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3110128A-F2B8-49EA-BC93-FB7272CC25A5}" xr6:coauthVersionLast="45" xr6:coauthVersionMax="45" xr10:uidLastSave="{00000000-0000-0000-0000-000000000000}"/>
  <bookViews>
    <workbookView xWindow="-110" yWindow="-110" windowWidth="19420" windowHeight="10420" activeTab="3" xr2:uid="{76575E5D-C9B3-4B17-B2E6-102F94DDFD3A}"/>
  </bookViews>
  <sheets>
    <sheet name="Résistance des engrenages" sheetId="1" r:id="rId1"/>
    <sheet name="Arbre 6" sheetId="2" r:id="rId2"/>
    <sheet name="Roulements 6" sheetId="4" r:id="rId3"/>
    <sheet name="Arbre 7" sheetId="3" r:id="rId4"/>
    <sheet name="Roulements 7" sheetId="5" r:id="rId5"/>
    <sheet name="Lubr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3" l="1"/>
  <c r="G19" i="3"/>
  <c r="G18" i="3"/>
  <c r="N41" i="2"/>
  <c r="G16" i="3"/>
  <c r="G19" i="2"/>
  <c r="B42" i="3"/>
  <c r="K41" i="2"/>
  <c r="Q120" i="3" l="1"/>
  <c r="Q124" i="3"/>
  <c r="Q128" i="3"/>
  <c r="Q132" i="3"/>
  <c r="Q136" i="3"/>
  <c r="Q119" i="3"/>
  <c r="Q123" i="3"/>
  <c r="Q127" i="3"/>
  <c r="Q131" i="3"/>
  <c r="Q135" i="3"/>
  <c r="Q139" i="3"/>
  <c r="Q143" i="3"/>
  <c r="Q147" i="3"/>
  <c r="Q151" i="3"/>
  <c r="Q155" i="3"/>
  <c r="Q159" i="3"/>
  <c r="Q163" i="3"/>
  <c r="Q167" i="3"/>
  <c r="Q171" i="3"/>
  <c r="Q175" i="3"/>
  <c r="Q179" i="3"/>
  <c r="Q183" i="3"/>
  <c r="Q187" i="3"/>
  <c r="Q191" i="3"/>
  <c r="Q195" i="3"/>
  <c r="Q199" i="3"/>
  <c r="Q203" i="3"/>
  <c r="Q207" i="3"/>
  <c r="Q211" i="3"/>
  <c r="Q215" i="3"/>
  <c r="Q219" i="3"/>
  <c r="Q223" i="3"/>
  <c r="Q227" i="3"/>
  <c r="Q231" i="3"/>
  <c r="Q235" i="3"/>
  <c r="Q239" i="3"/>
  <c r="Q243" i="3"/>
  <c r="Q247" i="3"/>
  <c r="Q251" i="3"/>
  <c r="Q255" i="3"/>
  <c r="Q259" i="3"/>
  <c r="Q263" i="3"/>
  <c r="Q267" i="3"/>
  <c r="Q271" i="3"/>
  <c r="Q275" i="3"/>
  <c r="Q279" i="3"/>
  <c r="Q283" i="3"/>
  <c r="Q287" i="3"/>
  <c r="Q291" i="3"/>
  <c r="Q295" i="3"/>
  <c r="Q299" i="3"/>
  <c r="Q303" i="3"/>
  <c r="Q307" i="3"/>
  <c r="Q311" i="3"/>
  <c r="Q315" i="3"/>
  <c r="Q319" i="3"/>
  <c r="Q323" i="3"/>
  <c r="Q327" i="3"/>
  <c r="Q331" i="3"/>
  <c r="Q335" i="3"/>
  <c r="Q339" i="3"/>
  <c r="Q343" i="3"/>
  <c r="Q347" i="3"/>
  <c r="Q351" i="3"/>
  <c r="Q355" i="3"/>
  <c r="Q359" i="3"/>
  <c r="Q363" i="3"/>
  <c r="Q367" i="3"/>
  <c r="Q371" i="3"/>
  <c r="Q375" i="3"/>
  <c r="Q379" i="3"/>
  <c r="Q383" i="3"/>
  <c r="Q387" i="3"/>
  <c r="Q125" i="3"/>
  <c r="Q133" i="3"/>
  <c r="Q140" i="3"/>
  <c r="Q145" i="3"/>
  <c r="Q150" i="3"/>
  <c r="Q156" i="3"/>
  <c r="Q161" i="3"/>
  <c r="Q166" i="3"/>
  <c r="Q172" i="3"/>
  <c r="Q177" i="3"/>
  <c r="Q182" i="3"/>
  <c r="Q188" i="3"/>
  <c r="Q193" i="3"/>
  <c r="Q198" i="3"/>
  <c r="Q204" i="3"/>
  <c r="Q209" i="3"/>
  <c r="Q214" i="3"/>
  <c r="Q220" i="3"/>
  <c r="Q225" i="3"/>
  <c r="Q230" i="3"/>
  <c r="Q236" i="3"/>
  <c r="Q241" i="3"/>
  <c r="Q246" i="3"/>
  <c r="Q252" i="3"/>
  <c r="Q257" i="3"/>
  <c r="Q262" i="3"/>
  <c r="Q268" i="3"/>
  <c r="Q273" i="3"/>
  <c r="Q278" i="3"/>
  <c r="Q284" i="3"/>
  <c r="Q289" i="3"/>
  <c r="Q294" i="3"/>
  <c r="Q300" i="3"/>
  <c r="Q305" i="3"/>
  <c r="Q310" i="3"/>
  <c r="Q316" i="3"/>
  <c r="Q321" i="3"/>
  <c r="Q326" i="3"/>
  <c r="Q332" i="3"/>
  <c r="Q337" i="3"/>
  <c r="Q342" i="3"/>
  <c r="Q348" i="3"/>
  <c r="Q353" i="3"/>
  <c r="Q358" i="3"/>
  <c r="Q364" i="3"/>
  <c r="Q369" i="3"/>
  <c r="Q374" i="3"/>
  <c r="Q380" i="3"/>
  <c r="Q385" i="3"/>
  <c r="Q390" i="3"/>
  <c r="Q394" i="3"/>
  <c r="Q398" i="3"/>
  <c r="Q402" i="3"/>
  <c r="Q406" i="3"/>
  <c r="Q410" i="3"/>
  <c r="Q414" i="3"/>
  <c r="Q418" i="3"/>
  <c r="Q422" i="3"/>
  <c r="Q426" i="3"/>
  <c r="Q430" i="3"/>
  <c r="Q434" i="3"/>
  <c r="Q438" i="3"/>
  <c r="Q442" i="3"/>
  <c r="Q446" i="3"/>
  <c r="Q450" i="3"/>
  <c r="Q454" i="3"/>
  <c r="Q458" i="3"/>
  <c r="Q462" i="3"/>
  <c r="Q466" i="3"/>
  <c r="Q470" i="3"/>
  <c r="Q474" i="3"/>
  <c r="Q478" i="3"/>
  <c r="Q482" i="3"/>
  <c r="Q486" i="3"/>
  <c r="Q490" i="3"/>
  <c r="Q494" i="3"/>
  <c r="Q122" i="3"/>
  <c r="Q134" i="3"/>
  <c r="Q142" i="3"/>
  <c r="Q149" i="3"/>
  <c r="Q157" i="3"/>
  <c r="Q164" i="3"/>
  <c r="Q170" i="3"/>
  <c r="Q178" i="3"/>
  <c r="Q185" i="3"/>
  <c r="Q192" i="3"/>
  <c r="Q200" i="3"/>
  <c r="Q206" i="3"/>
  <c r="Q213" i="3"/>
  <c r="Q221" i="3"/>
  <c r="Q228" i="3"/>
  <c r="Q234" i="3"/>
  <c r="Q242" i="3"/>
  <c r="Q249" i="3"/>
  <c r="Q256" i="3"/>
  <c r="Q264" i="3"/>
  <c r="Q270" i="3"/>
  <c r="Q277" i="3"/>
  <c r="Q285" i="3"/>
  <c r="Q292" i="3"/>
  <c r="Q298" i="3"/>
  <c r="Q306" i="3"/>
  <c r="Q313" i="3"/>
  <c r="Q320" i="3"/>
  <c r="Q129" i="3"/>
  <c r="Q138" i="3"/>
  <c r="Q146" i="3"/>
  <c r="Q153" i="3"/>
  <c r="Q160" i="3"/>
  <c r="Q168" i="3"/>
  <c r="Q174" i="3"/>
  <c r="Q181" i="3"/>
  <c r="Q189" i="3"/>
  <c r="Q196" i="3"/>
  <c r="Q202" i="3"/>
  <c r="Q210" i="3"/>
  <c r="Q217" i="3"/>
  <c r="Q224" i="3"/>
  <c r="Q232" i="3"/>
  <c r="Q238" i="3"/>
  <c r="Q245" i="3"/>
  <c r="Q253" i="3"/>
  <c r="Q260" i="3"/>
  <c r="Q266" i="3"/>
  <c r="Q274" i="3"/>
  <c r="Q281" i="3"/>
  <c r="Q288" i="3"/>
  <c r="Q296" i="3"/>
  <c r="Q302" i="3"/>
  <c r="Q309" i="3"/>
  <c r="Q317" i="3"/>
  <c r="Q324" i="3"/>
  <c r="Q330" i="3"/>
  <c r="Q338" i="3"/>
  <c r="Q345" i="3"/>
  <c r="Q352" i="3"/>
  <c r="Q360" i="3"/>
  <c r="Q366" i="3"/>
  <c r="Q373" i="3"/>
  <c r="Q381" i="3"/>
  <c r="Q388" i="3"/>
  <c r="Q393" i="3"/>
  <c r="Q399" i="3"/>
  <c r="Q404" i="3"/>
  <c r="Q409" i="3"/>
  <c r="Q415" i="3"/>
  <c r="Q420" i="3"/>
  <c r="Q425" i="3"/>
  <c r="Q431" i="3"/>
  <c r="Q436" i="3"/>
  <c r="Q441" i="3"/>
  <c r="Q447" i="3"/>
  <c r="Q452" i="3"/>
  <c r="Q457" i="3"/>
  <c r="Q463" i="3"/>
  <c r="Q468" i="3"/>
  <c r="Q473" i="3"/>
  <c r="Q479" i="3"/>
  <c r="Q484" i="3"/>
  <c r="Q489" i="3"/>
  <c r="Q495" i="3"/>
  <c r="Q499" i="3"/>
  <c r="Q503" i="3"/>
  <c r="Q507" i="3"/>
  <c r="Q511" i="3"/>
  <c r="Q515" i="3"/>
  <c r="Q519" i="3"/>
  <c r="Q523" i="3"/>
  <c r="Q527" i="3"/>
  <c r="Q531" i="3"/>
  <c r="Q535" i="3"/>
  <c r="Q539" i="3"/>
  <c r="Q543" i="3"/>
  <c r="Q547" i="3"/>
  <c r="Q551" i="3"/>
  <c r="Q555" i="3"/>
  <c r="Q559" i="3"/>
  <c r="Q563" i="3"/>
  <c r="Q567" i="3"/>
  <c r="Q571" i="3"/>
  <c r="Q575" i="3"/>
  <c r="Q579" i="3"/>
  <c r="Q583" i="3"/>
  <c r="Q587" i="3"/>
  <c r="Q591" i="3"/>
  <c r="Q595" i="3"/>
  <c r="Q599" i="3"/>
  <c r="Q603" i="3"/>
  <c r="Q607" i="3"/>
  <c r="Q611" i="3"/>
  <c r="Q615" i="3"/>
  <c r="Q619" i="3"/>
  <c r="Q623" i="3"/>
  <c r="Q627" i="3"/>
  <c r="Q631" i="3"/>
  <c r="Q635" i="3"/>
  <c r="Q639" i="3"/>
  <c r="Q643" i="3"/>
  <c r="Q647" i="3"/>
  <c r="Q651" i="3"/>
  <c r="Q655" i="3"/>
  <c r="Q659" i="3"/>
  <c r="Q663" i="3"/>
  <c r="Q667" i="3"/>
  <c r="Q671" i="3"/>
  <c r="Q675" i="3"/>
  <c r="Q679" i="3"/>
  <c r="Q683" i="3"/>
  <c r="Q126" i="3"/>
  <c r="Q144" i="3"/>
  <c r="Q158" i="3"/>
  <c r="Q173" i="3"/>
  <c r="Q186" i="3"/>
  <c r="Q201" i="3"/>
  <c r="Q216" i="3"/>
  <c r="Q229" i="3"/>
  <c r="Q244" i="3"/>
  <c r="Q258" i="3"/>
  <c r="Q272" i="3"/>
  <c r="Q286" i="3"/>
  <c r="Q301" i="3"/>
  <c r="Q314" i="3"/>
  <c r="Q328" i="3"/>
  <c r="Q336" i="3"/>
  <c r="Q346" i="3"/>
  <c r="Q356" i="3"/>
  <c r="Q365" i="3"/>
  <c r="Q376" i="3"/>
  <c r="Q384" i="3"/>
  <c r="Q392" i="3"/>
  <c r="Q400" i="3"/>
  <c r="Q407" i="3"/>
  <c r="Q413" i="3"/>
  <c r="Q421" i="3"/>
  <c r="Q428" i="3"/>
  <c r="Q435" i="3"/>
  <c r="Q443" i="3"/>
  <c r="Q449" i="3"/>
  <c r="Q456" i="3"/>
  <c r="Q464" i="3"/>
  <c r="Q471" i="3"/>
  <c r="Q477" i="3"/>
  <c r="Q485" i="3"/>
  <c r="Q492" i="3"/>
  <c r="Q498" i="3"/>
  <c r="Q504" i="3"/>
  <c r="Q509" i="3"/>
  <c r="Q514" i="3"/>
  <c r="Q520" i="3"/>
  <c r="Q525" i="3"/>
  <c r="Q530" i="3"/>
  <c r="Q536" i="3"/>
  <c r="Q541" i="3"/>
  <c r="Q546" i="3"/>
  <c r="Q552" i="3"/>
  <c r="Q557" i="3"/>
  <c r="Q562" i="3"/>
  <c r="Q568" i="3"/>
  <c r="Q573" i="3"/>
  <c r="Q578" i="3"/>
  <c r="Q584" i="3"/>
  <c r="Q589" i="3"/>
  <c r="Q594" i="3"/>
  <c r="Q600" i="3"/>
  <c r="Q605" i="3"/>
  <c r="Q610" i="3"/>
  <c r="Q616" i="3"/>
  <c r="Q621" i="3"/>
  <c r="Q626" i="3"/>
  <c r="Q632" i="3"/>
  <c r="Q637" i="3"/>
  <c r="Q642" i="3"/>
  <c r="Q648" i="3"/>
  <c r="Q653" i="3"/>
  <c r="Q658" i="3"/>
  <c r="Q664" i="3"/>
  <c r="Q669" i="3"/>
  <c r="Q674" i="3"/>
  <c r="Q680" i="3"/>
  <c r="Q130" i="3"/>
  <c r="Q148" i="3"/>
  <c r="Q162" i="3"/>
  <c r="Q176" i="3"/>
  <c r="Q190" i="3"/>
  <c r="Q205" i="3"/>
  <c r="Q218" i="3"/>
  <c r="Q233" i="3"/>
  <c r="Q248" i="3"/>
  <c r="Q261" i="3"/>
  <c r="Q276" i="3"/>
  <c r="Q290" i="3"/>
  <c r="Q304" i="3"/>
  <c r="Q318" i="3"/>
  <c r="Q329" i="3"/>
  <c r="Q340" i="3"/>
  <c r="Q349" i="3"/>
  <c r="Q357" i="3"/>
  <c r="Q368" i="3"/>
  <c r="Q377" i="3"/>
  <c r="Q386" i="3"/>
  <c r="Q395" i="3"/>
  <c r="Q401" i="3"/>
  <c r="Q408" i="3"/>
  <c r="Q416" i="3"/>
  <c r="Q423" i="3"/>
  <c r="Q429" i="3"/>
  <c r="Q437" i="3"/>
  <c r="Q444" i="3"/>
  <c r="Q451" i="3"/>
  <c r="Q459" i="3"/>
  <c r="Q465" i="3"/>
  <c r="Q472" i="3"/>
  <c r="Q480" i="3"/>
  <c r="Q487" i="3"/>
  <c r="Q493" i="3"/>
  <c r="Q500" i="3"/>
  <c r="Q505" i="3"/>
  <c r="Q510" i="3"/>
  <c r="Q516" i="3"/>
  <c r="Q521" i="3"/>
  <c r="Q526" i="3"/>
  <c r="Q532" i="3"/>
  <c r="Q537" i="3"/>
  <c r="Q542" i="3"/>
  <c r="Q548" i="3"/>
  <c r="Q553" i="3"/>
  <c r="Q558" i="3"/>
  <c r="Q137" i="3"/>
  <c r="Q152" i="3"/>
  <c r="Q165" i="3"/>
  <c r="Q180" i="3"/>
  <c r="Q194" i="3"/>
  <c r="Q208" i="3"/>
  <c r="Q222" i="3"/>
  <c r="Q237" i="3"/>
  <c r="Q250" i="3"/>
  <c r="Q265" i="3"/>
  <c r="Q280" i="3"/>
  <c r="Q293" i="3"/>
  <c r="Q308" i="3"/>
  <c r="Q322" i="3"/>
  <c r="Q333" i="3"/>
  <c r="Q341" i="3"/>
  <c r="Q350" i="3"/>
  <c r="Q361" i="3"/>
  <c r="Q370" i="3"/>
  <c r="Q378" i="3"/>
  <c r="Q389" i="3"/>
  <c r="Q396" i="3"/>
  <c r="Q403" i="3"/>
  <c r="Q411" i="3"/>
  <c r="Q417" i="3"/>
  <c r="Q424" i="3"/>
  <c r="Q432" i="3"/>
  <c r="Q439" i="3"/>
  <c r="Q445" i="3"/>
  <c r="Q453" i="3"/>
  <c r="Q460" i="3"/>
  <c r="Q467" i="3"/>
  <c r="Q475" i="3"/>
  <c r="Q481" i="3"/>
  <c r="Q488" i="3"/>
  <c r="Q496" i="3"/>
  <c r="Q501" i="3"/>
  <c r="Q506" i="3"/>
  <c r="Q512" i="3"/>
  <c r="Q517" i="3"/>
  <c r="Q522" i="3"/>
  <c r="Q528" i="3"/>
  <c r="Q533" i="3"/>
  <c r="Q538" i="3"/>
  <c r="Q544" i="3"/>
  <c r="Q549" i="3"/>
  <c r="Q554" i="3"/>
  <c r="Q560" i="3"/>
  <c r="Q565" i="3"/>
  <c r="Q570" i="3"/>
  <c r="Q576" i="3"/>
  <c r="Q581" i="3"/>
  <c r="Q586" i="3"/>
  <c r="Q592" i="3"/>
  <c r="Q597" i="3"/>
  <c r="Q602" i="3"/>
  <c r="Q608" i="3"/>
  <c r="Q613" i="3"/>
  <c r="Q618" i="3"/>
  <c r="Q624" i="3"/>
  <c r="Q629" i="3"/>
  <c r="Q634" i="3"/>
  <c r="Q640" i="3"/>
  <c r="Q645" i="3"/>
  <c r="Q650" i="3"/>
  <c r="Q656" i="3"/>
  <c r="Q661" i="3"/>
  <c r="Q666" i="3"/>
  <c r="Q672" i="3"/>
  <c r="Q677" i="3"/>
  <c r="Q682" i="3"/>
  <c r="Q121" i="3"/>
  <c r="Q141" i="3"/>
  <c r="Q154" i="3"/>
  <c r="Q169" i="3"/>
  <c r="Q184" i="3"/>
  <c r="Q197" i="3"/>
  <c r="Q212" i="3"/>
  <c r="Q226" i="3"/>
  <c r="Q240" i="3"/>
  <c r="Q254" i="3"/>
  <c r="Q269" i="3"/>
  <c r="Q282" i="3"/>
  <c r="Q297" i="3"/>
  <c r="Q325" i="3"/>
  <c r="Q362" i="3"/>
  <c r="Q397" i="3"/>
  <c r="Q427" i="3"/>
  <c r="Q455" i="3"/>
  <c r="Q483" i="3"/>
  <c r="Q508" i="3"/>
  <c r="Q529" i="3"/>
  <c r="Q550" i="3"/>
  <c r="Q566" i="3"/>
  <c r="Q577" i="3"/>
  <c r="Q588" i="3"/>
  <c r="Q598" i="3"/>
  <c r="Q609" i="3"/>
  <c r="Q620" i="3"/>
  <c r="Q630" i="3"/>
  <c r="Q641" i="3"/>
  <c r="Q652" i="3"/>
  <c r="Q662" i="3"/>
  <c r="Q673" i="3"/>
  <c r="Q684" i="3"/>
  <c r="Q334" i="3"/>
  <c r="Q372" i="3"/>
  <c r="Q405" i="3"/>
  <c r="Q433" i="3"/>
  <c r="Q461" i="3"/>
  <c r="Q491" i="3"/>
  <c r="Q513" i="3"/>
  <c r="Q534" i="3"/>
  <c r="Q556" i="3"/>
  <c r="Q569" i="3"/>
  <c r="Q580" i="3"/>
  <c r="Q590" i="3"/>
  <c r="Q601" i="3"/>
  <c r="Q612" i="3"/>
  <c r="Q622" i="3"/>
  <c r="Q633" i="3"/>
  <c r="Q644" i="3"/>
  <c r="Q654" i="3"/>
  <c r="Q665" i="3"/>
  <c r="Q676" i="3"/>
  <c r="Q344" i="3"/>
  <c r="Q382" i="3"/>
  <c r="Q412" i="3"/>
  <c r="Q440" i="3"/>
  <c r="Q469" i="3"/>
  <c r="Q497" i="3"/>
  <c r="Q518" i="3"/>
  <c r="Q540" i="3"/>
  <c r="Q561" i="3"/>
  <c r="Q572" i="3"/>
  <c r="Q582" i="3"/>
  <c r="Q593" i="3"/>
  <c r="Q604" i="3"/>
  <c r="Q614" i="3"/>
  <c r="Q625" i="3"/>
  <c r="Q636" i="3"/>
  <c r="Q646" i="3"/>
  <c r="Q657" i="3"/>
  <c r="Q668" i="3"/>
  <c r="Q678" i="3"/>
  <c r="Q312" i="3"/>
  <c r="Q354" i="3"/>
  <c r="Q391" i="3"/>
  <c r="Q419" i="3"/>
  <c r="Q448" i="3"/>
  <c r="Q476" i="3"/>
  <c r="Q502" i="3"/>
  <c r="Q524" i="3"/>
  <c r="Q545" i="3"/>
  <c r="Q564" i="3"/>
  <c r="Q574" i="3"/>
  <c r="Q585" i="3"/>
  <c r="Q596" i="3"/>
  <c r="Q606" i="3"/>
  <c r="Q617" i="3"/>
  <c r="Q628" i="3"/>
  <c r="Q638" i="3"/>
  <c r="Q649" i="3"/>
  <c r="Q660" i="3"/>
  <c r="Q670" i="3"/>
  <c r="Q681" i="3"/>
  <c r="N8" i="2"/>
  <c r="B13" i="2"/>
  <c r="A32" i="3" l="1"/>
  <c r="B41" i="3"/>
  <c r="B54" i="3"/>
  <c r="B2" i="3"/>
  <c r="G4" i="3"/>
  <c r="G2" i="3"/>
  <c r="G3" i="3" s="1"/>
  <c r="G3" i="2"/>
  <c r="G2" i="2"/>
  <c r="G6" i="3"/>
  <c r="G5" i="3"/>
  <c r="G4" i="2"/>
  <c r="B3" i="3"/>
  <c r="B8" i="3" s="1"/>
  <c r="B9" i="3" s="1"/>
  <c r="B3" i="2"/>
  <c r="B2" i="2"/>
  <c r="B10" i="3" l="1"/>
  <c r="B13" i="3"/>
  <c r="F685" i="3" s="1"/>
  <c r="C54" i="3"/>
  <c r="B55" i="3"/>
  <c r="H54" i="3"/>
  <c r="B12" i="3"/>
  <c r="G13" i="2"/>
  <c r="B31" i="2"/>
  <c r="G16" i="2"/>
  <c r="G14" i="2"/>
  <c r="F54" i="3" l="1"/>
  <c r="Q54" i="3"/>
  <c r="B14" i="3"/>
  <c r="D54" i="3"/>
  <c r="B56" i="3"/>
  <c r="H55" i="3"/>
  <c r="Q55" i="3" s="1"/>
  <c r="F55" i="3"/>
  <c r="G55" i="3"/>
  <c r="N55" i="3" s="1"/>
  <c r="D55" i="3"/>
  <c r="C55" i="3"/>
  <c r="B11" i="3"/>
  <c r="B17" i="3" s="1"/>
  <c r="B16" i="3"/>
  <c r="B18" i="3"/>
  <c r="B15" i="3"/>
  <c r="B41" i="2"/>
  <c r="F41" i="2" s="1"/>
  <c r="B9" i="2"/>
  <c r="B10" i="2" s="1"/>
  <c r="B11" i="2" s="1"/>
  <c r="R55" i="3" l="1"/>
  <c r="R54" i="3"/>
  <c r="B19" i="3"/>
  <c r="E54" i="3"/>
  <c r="J54" i="3" s="1"/>
  <c r="L54" i="3" s="1"/>
  <c r="G54" i="3"/>
  <c r="E55" i="3"/>
  <c r="I55" i="3"/>
  <c r="K55" i="3" s="1"/>
  <c r="J55" i="3"/>
  <c r="L55" i="3" s="1"/>
  <c r="B57" i="3"/>
  <c r="H56" i="3"/>
  <c r="Q56" i="3" s="1"/>
  <c r="R56" i="3" s="1"/>
  <c r="F56" i="3"/>
  <c r="G56" i="3"/>
  <c r="N56" i="3" s="1"/>
  <c r="D56" i="3"/>
  <c r="C56" i="3"/>
  <c r="E56" i="3"/>
  <c r="B42" i="2"/>
  <c r="B17" i="2"/>
  <c r="B12" i="2"/>
  <c r="B14" i="2" s="1"/>
  <c r="C42" i="2" s="1"/>
  <c r="B15" i="2"/>
  <c r="H41" i="2" s="1"/>
  <c r="B43" i="2"/>
  <c r="D42" i="2"/>
  <c r="D41" i="2"/>
  <c r="B19" i="1"/>
  <c r="B18" i="1"/>
  <c r="B16" i="1"/>
  <c r="M55" i="3" l="1"/>
  <c r="S56" i="3"/>
  <c r="S55" i="3"/>
  <c r="S54" i="3"/>
  <c r="J56" i="3"/>
  <c r="L56" i="3" s="1"/>
  <c r="N54" i="3"/>
  <c r="I54" i="3"/>
  <c r="K54" i="3" s="1"/>
  <c r="M54" i="3" s="1"/>
  <c r="I56" i="3"/>
  <c r="K56" i="3" s="1"/>
  <c r="B58" i="3"/>
  <c r="G57" i="3"/>
  <c r="N57" i="3" s="1"/>
  <c r="D57" i="3"/>
  <c r="H57" i="3"/>
  <c r="Q57" i="3" s="1"/>
  <c r="C57" i="3"/>
  <c r="E57" i="3"/>
  <c r="F57" i="3"/>
  <c r="Q41" i="2"/>
  <c r="H42" i="2"/>
  <c r="F42" i="2"/>
  <c r="H43" i="2"/>
  <c r="F43" i="2"/>
  <c r="C41" i="2"/>
  <c r="B18" i="2"/>
  <c r="B16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R57" i="3" l="1"/>
  <c r="O57" i="3"/>
  <c r="O55" i="3"/>
  <c r="T55" i="3" s="1"/>
  <c r="O56" i="3"/>
  <c r="O54" i="3"/>
  <c r="J57" i="3"/>
  <c r="L57" i="3" s="1"/>
  <c r="M56" i="3"/>
  <c r="B59" i="3"/>
  <c r="G58" i="3"/>
  <c r="N58" i="3" s="1"/>
  <c r="D58" i="3"/>
  <c r="F58" i="3"/>
  <c r="H58" i="3"/>
  <c r="Q58" i="3" s="1"/>
  <c r="C58" i="3"/>
  <c r="E58" i="3"/>
  <c r="T56" i="3"/>
  <c r="I57" i="3"/>
  <c r="K57" i="3" s="1"/>
  <c r="H44" i="2"/>
  <c r="G44" i="2"/>
  <c r="N44" i="2" s="1"/>
  <c r="F44" i="2"/>
  <c r="E43" i="2"/>
  <c r="J43" i="2" s="1"/>
  <c r="L43" i="2" s="1"/>
  <c r="G41" i="2"/>
  <c r="G42" i="2"/>
  <c r="N42" i="2" s="1"/>
  <c r="G43" i="2"/>
  <c r="N43" i="2" s="1"/>
  <c r="Q42" i="2"/>
  <c r="R42" i="2" s="1"/>
  <c r="Q43" i="2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S57" i="3" l="1"/>
  <c r="R58" i="3"/>
  <c r="S58" i="3" s="1"/>
  <c r="M57" i="3"/>
  <c r="O58" i="3"/>
  <c r="P58" i="3" s="1"/>
  <c r="P55" i="3"/>
  <c r="U55" i="3" s="1"/>
  <c r="P57" i="3"/>
  <c r="P56" i="3"/>
  <c r="U56" i="3" s="1"/>
  <c r="P54" i="3"/>
  <c r="U54" i="3" s="1"/>
  <c r="J58" i="3"/>
  <c r="L58" i="3" s="1"/>
  <c r="I58" i="3"/>
  <c r="K58" i="3" s="1"/>
  <c r="B60" i="3"/>
  <c r="H59" i="3"/>
  <c r="Q59" i="3" s="1"/>
  <c r="R59" i="3" s="1"/>
  <c r="S59" i="3" s="1"/>
  <c r="G59" i="3"/>
  <c r="N59" i="3" s="1"/>
  <c r="D59" i="3"/>
  <c r="F59" i="3"/>
  <c r="C59" i="3"/>
  <c r="E59" i="3"/>
  <c r="T54" i="3"/>
  <c r="T57" i="3"/>
  <c r="I43" i="2"/>
  <c r="K43" i="2" s="1"/>
  <c r="M43" i="2" s="1"/>
  <c r="I42" i="2"/>
  <c r="K42" i="2" s="1"/>
  <c r="M42" i="2" s="1"/>
  <c r="R43" i="2"/>
  <c r="S43" i="2" s="1"/>
  <c r="S42" i="2"/>
  <c r="S41" i="2"/>
  <c r="H45" i="2"/>
  <c r="G45" i="2"/>
  <c r="N45" i="2" s="1"/>
  <c r="F45" i="2"/>
  <c r="J44" i="2"/>
  <c r="L44" i="2" s="1"/>
  <c r="I41" i="2"/>
  <c r="M41" i="2" s="1"/>
  <c r="Q44" i="2"/>
  <c r="I44" i="2"/>
  <c r="K44" i="2" s="1"/>
  <c r="B46" i="2"/>
  <c r="E45" i="2"/>
  <c r="C45" i="2"/>
  <c r="D45" i="2"/>
  <c r="O59" i="3" l="1"/>
  <c r="M58" i="3"/>
  <c r="I59" i="3"/>
  <c r="K59" i="3" s="1"/>
  <c r="T58" i="3"/>
  <c r="U57" i="3"/>
  <c r="B61" i="3"/>
  <c r="F60" i="3"/>
  <c r="H60" i="3"/>
  <c r="Q60" i="3" s="1"/>
  <c r="G60" i="3"/>
  <c r="N60" i="3" s="1"/>
  <c r="D60" i="3"/>
  <c r="C60" i="3"/>
  <c r="E60" i="3"/>
  <c r="J59" i="3"/>
  <c r="L59" i="3" s="1"/>
  <c r="M44" i="2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P59" i="3" l="1"/>
  <c r="O60" i="3"/>
  <c r="R60" i="3"/>
  <c r="U58" i="3"/>
  <c r="T59" i="3"/>
  <c r="J60" i="3"/>
  <c r="L60" i="3" s="1"/>
  <c r="B62" i="3"/>
  <c r="G61" i="3"/>
  <c r="N61" i="3" s="1"/>
  <c r="D61" i="3"/>
  <c r="H61" i="3"/>
  <c r="Q61" i="3" s="1"/>
  <c r="F61" i="3"/>
  <c r="C61" i="3"/>
  <c r="E61" i="3"/>
  <c r="I60" i="3"/>
  <c r="K60" i="3" s="1"/>
  <c r="M59" i="3"/>
  <c r="J46" i="2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T41" i="2"/>
  <c r="T45" i="2"/>
  <c r="T44" i="2"/>
  <c r="B48" i="2"/>
  <c r="E47" i="2"/>
  <c r="C47" i="2"/>
  <c r="D47" i="2"/>
  <c r="O61" i="3" l="1"/>
  <c r="P60" i="3"/>
  <c r="R61" i="3"/>
  <c r="S61" i="3" s="1"/>
  <c r="S60" i="3"/>
  <c r="M60" i="3"/>
  <c r="U59" i="3"/>
  <c r="I61" i="3"/>
  <c r="K61" i="3" s="1"/>
  <c r="T60" i="3"/>
  <c r="J61" i="3"/>
  <c r="L61" i="3" s="1"/>
  <c r="B63" i="3"/>
  <c r="G62" i="3"/>
  <c r="N62" i="3" s="1"/>
  <c r="F62" i="3"/>
  <c r="D62" i="3"/>
  <c r="H62" i="3"/>
  <c r="Q62" i="3" s="1"/>
  <c r="C62" i="3"/>
  <c r="E62" i="3"/>
  <c r="M46" i="2"/>
  <c r="U45" i="2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7" i="2"/>
  <c r="Q47" i="2"/>
  <c r="R47" i="2" s="1"/>
  <c r="I47" i="2"/>
  <c r="K47" i="2" s="1"/>
  <c r="B49" i="2"/>
  <c r="E48" i="2"/>
  <c r="C48" i="2"/>
  <c r="D48" i="2"/>
  <c r="T61" i="3" l="1"/>
  <c r="O62" i="3"/>
  <c r="P61" i="3"/>
  <c r="U61" i="3" s="1"/>
  <c r="R62" i="3"/>
  <c r="J62" i="3"/>
  <c r="L62" i="3" s="1"/>
  <c r="M61" i="3"/>
  <c r="I62" i="3"/>
  <c r="K62" i="3" s="1"/>
  <c r="B64" i="3"/>
  <c r="H63" i="3"/>
  <c r="Q63" i="3" s="1"/>
  <c r="G63" i="3"/>
  <c r="N63" i="3" s="1"/>
  <c r="F63" i="3"/>
  <c r="D63" i="3"/>
  <c r="C63" i="3"/>
  <c r="E63" i="3"/>
  <c r="U60" i="3"/>
  <c r="M47" i="2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P62" i="3" l="1"/>
  <c r="M62" i="3"/>
  <c r="O63" i="3"/>
  <c r="R63" i="3"/>
  <c r="S63" i="3" s="1"/>
  <c r="S62" i="3"/>
  <c r="I63" i="3"/>
  <c r="K63" i="3" s="1"/>
  <c r="T62" i="3"/>
  <c r="J63" i="3"/>
  <c r="L63" i="3" s="1"/>
  <c r="B65" i="3"/>
  <c r="H64" i="3"/>
  <c r="Q64" i="3" s="1"/>
  <c r="G64" i="3"/>
  <c r="N64" i="3" s="1"/>
  <c r="F64" i="3"/>
  <c r="D64" i="3"/>
  <c r="C64" i="3"/>
  <c r="E64" i="3"/>
  <c r="M48" i="2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C50" i="2"/>
  <c r="U62" i="3" l="1"/>
  <c r="P63" i="3"/>
  <c r="T63" i="3"/>
  <c r="O64" i="3"/>
  <c r="P64" i="3" s="1"/>
  <c r="R64" i="3"/>
  <c r="J64" i="3"/>
  <c r="L64" i="3" s="1"/>
  <c r="B66" i="3"/>
  <c r="G65" i="3"/>
  <c r="N65" i="3" s="1"/>
  <c r="O65" i="3" s="1"/>
  <c r="D65" i="3"/>
  <c r="H65" i="3"/>
  <c r="Q65" i="3" s="1"/>
  <c r="F65" i="3"/>
  <c r="C65" i="3"/>
  <c r="E65" i="3"/>
  <c r="U63" i="3"/>
  <c r="I64" i="3"/>
  <c r="K64" i="3" s="1"/>
  <c r="M63" i="3"/>
  <c r="J50" i="2"/>
  <c r="L50" i="2" s="1"/>
  <c r="M49" i="2"/>
  <c r="S48" i="2"/>
  <c r="U48" i="2" s="1"/>
  <c r="O50" i="2"/>
  <c r="P49" i="2"/>
  <c r="R49" i="2"/>
  <c r="T49" i="2" s="1"/>
  <c r="Q50" i="2"/>
  <c r="R50" i="2" s="1"/>
  <c r="I50" i="2"/>
  <c r="K50" i="2" s="1"/>
  <c r="G51" i="2"/>
  <c r="N51" i="2" s="1"/>
  <c r="H51" i="2"/>
  <c r="F51" i="2"/>
  <c r="T48" i="2"/>
  <c r="B52" i="2"/>
  <c r="E51" i="2"/>
  <c r="C51" i="2"/>
  <c r="D51" i="2"/>
  <c r="R65" i="3" l="1"/>
  <c r="P65" i="3"/>
  <c r="M64" i="3"/>
  <c r="S64" i="3"/>
  <c r="U64" i="3" s="1"/>
  <c r="B67" i="3"/>
  <c r="F66" i="3"/>
  <c r="D66" i="3"/>
  <c r="G66" i="3"/>
  <c r="N66" i="3" s="1"/>
  <c r="O66" i="3" s="1"/>
  <c r="P66" i="3" s="1"/>
  <c r="H66" i="3"/>
  <c r="Q66" i="3" s="1"/>
  <c r="C66" i="3"/>
  <c r="E66" i="3"/>
  <c r="J65" i="3"/>
  <c r="L65" i="3" s="1"/>
  <c r="I65" i="3"/>
  <c r="K65" i="3" s="1"/>
  <c r="T64" i="3"/>
  <c r="M50" i="2"/>
  <c r="J51" i="2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B53" i="2"/>
  <c r="E52" i="2"/>
  <c r="C52" i="2"/>
  <c r="D52" i="2"/>
  <c r="S65" i="3" l="1"/>
  <c r="U65" i="3" s="1"/>
  <c r="R66" i="3"/>
  <c r="S66" i="3"/>
  <c r="T65" i="3"/>
  <c r="I66" i="3"/>
  <c r="K66" i="3" s="1"/>
  <c r="M65" i="3"/>
  <c r="J66" i="3"/>
  <c r="L66" i="3" s="1"/>
  <c r="B68" i="3"/>
  <c r="H67" i="3"/>
  <c r="Q67" i="3" s="1"/>
  <c r="F67" i="3"/>
  <c r="G67" i="3"/>
  <c r="N67" i="3" s="1"/>
  <c r="O67" i="3" s="1"/>
  <c r="P67" i="3" s="1"/>
  <c r="D67" i="3"/>
  <c r="C67" i="3"/>
  <c r="E67" i="3"/>
  <c r="M51" i="2"/>
  <c r="P51" i="2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R67" i="3" l="1"/>
  <c r="R68" i="3"/>
  <c r="M66" i="3"/>
  <c r="T66" i="3"/>
  <c r="I67" i="3"/>
  <c r="K67" i="3" s="1"/>
  <c r="M67" i="3" s="1"/>
  <c r="U66" i="3"/>
  <c r="J67" i="3"/>
  <c r="L67" i="3" s="1"/>
  <c r="B69" i="3"/>
  <c r="H68" i="3"/>
  <c r="Q68" i="3" s="1"/>
  <c r="F68" i="3"/>
  <c r="G68" i="3"/>
  <c r="N68" i="3" s="1"/>
  <c r="O68" i="3" s="1"/>
  <c r="P68" i="3" s="1"/>
  <c r="D68" i="3"/>
  <c r="C68" i="3"/>
  <c r="E68" i="3"/>
  <c r="S51" i="2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J54" i="2" s="1"/>
  <c r="L54" i="2" s="1"/>
  <c r="C54" i="2"/>
  <c r="S68" i="3" l="1"/>
  <c r="S67" i="3"/>
  <c r="J68" i="3"/>
  <c r="L68" i="3" s="1"/>
  <c r="I68" i="3"/>
  <c r="K68" i="3" s="1"/>
  <c r="B70" i="3"/>
  <c r="G69" i="3"/>
  <c r="N69" i="3" s="1"/>
  <c r="O69" i="3" s="1"/>
  <c r="P69" i="3" s="1"/>
  <c r="D69" i="3"/>
  <c r="H69" i="3"/>
  <c r="Q69" i="3" s="1"/>
  <c r="F69" i="3"/>
  <c r="C69" i="3"/>
  <c r="E69" i="3"/>
  <c r="U67" i="3"/>
  <c r="T67" i="3"/>
  <c r="M53" i="2"/>
  <c r="U53" i="2"/>
  <c r="Q54" i="2"/>
  <c r="R54" i="2" s="1"/>
  <c r="S54" i="2" s="1"/>
  <c r="I54" i="2"/>
  <c r="K54" i="2" s="1"/>
  <c r="M54" i="2" s="1"/>
  <c r="H55" i="2"/>
  <c r="G55" i="2"/>
  <c r="N55" i="2" s="1"/>
  <c r="O55" i="2" s="1"/>
  <c r="P55" i="2" s="1"/>
  <c r="F55" i="2"/>
  <c r="T53" i="2"/>
  <c r="B56" i="2"/>
  <c r="E55" i="2"/>
  <c r="C55" i="2"/>
  <c r="D55" i="2"/>
  <c r="R69" i="3" l="1"/>
  <c r="R70" i="3"/>
  <c r="M68" i="3"/>
  <c r="I69" i="3"/>
  <c r="K69" i="3" s="1"/>
  <c r="J69" i="3"/>
  <c r="L69" i="3" s="1"/>
  <c r="U68" i="3"/>
  <c r="T68" i="3"/>
  <c r="B71" i="3"/>
  <c r="G70" i="3"/>
  <c r="N70" i="3" s="1"/>
  <c r="O70" i="3" s="1"/>
  <c r="P70" i="3" s="1"/>
  <c r="D70" i="3"/>
  <c r="H70" i="3"/>
  <c r="Q70" i="3" s="1"/>
  <c r="F70" i="3"/>
  <c r="C70" i="3"/>
  <c r="E70" i="3"/>
  <c r="U54" i="2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S70" i="3" l="1"/>
  <c r="S69" i="3"/>
  <c r="M69" i="3"/>
  <c r="U69" i="3"/>
  <c r="J70" i="3"/>
  <c r="L70" i="3" s="1"/>
  <c r="B72" i="3"/>
  <c r="H71" i="3"/>
  <c r="Q71" i="3" s="1"/>
  <c r="R71" i="3" s="1"/>
  <c r="F71" i="3"/>
  <c r="G71" i="3"/>
  <c r="N71" i="3" s="1"/>
  <c r="O71" i="3" s="1"/>
  <c r="P71" i="3" s="1"/>
  <c r="D71" i="3"/>
  <c r="J71" i="3" s="1"/>
  <c r="L71" i="3" s="1"/>
  <c r="C71" i="3"/>
  <c r="E71" i="3"/>
  <c r="I70" i="3"/>
  <c r="K70" i="3" s="1"/>
  <c r="T69" i="3"/>
  <c r="U55" i="2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S71" i="3" l="1"/>
  <c r="U70" i="3"/>
  <c r="B73" i="3"/>
  <c r="H72" i="3"/>
  <c r="Q72" i="3" s="1"/>
  <c r="R72" i="3" s="1"/>
  <c r="F72" i="3"/>
  <c r="G72" i="3"/>
  <c r="N72" i="3" s="1"/>
  <c r="O72" i="3" s="1"/>
  <c r="P72" i="3" s="1"/>
  <c r="D72" i="3"/>
  <c r="C72" i="3"/>
  <c r="E72" i="3"/>
  <c r="I71" i="3"/>
  <c r="K71" i="3" s="1"/>
  <c r="M71" i="3" s="1"/>
  <c r="M70" i="3"/>
  <c r="T70" i="3"/>
  <c r="J57" i="2"/>
  <c r="L57" i="2" s="1"/>
  <c r="U56" i="2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7" i="2" s="1"/>
  <c r="M56" i="2"/>
  <c r="T56" i="2"/>
  <c r="B59" i="2"/>
  <c r="E58" i="2"/>
  <c r="D58" i="2"/>
  <c r="C58" i="2"/>
  <c r="S72" i="3" l="1"/>
  <c r="J72" i="3"/>
  <c r="L72" i="3" s="1"/>
  <c r="T71" i="3"/>
  <c r="U71" i="3"/>
  <c r="I72" i="3"/>
  <c r="K72" i="3" s="1"/>
  <c r="M72" i="3" s="1"/>
  <c r="B74" i="3"/>
  <c r="G73" i="3"/>
  <c r="N73" i="3" s="1"/>
  <c r="O73" i="3" s="1"/>
  <c r="P73" i="3" s="1"/>
  <c r="D73" i="3"/>
  <c r="J73" i="3" s="1"/>
  <c r="L73" i="3" s="1"/>
  <c r="H73" i="3"/>
  <c r="Q73" i="3" s="1"/>
  <c r="R73" i="3" s="1"/>
  <c r="S73" i="3" s="1"/>
  <c r="F73" i="3"/>
  <c r="C73" i="3"/>
  <c r="E73" i="3"/>
  <c r="J58" i="2"/>
  <c r="L58" i="2" s="1"/>
  <c r="U57" i="2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B60" i="2"/>
  <c r="E59" i="2"/>
  <c r="C59" i="2"/>
  <c r="D59" i="2"/>
  <c r="T72" i="3" l="1"/>
  <c r="U72" i="3"/>
  <c r="B75" i="3"/>
  <c r="G74" i="3"/>
  <c r="N74" i="3" s="1"/>
  <c r="O74" i="3" s="1"/>
  <c r="P74" i="3" s="1"/>
  <c r="D74" i="3"/>
  <c r="F74" i="3"/>
  <c r="H74" i="3"/>
  <c r="Q74" i="3" s="1"/>
  <c r="R74" i="3" s="1"/>
  <c r="S74" i="3" s="1"/>
  <c r="C74" i="3"/>
  <c r="E74" i="3"/>
  <c r="I73" i="3"/>
  <c r="K73" i="3" s="1"/>
  <c r="M73" i="3" s="1"/>
  <c r="J59" i="2"/>
  <c r="L59" i="2" s="1"/>
  <c r="M58" i="2"/>
  <c r="U58" i="2"/>
  <c r="T58" i="2"/>
  <c r="Q59" i="2"/>
  <c r="R59" i="2" s="1"/>
  <c r="S59" i="2" s="1"/>
  <c r="I59" i="2"/>
  <c r="K59" i="2" s="1"/>
  <c r="H60" i="2"/>
  <c r="G60" i="2"/>
  <c r="N60" i="2" s="1"/>
  <c r="O60" i="2" s="1"/>
  <c r="P60" i="2" s="1"/>
  <c r="F60" i="2"/>
  <c r="B61" i="2"/>
  <c r="E60" i="2"/>
  <c r="C60" i="2"/>
  <c r="D60" i="2"/>
  <c r="T73" i="3" l="1"/>
  <c r="U73" i="3"/>
  <c r="J74" i="3"/>
  <c r="L74" i="3" s="1"/>
  <c r="I74" i="3"/>
  <c r="K74" i="3" s="1"/>
  <c r="B76" i="3"/>
  <c r="H75" i="3"/>
  <c r="Q75" i="3" s="1"/>
  <c r="R75" i="3" s="1"/>
  <c r="S75" i="3" s="1"/>
  <c r="G75" i="3"/>
  <c r="N75" i="3" s="1"/>
  <c r="O75" i="3" s="1"/>
  <c r="P75" i="3" s="1"/>
  <c r="D75" i="3"/>
  <c r="F75" i="3"/>
  <c r="C75" i="3"/>
  <c r="E75" i="3"/>
  <c r="M59" i="2"/>
  <c r="J60" i="2"/>
  <c r="L60" i="2" s="1"/>
  <c r="U59" i="2"/>
  <c r="Q60" i="2"/>
  <c r="R60" i="2" s="1"/>
  <c r="S60" i="2" s="1"/>
  <c r="I60" i="2"/>
  <c r="K60" i="2" s="1"/>
  <c r="H61" i="2"/>
  <c r="G61" i="2"/>
  <c r="N61" i="2" s="1"/>
  <c r="O61" i="2" s="1"/>
  <c r="P61" i="2" s="1"/>
  <c r="F61" i="2"/>
  <c r="T59" i="2"/>
  <c r="B62" i="2"/>
  <c r="E61" i="2"/>
  <c r="C61" i="2"/>
  <c r="D61" i="2"/>
  <c r="U74" i="3" l="1"/>
  <c r="I75" i="3"/>
  <c r="K75" i="3" s="1"/>
  <c r="B77" i="3"/>
  <c r="F76" i="3"/>
  <c r="H76" i="3"/>
  <c r="Q76" i="3" s="1"/>
  <c r="R76" i="3" s="1"/>
  <c r="S76" i="3" s="1"/>
  <c r="G76" i="3"/>
  <c r="N76" i="3" s="1"/>
  <c r="O76" i="3" s="1"/>
  <c r="P76" i="3" s="1"/>
  <c r="D76" i="3"/>
  <c r="C76" i="3"/>
  <c r="E76" i="3"/>
  <c r="J75" i="3"/>
  <c r="L75" i="3" s="1"/>
  <c r="M74" i="3"/>
  <c r="T74" i="3"/>
  <c r="M60" i="2"/>
  <c r="J61" i="2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T60" i="2"/>
  <c r="B63" i="2"/>
  <c r="E62" i="2"/>
  <c r="D62" i="2"/>
  <c r="C62" i="2"/>
  <c r="U75" i="3" l="1"/>
  <c r="I76" i="3"/>
  <c r="K76" i="3" s="1"/>
  <c r="J76" i="3"/>
  <c r="L76" i="3" s="1"/>
  <c r="B78" i="3"/>
  <c r="G77" i="3"/>
  <c r="N77" i="3" s="1"/>
  <c r="O77" i="3" s="1"/>
  <c r="P77" i="3" s="1"/>
  <c r="D77" i="3"/>
  <c r="H77" i="3"/>
  <c r="Q77" i="3" s="1"/>
  <c r="R77" i="3" s="1"/>
  <c r="S77" i="3" s="1"/>
  <c r="F77" i="3"/>
  <c r="C77" i="3"/>
  <c r="E77" i="3"/>
  <c r="T75" i="3"/>
  <c r="M75" i="3"/>
  <c r="M61" i="2"/>
  <c r="J62" i="2"/>
  <c r="L62" i="2" s="1"/>
  <c r="U61" i="2"/>
  <c r="Q62" i="2"/>
  <c r="R62" i="2" s="1"/>
  <c r="S62" i="2" s="1"/>
  <c r="I62" i="2"/>
  <c r="K62" i="2" s="1"/>
  <c r="G63" i="2"/>
  <c r="N63" i="2" s="1"/>
  <c r="O63" i="2" s="1"/>
  <c r="P63" i="2" s="1"/>
  <c r="H63" i="2"/>
  <c r="F63" i="2"/>
  <c r="T61" i="2"/>
  <c r="B64" i="2"/>
  <c r="E63" i="2"/>
  <c r="C63" i="2"/>
  <c r="D63" i="2"/>
  <c r="M76" i="3" l="1"/>
  <c r="U76" i="3"/>
  <c r="T76" i="3"/>
  <c r="B79" i="3"/>
  <c r="G78" i="3"/>
  <c r="N78" i="3" s="1"/>
  <c r="O78" i="3" s="1"/>
  <c r="P78" i="3" s="1"/>
  <c r="F78" i="3"/>
  <c r="D78" i="3"/>
  <c r="J78" i="3" s="1"/>
  <c r="L78" i="3" s="1"/>
  <c r="H78" i="3"/>
  <c r="Q78" i="3" s="1"/>
  <c r="R78" i="3" s="1"/>
  <c r="S78" i="3" s="1"/>
  <c r="C78" i="3"/>
  <c r="E78" i="3"/>
  <c r="J77" i="3"/>
  <c r="L77" i="3" s="1"/>
  <c r="I77" i="3"/>
  <c r="K77" i="3" s="1"/>
  <c r="J63" i="2"/>
  <c r="L63" i="2" s="1"/>
  <c r="M62" i="2"/>
  <c r="U62" i="2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M77" i="3" l="1"/>
  <c r="T77" i="3"/>
  <c r="U77" i="3"/>
  <c r="I78" i="3"/>
  <c r="K78" i="3" s="1"/>
  <c r="M78" i="3" s="1"/>
  <c r="B80" i="3"/>
  <c r="H79" i="3"/>
  <c r="Q79" i="3" s="1"/>
  <c r="R79" i="3" s="1"/>
  <c r="S79" i="3" s="1"/>
  <c r="G79" i="3"/>
  <c r="N79" i="3" s="1"/>
  <c r="O79" i="3" s="1"/>
  <c r="P79" i="3" s="1"/>
  <c r="F79" i="3"/>
  <c r="D79" i="3"/>
  <c r="C79" i="3"/>
  <c r="E79" i="3"/>
  <c r="J64" i="2"/>
  <c r="L64" i="2" s="1"/>
  <c r="T63" i="2"/>
  <c r="Q64" i="2"/>
  <c r="R64" i="2" s="1"/>
  <c r="S64" i="2" s="1"/>
  <c r="I64" i="2"/>
  <c r="K64" i="2" s="1"/>
  <c r="G65" i="2"/>
  <c r="N65" i="2" s="1"/>
  <c r="O65" i="2" s="1"/>
  <c r="P65" i="2" s="1"/>
  <c r="F65" i="2"/>
  <c r="H65" i="2"/>
  <c r="U63" i="2"/>
  <c r="B66" i="2"/>
  <c r="E65" i="2"/>
  <c r="C65" i="2"/>
  <c r="D65" i="2"/>
  <c r="U78" i="3" l="1"/>
  <c r="U79" i="3"/>
  <c r="I79" i="3"/>
  <c r="K79" i="3" s="1"/>
  <c r="J79" i="3"/>
  <c r="L79" i="3" s="1"/>
  <c r="B81" i="3"/>
  <c r="H80" i="3"/>
  <c r="Q80" i="3" s="1"/>
  <c r="G80" i="3"/>
  <c r="N80" i="3" s="1"/>
  <c r="O80" i="3" s="1"/>
  <c r="P80" i="3" s="1"/>
  <c r="F80" i="3"/>
  <c r="D80" i="3"/>
  <c r="C80" i="3"/>
  <c r="E80" i="3"/>
  <c r="T78" i="3"/>
  <c r="J65" i="2"/>
  <c r="L65" i="2" s="1"/>
  <c r="M64" i="2"/>
  <c r="U64" i="2"/>
  <c r="Q65" i="2"/>
  <c r="R65" i="2" s="1"/>
  <c r="S65" i="2" s="1"/>
  <c r="I65" i="2"/>
  <c r="K65" i="2" s="1"/>
  <c r="M65" i="2" s="1"/>
  <c r="H66" i="2"/>
  <c r="G66" i="2"/>
  <c r="N66" i="2" s="1"/>
  <c r="O66" i="2" s="1"/>
  <c r="P66" i="2" s="1"/>
  <c r="F66" i="2"/>
  <c r="T64" i="2"/>
  <c r="B67" i="2"/>
  <c r="E66" i="2"/>
  <c r="D66" i="2"/>
  <c r="C66" i="2"/>
  <c r="R80" i="3" l="1"/>
  <c r="I80" i="3"/>
  <c r="K80" i="3" s="1"/>
  <c r="J80" i="3"/>
  <c r="L80" i="3" s="1"/>
  <c r="B82" i="3"/>
  <c r="G81" i="3"/>
  <c r="N81" i="3" s="1"/>
  <c r="O81" i="3" s="1"/>
  <c r="P81" i="3" s="1"/>
  <c r="D81" i="3"/>
  <c r="H81" i="3"/>
  <c r="Q81" i="3" s="1"/>
  <c r="F81" i="3"/>
  <c r="C81" i="3"/>
  <c r="E81" i="3"/>
  <c r="M79" i="3"/>
  <c r="T79" i="3"/>
  <c r="J66" i="2"/>
  <c r="L66" i="2" s="1"/>
  <c r="T65" i="2"/>
  <c r="Q66" i="2"/>
  <c r="R66" i="2" s="1"/>
  <c r="S66" i="2" s="1"/>
  <c r="I66" i="2"/>
  <c r="K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s="1"/>
  <c r="L67" i="2" s="1"/>
  <c r="R81" i="3" l="1"/>
  <c r="S81" i="3"/>
  <c r="S80" i="3"/>
  <c r="J81" i="3"/>
  <c r="L81" i="3" s="1"/>
  <c r="M80" i="3"/>
  <c r="U80" i="3"/>
  <c r="B83" i="3"/>
  <c r="F82" i="3"/>
  <c r="G82" i="3"/>
  <c r="N82" i="3" s="1"/>
  <c r="O82" i="3" s="1"/>
  <c r="P82" i="3" s="1"/>
  <c r="D82" i="3"/>
  <c r="J82" i="3" s="1"/>
  <c r="L82" i="3" s="1"/>
  <c r="H82" i="3"/>
  <c r="Q82" i="3" s="1"/>
  <c r="C82" i="3"/>
  <c r="E82" i="3"/>
  <c r="T80" i="3"/>
  <c r="I81" i="3"/>
  <c r="K81" i="3" s="1"/>
  <c r="M66" i="2"/>
  <c r="U66" i="2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R82" i="3" l="1"/>
  <c r="M81" i="3"/>
  <c r="T81" i="3"/>
  <c r="U81" i="3"/>
  <c r="I82" i="3"/>
  <c r="K82" i="3" s="1"/>
  <c r="M82" i="3" s="1"/>
  <c r="B84" i="3"/>
  <c r="H83" i="3"/>
  <c r="Q83" i="3" s="1"/>
  <c r="F83" i="3"/>
  <c r="G83" i="3"/>
  <c r="N83" i="3" s="1"/>
  <c r="O83" i="3" s="1"/>
  <c r="P83" i="3" s="1"/>
  <c r="D83" i="3"/>
  <c r="C83" i="3"/>
  <c r="E83" i="3"/>
  <c r="J68" i="2"/>
  <c r="L68" i="2" s="1"/>
  <c r="T67" i="2"/>
  <c r="Q68" i="2"/>
  <c r="I68" i="2"/>
  <c r="K68" i="2" s="1"/>
  <c r="H69" i="2"/>
  <c r="G69" i="2"/>
  <c r="N69" i="2" s="1"/>
  <c r="O69" i="2" s="1"/>
  <c r="P69" i="2" s="1"/>
  <c r="F69" i="2"/>
  <c r="U67" i="2"/>
  <c r="B70" i="2"/>
  <c r="E69" i="2"/>
  <c r="C69" i="2"/>
  <c r="D69" i="2"/>
  <c r="R83" i="3" l="1"/>
  <c r="S82" i="3"/>
  <c r="U82" i="3" s="1"/>
  <c r="S83" i="3"/>
  <c r="J83" i="3"/>
  <c r="L83" i="3" s="1"/>
  <c r="T82" i="3"/>
  <c r="B85" i="3"/>
  <c r="H84" i="3"/>
  <c r="Q84" i="3" s="1"/>
  <c r="F84" i="3"/>
  <c r="G84" i="3"/>
  <c r="N84" i="3" s="1"/>
  <c r="O84" i="3" s="1"/>
  <c r="P84" i="3" s="1"/>
  <c r="D84" i="3"/>
  <c r="J84" i="3" s="1"/>
  <c r="L84" i="3" s="1"/>
  <c r="C84" i="3"/>
  <c r="E84" i="3"/>
  <c r="I83" i="3"/>
  <c r="K83" i="3" s="1"/>
  <c r="M83" i="3" s="1"/>
  <c r="M68" i="2"/>
  <c r="J69" i="2"/>
  <c r="L69" i="2" s="1"/>
  <c r="R68" i="2"/>
  <c r="S68" i="2" s="1"/>
  <c r="U68" i="2" s="1"/>
  <c r="H70" i="2"/>
  <c r="G70" i="2"/>
  <c r="N70" i="2" s="1"/>
  <c r="O70" i="2" s="1"/>
  <c r="P70" i="2" s="1"/>
  <c r="F70" i="2"/>
  <c r="Q69" i="2"/>
  <c r="I69" i="2"/>
  <c r="K69" i="2" s="1"/>
  <c r="B71" i="2"/>
  <c r="E70" i="2"/>
  <c r="D70" i="2"/>
  <c r="C70" i="2"/>
  <c r="R84" i="3" l="1"/>
  <c r="T83" i="3"/>
  <c r="I84" i="3"/>
  <c r="K84" i="3" s="1"/>
  <c r="M84" i="3" s="1"/>
  <c r="U83" i="3"/>
  <c r="B86" i="3"/>
  <c r="G85" i="3"/>
  <c r="N85" i="3" s="1"/>
  <c r="O85" i="3" s="1"/>
  <c r="P85" i="3" s="1"/>
  <c r="D85" i="3"/>
  <c r="H85" i="3"/>
  <c r="Q85" i="3" s="1"/>
  <c r="F85" i="3"/>
  <c r="C85" i="3"/>
  <c r="E85" i="3"/>
  <c r="M69" i="2"/>
  <c r="J70" i="2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S84" i="3" l="1"/>
  <c r="R85" i="3"/>
  <c r="U84" i="3"/>
  <c r="J85" i="3"/>
  <c r="L85" i="3" s="1"/>
  <c r="B87" i="3"/>
  <c r="G86" i="3"/>
  <c r="N86" i="3" s="1"/>
  <c r="O86" i="3" s="1"/>
  <c r="P86" i="3" s="1"/>
  <c r="D86" i="3"/>
  <c r="H86" i="3"/>
  <c r="Q86" i="3" s="1"/>
  <c r="F86" i="3"/>
  <c r="C86" i="3"/>
  <c r="E86" i="3"/>
  <c r="I85" i="3"/>
  <c r="K85" i="3" s="1"/>
  <c r="M85" i="3" s="1"/>
  <c r="T84" i="3"/>
  <c r="J71" i="2"/>
  <c r="L71" i="2" s="1"/>
  <c r="T69" i="2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M71" i="2" s="1"/>
  <c r="T70" i="2"/>
  <c r="B73" i="2"/>
  <c r="E72" i="2"/>
  <c r="C72" i="2"/>
  <c r="D72" i="2"/>
  <c r="R86" i="3" l="1"/>
  <c r="S85" i="3"/>
  <c r="S86" i="3"/>
  <c r="U85" i="3"/>
  <c r="B88" i="3"/>
  <c r="H87" i="3"/>
  <c r="Q87" i="3" s="1"/>
  <c r="F87" i="3"/>
  <c r="G87" i="3"/>
  <c r="N87" i="3" s="1"/>
  <c r="O87" i="3" s="1"/>
  <c r="P87" i="3" s="1"/>
  <c r="D87" i="3"/>
  <c r="J87" i="3" s="1"/>
  <c r="L87" i="3" s="1"/>
  <c r="C87" i="3"/>
  <c r="E87" i="3"/>
  <c r="U86" i="3"/>
  <c r="I86" i="3"/>
  <c r="K86" i="3" s="1"/>
  <c r="J86" i="3"/>
  <c r="L86" i="3" s="1"/>
  <c r="T85" i="3"/>
  <c r="J72" i="2"/>
  <c r="L72" i="2" s="1"/>
  <c r="U71" i="2"/>
  <c r="Q72" i="2"/>
  <c r="R72" i="2" s="1"/>
  <c r="S72" i="2" s="1"/>
  <c r="I72" i="2"/>
  <c r="K72" i="2" s="1"/>
  <c r="M72" i="2" s="1"/>
  <c r="H73" i="2"/>
  <c r="G73" i="2"/>
  <c r="N73" i="2" s="1"/>
  <c r="O73" i="2" s="1"/>
  <c r="P73" i="2" s="1"/>
  <c r="F73" i="2"/>
  <c r="T71" i="2"/>
  <c r="B74" i="2"/>
  <c r="E73" i="2"/>
  <c r="C73" i="2"/>
  <c r="D73" i="2"/>
  <c r="R87" i="3" l="1"/>
  <c r="I87" i="3"/>
  <c r="K87" i="3" s="1"/>
  <c r="M87" i="3" s="1"/>
  <c r="M86" i="3"/>
  <c r="B89" i="3"/>
  <c r="H88" i="3"/>
  <c r="Q88" i="3" s="1"/>
  <c r="R88" i="3" s="1"/>
  <c r="F88" i="3"/>
  <c r="G88" i="3"/>
  <c r="N88" i="3" s="1"/>
  <c r="O88" i="3" s="1"/>
  <c r="P88" i="3" s="1"/>
  <c r="D88" i="3"/>
  <c r="C88" i="3"/>
  <c r="E88" i="3"/>
  <c r="T87" i="3"/>
  <c r="T86" i="3"/>
  <c r="J73" i="2"/>
  <c r="L73" i="2" s="1"/>
  <c r="U72" i="2"/>
  <c r="H74" i="2"/>
  <c r="G74" i="2"/>
  <c r="N74" i="2" s="1"/>
  <c r="O74" i="2" s="1"/>
  <c r="P74" i="2" s="1"/>
  <c r="F74" i="2"/>
  <c r="Q73" i="2"/>
  <c r="R73" i="2" s="1"/>
  <c r="S73" i="2" s="1"/>
  <c r="I73" i="2"/>
  <c r="K73" i="2" s="1"/>
  <c r="T72" i="2"/>
  <c r="B75" i="2"/>
  <c r="E74" i="2"/>
  <c r="D74" i="2"/>
  <c r="C74" i="2"/>
  <c r="S88" i="3" l="1"/>
  <c r="S87" i="3"/>
  <c r="J88" i="3"/>
  <c r="L88" i="3" s="1"/>
  <c r="B90" i="3"/>
  <c r="G89" i="3"/>
  <c r="N89" i="3" s="1"/>
  <c r="O89" i="3" s="1"/>
  <c r="P89" i="3" s="1"/>
  <c r="D89" i="3"/>
  <c r="H89" i="3"/>
  <c r="Q89" i="3" s="1"/>
  <c r="R89" i="3" s="1"/>
  <c r="F89" i="3"/>
  <c r="C89" i="3"/>
  <c r="E89" i="3"/>
  <c r="I88" i="3"/>
  <c r="K88" i="3" s="1"/>
  <c r="M88" i="3" s="1"/>
  <c r="U87" i="3"/>
  <c r="J74" i="2"/>
  <c r="L74" i="2" s="1"/>
  <c r="M73" i="2"/>
  <c r="U73" i="2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S89" i="3" l="1"/>
  <c r="J89" i="3"/>
  <c r="L89" i="3" s="1"/>
  <c r="U88" i="3"/>
  <c r="B91" i="3"/>
  <c r="G90" i="3"/>
  <c r="N90" i="3" s="1"/>
  <c r="O90" i="3" s="1"/>
  <c r="P90" i="3" s="1"/>
  <c r="D90" i="3"/>
  <c r="F90" i="3"/>
  <c r="H90" i="3"/>
  <c r="Q90" i="3" s="1"/>
  <c r="R90" i="3" s="1"/>
  <c r="C90" i="3"/>
  <c r="E90" i="3"/>
  <c r="T88" i="3"/>
  <c r="I89" i="3"/>
  <c r="K89" i="3" s="1"/>
  <c r="M89" i="3" s="1"/>
  <c r="J75" i="2"/>
  <c r="L75" i="2" s="1"/>
  <c r="U74" i="2"/>
  <c r="Q75" i="2"/>
  <c r="R75" i="2" s="1"/>
  <c r="S75" i="2" s="1"/>
  <c r="I75" i="2"/>
  <c r="K75" i="2" s="1"/>
  <c r="M75" i="2" s="1"/>
  <c r="H76" i="2"/>
  <c r="G76" i="2"/>
  <c r="N76" i="2" s="1"/>
  <c r="O76" i="2" s="1"/>
  <c r="P76" i="2" s="1"/>
  <c r="F76" i="2"/>
  <c r="T74" i="2"/>
  <c r="B77" i="2"/>
  <c r="E76" i="2"/>
  <c r="C76" i="2"/>
  <c r="D76" i="2"/>
  <c r="S90" i="3" l="1"/>
  <c r="U89" i="3"/>
  <c r="J90" i="3"/>
  <c r="L90" i="3" s="1"/>
  <c r="T89" i="3"/>
  <c r="I90" i="3"/>
  <c r="K90" i="3" s="1"/>
  <c r="M90" i="3" s="1"/>
  <c r="B92" i="3"/>
  <c r="H91" i="3"/>
  <c r="Q91" i="3" s="1"/>
  <c r="R91" i="3" s="1"/>
  <c r="S91" i="3" s="1"/>
  <c r="G91" i="3"/>
  <c r="N91" i="3" s="1"/>
  <c r="O91" i="3" s="1"/>
  <c r="P91" i="3" s="1"/>
  <c r="D91" i="3"/>
  <c r="J91" i="3" s="1"/>
  <c r="L91" i="3" s="1"/>
  <c r="F91" i="3"/>
  <c r="C91" i="3"/>
  <c r="E91" i="3"/>
  <c r="J76" i="2"/>
  <c r="L76" i="2" s="1"/>
  <c r="T75" i="2"/>
  <c r="Q76" i="2"/>
  <c r="R76" i="2" s="1"/>
  <c r="S76" i="2" s="1"/>
  <c r="I76" i="2"/>
  <c r="K76" i="2" s="1"/>
  <c r="H77" i="2"/>
  <c r="G77" i="2"/>
  <c r="N77" i="2" s="1"/>
  <c r="O77" i="2" s="1"/>
  <c r="P77" i="2" s="1"/>
  <c r="F77" i="2"/>
  <c r="U75" i="2"/>
  <c r="B78" i="2"/>
  <c r="E77" i="2"/>
  <c r="C77" i="2"/>
  <c r="D77" i="2"/>
  <c r="U90" i="3" l="1"/>
  <c r="I91" i="3"/>
  <c r="K91" i="3" s="1"/>
  <c r="M91" i="3" s="1"/>
  <c r="B93" i="3"/>
  <c r="F92" i="3"/>
  <c r="H92" i="3"/>
  <c r="Q92" i="3" s="1"/>
  <c r="R92" i="3" s="1"/>
  <c r="S92" i="3" s="1"/>
  <c r="G92" i="3"/>
  <c r="N92" i="3" s="1"/>
  <c r="O92" i="3" s="1"/>
  <c r="P92" i="3" s="1"/>
  <c r="D92" i="3"/>
  <c r="C92" i="3"/>
  <c r="E92" i="3"/>
  <c r="T90" i="3"/>
  <c r="M76" i="2"/>
  <c r="J77" i="2"/>
  <c r="L77" i="2" s="1"/>
  <c r="U76" i="2"/>
  <c r="H78" i="2"/>
  <c r="G78" i="2"/>
  <c r="N78" i="2" s="1"/>
  <c r="O78" i="2" s="1"/>
  <c r="P78" i="2" s="1"/>
  <c r="F78" i="2"/>
  <c r="Q77" i="2"/>
  <c r="R77" i="2" s="1"/>
  <c r="S77" i="2" s="1"/>
  <c r="I77" i="2"/>
  <c r="K77" i="2" s="1"/>
  <c r="T76" i="2"/>
  <c r="B79" i="2"/>
  <c r="E78" i="2"/>
  <c r="D78" i="2"/>
  <c r="C78" i="2"/>
  <c r="T91" i="3" l="1"/>
  <c r="J92" i="3"/>
  <c r="L92" i="3" s="1"/>
  <c r="B94" i="3"/>
  <c r="G93" i="3"/>
  <c r="N93" i="3" s="1"/>
  <c r="O93" i="3" s="1"/>
  <c r="P93" i="3" s="1"/>
  <c r="D93" i="3"/>
  <c r="H93" i="3"/>
  <c r="Q93" i="3" s="1"/>
  <c r="R93" i="3" s="1"/>
  <c r="S93" i="3" s="1"/>
  <c r="F93" i="3"/>
  <c r="C93" i="3"/>
  <c r="E93" i="3"/>
  <c r="U92" i="3"/>
  <c r="I92" i="3"/>
  <c r="K92" i="3" s="1"/>
  <c r="M92" i="3" s="1"/>
  <c r="U91" i="3"/>
  <c r="M77" i="2"/>
  <c r="U77" i="2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J93" i="3" l="1"/>
  <c r="L93" i="3" s="1"/>
  <c r="B95" i="3"/>
  <c r="G94" i="3"/>
  <c r="N94" i="3" s="1"/>
  <c r="O94" i="3" s="1"/>
  <c r="P94" i="3" s="1"/>
  <c r="F94" i="3"/>
  <c r="D94" i="3"/>
  <c r="H94" i="3"/>
  <c r="Q94" i="3" s="1"/>
  <c r="R94" i="3" s="1"/>
  <c r="S94" i="3" s="1"/>
  <c r="C94" i="3"/>
  <c r="E94" i="3"/>
  <c r="T92" i="3"/>
  <c r="U93" i="3"/>
  <c r="I93" i="3"/>
  <c r="K93" i="3" s="1"/>
  <c r="M93" i="3" s="1"/>
  <c r="U78" i="2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I94" i="3" l="1"/>
  <c r="K94" i="3" s="1"/>
  <c r="B96" i="3"/>
  <c r="H95" i="3"/>
  <c r="Q95" i="3" s="1"/>
  <c r="R95" i="3" s="1"/>
  <c r="S95" i="3" s="1"/>
  <c r="G95" i="3"/>
  <c r="N95" i="3" s="1"/>
  <c r="O95" i="3" s="1"/>
  <c r="P95" i="3" s="1"/>
  <c r="F95" i="3"/>
  <c r="D95" i="3"/>
  <c r="C95" i="3"/>
  <c r="E95" i="3"/>
  <c r="J94" i="3"/>
  <c r="L94" i="3" s="1"/>
  <c r="T93" i="3"/>
  <c r="T79" i="2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T94" i="3" l="1"/>
  <c r="I95" i="3"/>
  <c r="K95" i="3" s="1"/>
  <c r="J95" i="3"/>
  <c r="L95" i="3" s="1"/>
  <c r="B97" i="3"/>
  <c r="H96" i="3"/>
  <c r="Q96" i="3" s="1"/>
  <c r="R96" i="3" s="1"/>
  <c r="S96" i="3" s="1"/>
  <c r="G96" i="3"/>
  <c r="N96" i="3" s="1"/>
  <c r="O96" i="3" s="1"/>
  <c r="P96" i="3" s="1"/>
  <c r="F96" i="3"/>
  <c r="D96" i="3"/>
  <c r="C96" i="3"/>
  <c r="E96" i="3"/>
  <c r="M94" i="3"/>
  <c r="U94" i="3"/>
  <c r="M80" i="2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M81" i="2" s="1"/>
  <c r="T80" i="2"/>
  <c r="B83" i="2"/>
  <c r="E82" i="2"/>
  <c r="D82" i="2"/>
  <c r="C82" i="2"/>
  <c r="M95" i="3" l="1"/>
  <c r="T95" i="3"/>
  <c r="J96" i="3"/>
  <c r="L96" i="3" s="1"/>
  <c r="B98" i="3"/>
  <c r="G97" i="3"/>
  <c r="N97" i="3" s="1"/>
  <c r="O97" i="3" s="1"/>
  <c r="P97" i="3" s="1"/>
  <c r="D97" i="3"/>
  <c r="H97" i="3"/>
  <c r="Q97" i="3" s="1"/>
  <c r="R97" i="3" s="1"/>
  <c r="S97" i="3" s="1"/>
  <c r="F97" i="3"/>
  <c r="C97" i="3"/>
  <c r="E97" i="3"/>
  <c r="I96" i="3"/>
  <c r="K96" i="3" s="1"/>
  <c r="M96" i="3" s="1"/>
  <c r="U95" i="3"/>
  <c r="J82" i="2"/>
  <c r="L82" i="2" s="1"/>
  <c r="U81" i="2"/>
  <c r="Q82" i="2"/>
  <c r="R82" i="2" s="1"/>
  <c r="S82" i="2" s="1"/>
  <c r="I82" i="2"/>
  <c r="K82" i="2" s="1"/>
  <c r="M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s="1"/>
  <c r="L83" i="2" s="1"/>
  <c r="J97" i="3" l="1"/>
  <c r="L97" i="3" s="1"/>
  <c r="U96" i="3"/>
  <c r="T96" i="3"/>
  <c r="B99" i="3"/>
  <c r="F98" i="3"/>
  <c r="D98" i="3"/>
  <c r="G98" i="3"/>
  <c r="N98" i="3" s="1"/>
  <c r="O98" i="3" s="1"/>
  <c r="P98" i="3" s="1"/>
  <c r="H98" i="3"/>
  <c r="Q98" i="3" s="1"/>
  <c r="R98" i="3" s="1"/>
  <c r="S98" i="3" s="1"/>
  <c r="C98" i="3"/>
  <c r="E98" i="3"/>
  <c r="I97" i="3"/>
  <c r="K97" i="3" s="1"/>
  <c r="U82" i="2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M97" i="3" l="1"/>
  <c r="U97" i="3"/>
  <c r="I98" i="3"/>
  <c r="K98" i="3" s="1"/>
  <c r="B100" i="3"/>
  <c r="H99" i="3"/>
  <c r="Q99" i="3" s="1"/>
  <c r="R99" i="3" s="1"/>
  <c r="S99" i="3" s="1"/>
  <c r="F99" i="3"/>
  <c r="G99" i="3"/>
  <c r="N99" i="3" s="1"/>
  <c r="O99" i="3" s="1"/>
  <c r="P99" i="3" s="1"/>
  <c r="D99" i="3"/>
  <c r="C99" i="3"/>
  <c r="E99" i="3"/>
  <c r="T98" i="3"/>
  <c r="J98" i="3"/>
  <c r="L98" i="3" s="1"/>
  <c r="T97" i="3"/>
  <c r="J84" i="2"/>
  <c r="L84" i="2" s="1"/>
  <c r="T83" i="2"/>
  <c r="Q84" i="2"/>
  <c r="I84" i="2"/>
  <c r="K84" i="2" s="1"/>
  <c r="M84" i="2" s="1"/>
  <c r="H85" i="2"/>
  <c r="G85" i="2"/>
  <c r="N85" i="2" s="1"/>
  <c r="O85" i="2" s="1"/>
  <c r="P85" i="2" s="1"/>
  <c r="F85" i="2"/>
  <c r="U83" i="2"/>
  <c r="B86" i="2"/>
  <c r="E85" i="2"/>
  <c r="C85" i="2"/>
  <c r="D85" i="2"/>
  <c r="I99" i="3" l="1"/>
  <c r="K99" i="3" s="1"/>
  <c r="J99" i="3"/>
  <c r="L99" i="3" s="1"/>
  <c r="B101" i="3"/>
  <c r="H100" i="3"/>
  <c r="Q100" i="3" s="1"/>
  <c r="R100" i="3" s="1"/>
  <c r="S100" i="3" s="1"/>
  <c r="F100" i="3"/>
  <c r="G100" i="3"/>
  <c r="N100" i="3" s="1"/>
  <c r="O100" i="3" s="1"/>
  <c r="P100" i="3" s="1"/>
  <c r="D100" i="3"/>
  <c r="J100" i="3" s="1"/>
  <c r="L100" i="3" s="1"/>
  <c r="C100" i="3"/>
  <c r="E100" i="3"/>
  <c r="T99" i="3"/>
  <c r="M98" i="3"/>
  <c r="U98" i="3"/>
  <c r="J85" i="2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B87" i="2"/>
  <c r="E86" i="2"/>
  <c r="D86" i="2"/>
  <c r="C86" i="2"/>
  <c r="B102" i="3" l="1"/>
  <c r="G101" i="3"/>
  <c r="N101" i="3" s="1"/>
  <c r="O101" i="3" s="1"/>
  <c r="P101" i="3" s="1"/>
  <c r="D101" i="3"/>
  <c r="H101" i="3"/>
  <c r="Q101" i="3" s="1"/>
  <c r="R101" i="3" s="1"/>
  <c r="S101" i="3" s="1"/>
  <c r="F101" i="3"/>
  <c r="C101" i="3"/>
  <c r="E101" i="3"/>
  <c r="M99" i="3"/>
  <c r="I100" i="3"/>
  <c r="K100" i="3" s="1"/>
  <c r="M100" i="3" s="1"/>
  <c r="U99" i="3"/>
  <c r="M85" i="2"/>
  <c r="J86" i="2"/>
  <c r="L86" i="2" s="1"/>
  <c r="T84" i="2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T100" i="3" l="1"/>
  <c r="I101" i="3"/>
  <c r="K101" i="3" s="1"/>
  <c r="U100" i="3"/>
  <c r="J101" i="3"/>
  <c r="L101" i="3" s="1"/>
  <c r="B103" i="3"/>
  <c r="G102" i="3"/>
  <c r="N102" i="3" s="1"/>
  <c r="O102" i="3" s="1"/>
  <c r="P102" i="3" s="1"/>
  <c r="D102" i="3"/>
  <c r="H102" i="3"/>
  <c r="Q102" i="3" s="1"/>
  <c r="R102" i="3" s="1"/>
  <c r="S102" i="3" s="1"/>
  <c r="F102" i="3"/>
  <c r="C102" i="3"/>
  <c r="E102" i="3"/>
  <c r="J87" i="2"/>
  <c r="L87" i="2" s="1"/>
  <c r="S86" i="2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M87" i="2" s="1"/>
  <c r="T86" i="2"/>
  <c r="B89" i="2"/>
  <c r="E88" i="2"/>
  <c r="C88" i="2"/>
  <c r="D88" i="2"/>
  <c r="M101" i="3" l="1"/>
  <c r="U101" i="3"/>
  <c r="J102" i="3"/>
  <c r="L102" i="3" s="1"/>
  <c r="B104" i="3"/>
  <c r="H103" i="3"/>
  <c r="Q103" i="3" s="1"/>
  <c r="R103" i="3" s="1"/>
  <c r="S103" i="3" s="1"/>
  <c r="F103" i="3"/>
  <c r="G103" i="3"/>
  <c r="N103" i="3" s="1"/>
  <c r="O103" i="3" s="1"/>
  <c r="P103" i="3" s="1"/>
  <c r="D103" i="3"/>
  <c r="J103" i="3" s="1"/>
  <c r="L103" i="3" s="1"/>
  <c r="C103" i="3"/>
  <c r="E103" i="3"/>
  <c r="T101" i="3"/>
  <c r="U102" i="3"/>
  <c r="I102" i="3"/>
  <c r="K102" i="3" s="1"/>
  <c r="J88" i="2"/>
  <c r="L88" i="2" s="1"/>
  <c r="U87" i="2"/>
  <c r="Q88" i="2"/>
  <c r="R88" i="2" s="1"/>
  <c r="S88" i="2" s="1"/>
  <c r="I88" i="2"/>
  <c r="K88" i="2" s="1"/>
  <c r="M88" i="2" s="1"/>
  <c r="H89" i="2"/>
  <c r="G89" i="2"/>
  <c r="N89" i="2" s="1"/>
  <c r="O89" i="2" s="1"/>
  <c r="P89" i="2" s="1"/>
  <c r="F89" i="2"/>
  <c r="T87" i="2"/>
  <c r="B90" i="2"/>
  <c r="E89" i="2"/>
  <c r="C89" i="2"/>
  <c r="D89" i="2"/>
  <c r="M102" i="3" l="1"/>
  <c r="T102" i="3"/>
  <c r="I103" i="3"/>
  <c r="K103" i="3" s="1"/>
  <c r="M103" i="3" s="1"/>
  <c r="B105" i="3"/>
  <c r="H104" i="3"/>
  <c r="Q104" i="3" s="1"/>
  <c r="R104" i="3" s="1"/>
  <c r="S104" i="3" s="1"/>
  <c r="F104" i="3"/>
  <c r="G104" i="3"/>
  <c r="N104" i="3" s="1"/>
  <c r="O104" i="3" s="1"/>
  <c r="P104" i="3" s="1"/>
  <c r="D104" i="3"/>
  <c r="J104" i="3" s="1"/>
  <c r="L104" i="3" s="1"/>
  <c r="C104" i="3"/>
  <c r="E104" i="3"/>
  <c r="T103" i="3"/>
  <c r="J89" i="2"/>
  <c r="L89" i="2" s="1"/>
  <c r="U88" i="2"/>
  <c r="H90" i="2"/>
  <c r="G90" i="2"/>
  <c r="N90" i="2" s="1"/>
  <c r="O90" i="2" s="1"/>
  <c r="P90" i="2" s="1"/>
  <c r="F90" i="2"/>
  <c r="Q89" i="2"/>
  <c r="R89" i="2" s="1"/>
  <c r="S89" i="2" s="1"/>
  <c r="I89" i="2"/>
  <c r="K89" i="2" s="1"/>
  <c r="M89" i="2" s="1"/>
  <c r="T88" i="2"/>
  <c r="B91" i="2"/>
  <c r="E90" i="2"/>
  <c r="D90" i="2"/>
  <c r="J90" i="2" s="1"/>
  <c r="L90" i="2" s="1"/>
  <c r="C90" i="2"/>
  <c r="B106" i="3" l="1"/>
  <c r="G105" i="3"/>
  <c r="N105" i="3" s="1"/>
  <c r="O105" i="3" s="1"/>
  <c r="P105" i="3" s="1"/>
  <c r="D105" i="3"/>
  <c r="H105" i="3"/>
  <c r="Q105" i="3" s="1"/>
  <c r="R105" i="3" s="1"/>
  <c r="S105" i="3" s="1"/>
  <c r="F105" i="3"/>
  <c r="C105" i="3"/>
  <c r="E105" i="3"/>
  <c r="U103" i="3"/>
  <c r="I104" i="3"/>
  <c r="K104" i="3" s="1"/>
  <c r="M104" i="3" s="1"/>
  <c r="U89" i="2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s="1"/>
  <c r="L91" i="2" s="1"/>
  <c r="U104" i="3" l="1"/>
  <c r="T104" i="3"/>
  <c r="I105" i="3"/>
  <c r="K105" i="3" s="1"/>
  <c r="J105" i="3"/>
  <c r="L105" i="3" s="1"/>
  <c r="B107" i="3"/>
  <c r="G106" i="3"/>
  <c r="N106" i="3" s="1"/>
  <c r="O106" i="3" s="1"/>
  <c r="P106" i="3" s="1"/>
  <c r="D106" i="3"/>
  <c r="F106" i="3"/>
  <c r="H106" i="3"/>
  <c r="Q106" i="3" s="1"/>
  <c r="R106" i="3" s="1"/>
  <c r="S106" i="3" s="1"/>
  <c r="C106" i="3"/>
  <c r="E106" i="3"/>
  <c r="U90" i="2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M105" i="3" l="1"/>
  <c r="T105" i="3"/>
  <c r="J106" i="3"/>
  <c r="L106" i="3" s="1"/>
  <c r="I106" i="3"/>
  <c r="K106" i="3" s="1"/>
  <c r="B108" i="3"/>
  <c r="H107" i="3"/>
  <c r="Q107" i="3" s="1"/>
  <c r="R107" i="3" s="1"/>
  <c r="S107" i="3" s="1"/>
  <c r="G107" i="3"/>
  <c r="N107" i="3" s="1"/>
  <c r="O107" i="3" s="1"/>
  <c r="P107" i="3" s="1"/>
  <c r="D107" i="3"/>
  <c r="F107" i="3"/>
  <c r="C107" i="3"/>
  <c r="E107" i="3"/>
  <c r="U105" i="3"/>
  <c r="J92" i="2"/>
  <c r="L92" i="2" s="1"/>
  <c r="T91" i="2"/>
  <c r="Q92" i="2"/>
  <c r="I92" i="2"/>
  <c r="K92" i="2" s="1"/>
  <c r="H93" i="2"/>
  <c r="G93" i="2"/>
  <c r="N93" i="2" s="1"/>
  <c r="O93" i="2" s="1"/>
  <c r="P93" i="2" s="1"/>
  <c r="F93" i="2"/>
  <c r="U91" i="2"/>
  <c r="B94" i="2"/>
  <c r="E93" i="2"/>
  <c r="C93" i="2"/>
  <c r="D93" i="2"/>
  <c r="M106" i="3" l="1"/>
  <c r="U106" i="3"/>
  <c r="T106" i="3"/>
  <c r="I107" i="3"/>
  <c r="K107" i="3" s="1"/>
  <c r="B109" i="3"/>
  <c r="F108" i="3"/>
  <c r="H108" i="3"/>
  <c r="Q108" i="3" s="1"/>
  <c r="R108" i="3" s="1"/>
  <c r="S108" i="3" s="1"/>
  <c r="G108" i="3"/>
  <c r="N108" i="3" s="1"/>
  <c r="O108" i="3" s="1"/>
  <c r="P108" i="3" s="1"/>
  <c r="D108" i="3"/>
  <c r="C108" i="3"/>
  <c r="E108" i="3"/>
  <c r="J107" i="3"/>
  <c r="L107" i="3" s="1"/>
  <c r="M92" i="2"/>
  <c r="J93" i="2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M93" i="2" s="1"/>
  <c r="B95" i="2"/>
  <c r="E94" i="2"/>
  <c r="D94" i="2"/>
  <c r="C94" i="2"/>
  <c r="U107" i="3" l="1"/>
  <c r="I108" i="3"/>
  <c r="K108" i="3" s="1"/>
  <c r="J108" i="3"/>
  <c r="L108" i="3" s="1"/>
  <c r="B110" i="3"/>
  <c r="G109" i="3"/>
  <c r="N109" i="3" s="1"/>
  <c r="O109" i="3" s="1"/>
  <c r="P109" i="3" s="1"/>
  <c r="D109" i="3"/>
  <c r="H109" i="3"/>
  <c r="Q109" i="3" s="1"/>
  <c r="R109" i="3" s="1"/>
  <c r="S109" i="3" s="1"/>
  <c r="F109" i="3"/>
  <c r="C109" i="3"/>
  <c r="E109" i="3"/>
  <c r="T108" i="3"/>
  <c r="M107" i="3"/>
  <c r="T107" i="3"/>
  <c r="J94" i="2"/>
  <c r="L94" i="2" s="1"/>
  <c r="T92" i="2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109" i="3" l="1"/>
  <c r="L109" i="3" s="1"/>
  <c r="M108" i="3"/>
  <c r="B111" i="3"/>
  <c r="D110" i="3"/>
  <c r="J110" i="3" s="1"/>
  <c r="L110" i="3" s="1"/>
  <c r="G110" i="3"/>
  <c r="N110" i="3" s="1"/>
  <c r="O110" i="3" s="1"/>
  <c r="P110" i="3" s="1"/>
  <c r="F110" i="3"/>
  <c r="H110" i="3"/>
  <c r="Q110" i="3" s="1"/>
  <c r="R110" i="3" s="1"/>
  <c r="S110" i="3" s="1"/>
  <c r="C110" i="3"/>
  <c r="E110" i="3"/>
  <c r="I109" i="3"/>
  <c r="K109" i="3" s="1"/>
  <c r="M109" i="3" s="1"/>
  <c r="U108" i="3"/>
  <c r="J95" i="2"/>
  <c r="L95" i="2" s="1"/>
  <c r="T93" i="2"/>
  <c r="R94" i="2"/>
  <c r="S94" i="2" s="1"/>
  <c r="U94" i="2" s="1"/>
  <c r="Q95" i="2"/>
  <c r="R95" i="2" s="1"/>
  <c r="I95" i="2"/>
  <c r="K95" i="2" s="1"/>
  <c r="H96" i="2"/>
  <c r="G96" i="2"/>
  <c r="N96" i="2" s="1"/>
  <c r="O96" i="2" s="1"/>
  <c r="P96" i="2" s="1"/>
  <c r="F96" i="2"/>
  <c r="B97" i="2"/>
  <c r="E96" i="2"/>
  <c r="C96" i="2"/>
  <c r="D96" i="2"/>
  <c r="J96" i="2" s="1"/>
  <c r="L96" i="2" s="1"/>
  <c r="T109" i="3" l="1"/>
  <c r="U109" i="3"/>
  <c r="I110" i="3"/>
  <c r="K110" i="3" s="1"/>
  <c r="M110" i="3" s="1"/>
  <c r="B112" i="3"/>
  <c r="H111" i="3"/>
  <c r="Q111" i="3" s="1"/>
  <c r="R111" i="3" s="1"/>
  <c r="S111" i="3" s="1"/>
  <c r="G111" i="3"/>
  <c r="N111" i="3" s="1"/>
  <c r="O111" i="3" s="1"/>
  <c r="P111" i="3" s="1"/>
  <c r="F111" i="3"/>
  <c r="D111" i="3"/>
  <c r="C111" i="3"/>
  <c r="E111" i="3"/>
  <c r="M95" i="2"/>
  <c r="T94" i="2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U110" i="3" l="1"/>
  <c r="I111" i="3"/>
  <c r="K111" i="3" s="1"/>
  <c r="J111" i="3"/>
  <c r="L111" i="3" s="1"/>
  <c r="B113" i="3"/>
  <c r="H112" i="3"/>
  <c r="Q112" i="3" s="1"/>
  <c r="R112" i="3" s="1"/>
  <c r="S112" i="3" s="1"/>
  <c r="G112" i="3"/>
  <c r="N112" i="3" s="1"/>
  <c r="O112" i="3" s="1"/>
  <c r="P112" i="3" s="1"/>
  <c r="F112" i="3"/>
  <c r="D112" i="3"/>
  <c r="C112" i="3"/>
  <c r="E112" i="3"/>
  <c r="T110" i="3"/>
  <c r="J97" i="2"/>
  <c r="L97" i="2" s="1"/>
  <c r="U96" i="2"/>
  <c r="Q97" i="2"/>
  <c r="R97" i="2" s="1"/>
  <c r="S97" i="2" s="1"/>
  <c r="I97" i="2"/>
  <c r="K97" i="2" s="1"/>
  <c r="M97" i="2" s="1"/>
  <c r="H98" i="2"/>
  <c r="G98" i="2"/>
  <c r="N98" i="2" s="1"/>
  <c r="O98" i="2" s="1"/>
  <c r="P98" i="2" s="1"/>
  <c r="F98" i="2"/>
  <c r="T96" i="2"/>
  <c r="B99" i="2"/>
  <c r="E98" i="2"/>
  <c r="D98" i="2"/>
  <c r="C98" i="2"/>
  <c r="U111" i="3" l="1"/>
  <c r="I112" i="3"/>
  <c r="K112" i="3" s="1"/>
  <c r="J112" i="3"/>
  <c r="L112" i="3" s="1"/>
  <c r="B114" i="3"/>
  <c r="G113" i="3"/>
  <c r="N113" i="3" s="1"/>
  <c r="O113" i="3" s="1"/>
  <c r="P113" i="3" s="1"/>
  <c r="D113" i="3"/>
  <c r="H113" i="3"/>
  <c r="Q113" i="3" s="1"/>
  <c r="R113" i="3" s="1"/>
  <c r="S113" i="3" s="1"/>
  <c r="F113" i="3"/>
  <c r="C113" i="3"/>
  <c r="E113" i="3"/>
  <c r="T112" i="3"/>
  <c r="M111" i="3"/>
  <c r="T111" i="3"/>
  <c r="J98" i="2"/>
  <c r="L98" i="2" s="1"/>
  <c r="T97" i="2"/>
  <c r="Q98" i="2"/>
  <c r="I98" i="2"/>
  <c r="K98" i="2" s="1"/>
  <c r="G99" i="2"/>
  <c r="N99" i="2" s="1"/>
  <c r="O99" i="2" s="1"/>
  <c r="P99" i="2" s="1"/>
  <c r="H99" i="2"/>
  <c r="F99" i="2"/>
  <c r="U97" i="2"/>
  <c r="B100" i="2"/>
  <c r="E99" i="2"/>
  <c r="C99" i="2"/>
  <c r="D99" i="2"/>
  <c r="U112" i="3" l="1"/>
  <c r="I113" i="3"/>
  <c r="K113" i="3" s="1"/>
  <c r="J113" i="3"/>
  <c r="L113" i="3" s="1"/>
  <c r="M112" i="3"/>
  <c r="B115" i="3"/>
  <c r="F114" i="3"/>
  <c r="G114" i="3"/>
  <c r="N114" i="3" s="1"/>
  <c r="O114" i="3" s="1"/>
  <c r="P114" i="3" s="1"/>
  <c r="D114" i="3"/>
  <c r="J114" i="3" s="1"/>
  <c r="L114" i="3" s="1"/>
  <c r="H114" i="3"/>
  <c r="Q114" i="3" s="1"/>
  <c r="R114" i="3" s="1"/>
  <c r="S114" i="3" s="1"/>
  <c r="C114" i="3"/>
  <c r="E114" i="3"/>
  <c r="M98" i="2"/>
  <c r="J99" i="2"/>
  <c r="L99" i="2" s="1"/>
  <c r="R98" i="2"/>
  <c r="S98" i="2" s="1"/>
  <c r="U98" i="2" s="1"/>
  <c r="Q99" i="2"/>
  <c r="R99" i="2" s="1"/>
  <c r="T99" i="2" s="1"/>
  <c r="I99" i="2"/>
  <c r="K99" i="2" s="1"/>
  <c r="H100" i="2"/>
  <c r="G100" i="2"/>
  <c r="N100" i="2" s="1"/>
  <c r="O100" i="2" s="1"/>
  <c r="P100" i="2" s="1"/>
  <c r="F100" i="2"/>
  <c r="B101" i="2"/>
  <c r="E100" i="2"/>
  <c r="C100" i="2"/>
  <c r="D100" i="2"/>
  <c r="M113" i="3" l="1"/>
  <c r="T113" i="3"/>
  <c r="I114" i="3"/>
  <c r="K114" i="3" s="1"/>
  <c r="M114" i="3" s="1"/>
  <c r="B116" i="3"/>
  <c r="H115" i="3"/>
  <c r="Q115" i="3" s="1"/>
  <c r="R115" i="3" s="1"/>
  <c r="S115" i="3" s="1"/>
  <c r="F115" i="3"/>
  <c r="G115" i="3"/>
  <c r="N115" i="3" s="1"/>
  <c r="O115" i="3" s="1"/>
  <c r="P115" i="3" s="1"/>
  <c r="D115" i="3"/>
  <c r="C115" i="3"/>
  <c r="E115" i="3"/>
  <c r="U113" i="3"/>
  <c r="M99" i="2"/>
  <c r="J100" i="2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B102" i="2"/>
  <c r="E101" i="2"/>
  <c r="C101" i="2"/>
  <c r="D101" i="2"/>
  <c r="J101" i="2" s="1"/>
  <c r="L101" i="2" s="1"/>
  <c r="U114" i="3" l="1"/>
  <c r="I115" i="3"/>
  <c r="K115" i="3" s="1"/>
  <c r="J115" i="3"/>
  <c r="L115" i="3" s="1"/>
  <c r="B117" i="3"/>
  <c r="H116" i="3"/>
  <c r="Q116" i="3" s="1"/>
  <c r="R116" i="3" s="1"/>
  <c r="S116" i="3" s="1"/>
  <c r="F116" i="3"/>
  <c r="G116" i="3"/>
  <c r="N116" i="3" s="1"/>
  <c r="O116" i="3" s="1"/>
  <c r="P116" i="3" s="1"/>
  <c r="D116" i="3"/>
  <c r="C116" i="3"/>
  <c r="E116" i="3"/>
  <c r="T114" i="3"/>
  <c r="M100" i="2"/>
  <c r="R100" i="2"/>
  <c r="S100" i="2" s="1"/>
  <c r="U100" i="2" s="1"/>
  <c r="Q101" i="2"/>
  <c r="I101" i="2"/>
  <c r="K101" i="2" s="1"/>
  <c r="M101" i="2" s="1"/>
  <c r="H102" i="2"/>
  <c r="G102" i="2"/>
  <c r="N102" i="2" s="1"/>
  <c r="O102" i="2" s="1"/>
  <c r="P102" i="2" s="1"/>
  <c r="F102" i="2"/>
  <c r="B103" i="2"/>
  <c r="E102" i="2"/>
  <c r="D102" i="2"/>
  <c r="C102" i="2"/>
  <c r="U115" i="3" l="1"/>
  <c r="I116" i="3"/>
  <c r="K116" i="3" s="1"/>
  <c r="J116" i="3"/>
  <c r="L116" i="3" s="1"/>
  <c r="B118" i="3"/>
  <c r="G117" i="3"/>
  <c r="N117" i="3" s="1"/>
  <c r="O117" i="3" s="1"/>
  <c r="P117" i="3" s="1"/>
  <c r="D117" i="3"/>
  <c r="H117" i="3"/>
  <c r="Q117" i="3" s="1"/>
  <c r="R117" i="3" s="1"/>
  <c r="S117" i="3" s="1"/>
  <c r="F117" i="3"/>
  <c r="C117" i="3"/>
  <c r="E117" i="3"/>
  <c r="M115" i="3"/>
  <c r="T115" i="3"/>
  <c r="J102" i="2"/>
  <c r="L102" i="2" s="1"/>
  <c r="T100" i="2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M102" i="2" s="1"/>
  <c r="B104" i="2"/>
  <c r="E103" i="2"/>
  <c r="C103" i="2"/>
  <c r="D103" i="2"/>
  <c r="J103" i="2" s="1"/>
  <c r="L103" i="2" s="1"/>
  <c r="U116" i="3" l="1"/>
  <c r="T116" i="3"/>
  <c r="I117" i="3"/>
  <c r="K117" i="3" s="1"/>
  <c r="J117" i="3"/>
  <c r="L117" i="3" s="1"/>
  <c r="M116" i="3"/>
  <c r="B119" i="3"/>
  <c r="D118" i="3"/>
  <c r="G118" i="3"/>
  <c r="N118" i="3" s="1"/>
  <c r="O118" i="3" s="1"/>
  <c r="P118" i="3" s="1"/>
  <c r="H118" i="3"/>
  <c r="Q118" i="3" s="1"/>
  <c r="F118" i="3"/>
  <c r="C118" i="3"/>
  <c r="E118" i="3"/>
  <c r="T101" i="2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R483" i="3" l="1"/>
  <c r="R565" i="3"/>
  <c r="R372" i="3"/>
  <c r="R280" i="3"/>
  <c r="R639" i="3"/>
  <c r="R530" i="3"/>
  <c r="R306" i="3"/>
  <c r="R622" i="3"/>
  <c r="R475" i="3"/>
  <c r="R293" i="3"/>
  <c r="R520" i="3"/>
  <c r="R473" i="3"/>
  <c r="R339" i="3"/>
  <c r="R476" i="3"/>
  <c r="R347" i="3"/>
  <c r="R229" i="3"/>
  <c r="R486" i="3"/>
  <c r="R460" i="3"/>
  <c r="R398" i="3"/>
  <c r="R405" i="3"/>
  <c r="R237" i="3"/>
  <c r="R378" i="3"/>
  <c r="R619" i="3"/>
  <c r="R122" i="3"/>
  <c r="R624" i="3"/>
  <c r="R403" i="3"/>
  <c r="R376" i="3"/>
  <c r="R517" i="3"/>
  <c r="R610" i="3"/>
  <c r="R509" i="3"/>
  <c r="R166" i="3"/>
  <c r="R319" i="3"/>
  <c r="R154" i="3"/>
  <c r="R263" i="3"/>
  <c r="R613" i="3"/>
  <c r="R344" i="3"/>
  <c r="R250" i="3"/>
  <c r="R562" i="3"/>
  <c r="R416" i="3"/>
  <c r="R412" i="3"/>
  <c r="R669" i="3"/>
  <c r="R289" i="3"/>
  <c r="R149" i="3"/>
  <c r="R137" i="3"/>
  <c r="R577" i="3"/>
  <c r="R468" i="3"/>
  <c r="R522" i="3"/>
  <c r="R417" i="3"/>
  <c r="R616" i="3"/>
  <c r="R470" i="3"/>
  <c r="R423" i="3"/>
  <c r="R251" i="3"/>
  <c r="R196" i="3"/>
  <c r="R131" i="3"/>
  <c r="R540" i="3"/>
  <c r="R224" i="3"/>
  <c r="R320" i="3"/>
  <c r="R182" i="3"/>
  <c r="R607" i="3"/>
  <c r="R256" i="3"/>
  <c r="R582" i="3"/>
  <c r="R661" i="3"/>
  <c r="R323" i="3"/>
  <c r="R494" i="3"/>
  <c r="R480" i="3"/>
  <c r="R136" i="3"/>
  <c r="R644" i="3"/>
  <c r="R183" i="3"/>
  <c r="R177" i="3"/>
  <c r="R580" i="3"/>
  <c r="R246" i="3"/>
  <c r="R238" i="3"/>
  <c r="R170" i="3"/>
  <c r="R407" i="3"/>
  <c r="R146" i="3"/>
  <c r="R492" i="3"/>
  <c r="R683" i="3"/>
  <c r="R653" i="3"/>
  <c r="R585" i="3"/>
  <c r="R291" i="3"/>
  <c r="R463" i="3"/>
  <c r="R201" i="3"/>
  <c r="R296" i="3"/>
  <c r="R444" i="3"/>
  <c r="R257" i="3"/>
  <c r="R152" i="3"/>
  <c r="R652" i="3"/>
  <c r="R373" i="3"/>
  <c r="R519" i="3"/>
  <c r="R243" i="3"/>
  <c r="R298" i="3"/>
  <c r="R231" i="3"/>
  <c r="R235" i="3"/>
  <c r="R553" i="3"/>
  <c r="R426" i="3"/>
  <c r="R564" i="3"/>
  <c r="R611" i="3"/>
  <c r="R410" i="3"/>
  <c r="R148" i="3"/>
  <c r="R259" i="3"/>
  <c r="R511" i="3"/>
  <c r="R573" i="3"/>
  <c r="R204" i="3"/>
  <c r="R427" i="3"/>
  <c r="R446" i="3"/>
  <c r="R668" i="3"/>
  <c r="R163" i="3"/>
  <c r="R180" i="3"/>
  <c r="R132" i="3"/>
  <c r="R294" i="3"/>
  <c r="R389" i="3"/>
  <c r="R295" i="3"/>
  <c r="R140" i="3"/>
  <c r="R332" i="3"/>
  <c r="R367" i="3"/>
  <c r="R506" i="3"/>
  <c r="R369" i="3"/>
  <c r="R239" i="3"/>
  <c r="R255" i="3"/>
  <c r="R676" i="3"/>
  <c r="R514" i="3"/>
  <c r="R415" i="3"/>
  <c r="R647" i="3"/>
  <c r="R233" i="3"/>
  <c r="R383" i="3"/>
  <c r="R531" i="3"/>
  <c r="R551" i="3"/>
  <c r="R375" i="3"/>
  <c r="R680" i="3"/>
  <c r="R503" i="3"/>
  <c r="R589" i="3"/>
  <c r="R413" i="3"/>
  <c r="R663" i="3"/>
  <c r="R525" i="3"/>
  <c r="R602" i="3"/>
  <c r="R592" i="3"/>
  <c r="R242" i="3"/>
  <c r="R424" i="3"/>
  <c r="R236" i="3"/>
  <c r="R630" i="3"/>
  <c r="R173" i="3"/>
  <c r="R673" i="3"/>
  <c r="R649" i="3"/>
  <c r="R400" i="3"/>
  <c r="R539" i="3"/>
  <c r="R546" i="3"/>
  <c r="R544" i="3"/>
  <c r="R212" i="3"/>
  <c r="R677" i="3"/>
  <c r="R518" i="3"/>
  <c r="R490" i="3"/>
  <c r="R401" i="3"/>
  <c r="R491" i="3"/>
  <c r="R532" i="3"/>
  <c r="R421" i="3"/>
  <c r="R285" i="3"/>
  <c r="R618" i="3"/>
  <c r="R648" i="3"/>
  <c r="R356" i="3"/>
  <c r="R281" i="3"/>
  <c r="R329" i="3"/>
  <c r="R249" i="3"/>
  <c r="R125" i="3"/>
  <c r="R357" i="3"/>
  <c r="R587" i="3"/>
  <c r="R510" i="3"/>
  <c r="R124" i="3"/>
  <c r="R569" i="3"/>
  <c r="R121" i="3"/>
  <c r="R635" i="3"/>
  <c r="R678" i="3"/>
  <c r="R542" i="3"/>
  <c r="R219" i="3"/>
  <c r="R336" i="3"/>
  <c r="R318" i="3"/>
  <c r="R160" i="3"/>
  <c r="R283" i="3"/>
  <c r="R203" i="3"/>
  <c r="R301" i="3"/>
  <c r="R199" i="3"/>
  <c r="R477" i="3"/>
  <c r="R171" i="3"/>
  <c r="R641" i="3"/>
  <c r="R430" i="3"/>
  <c r="R465" i="3"/>
  <c r="R654" i="3"/>
  <c r="R379" i="3"/>
  <c r="R268" i="3"/>
  <c r="R552" i="3"/>
  <c r="R549" i="3"/>
  <c r="R659" i="3"/>
  <c r="R449" i="3"/>
  <c r="R391" i="3"/>
  <c r="R350" i="3"/>
  <c r="R512" i="3"/>
  <c r="R655" i="3"/>
  <c r="R682" i="3"/>
  <c r="R277" i="3"/>
  <c r="R210" i="3"/>
  <c r="R315" i="3"/>
  <c r="R181" i="3"/>
  <c r="R505" i="3"/>
  <c r="R464" i="3"/>
  <c r="R559" i="3"/>
  <c r="R282" i="3"/>
  <c r="R340" i="3"/>
  <c r="R394" i="3"/>
  <c r="R354" i="3"/>
  <c r="R129" i="3"/>
  <c r="R216" i="3"/>
  <c r="R145" i="3"/>
  <c r="R583" i="3"/>
  <c r="R316" i="3"/>
  <c r="R261" i="3"/>
  <c r="R388" i="3"/>
  <c r="R558" i="3"/>
  <c r="R328" i="3"/>
  <c r="R561" i="3"/>
  <c r="R471" i="3"/>
  <c r="R194" i="3"/>
  <c r="R278" i="3"/>
  <c r="R276" i="3"/>
  <c r="R317" i="3"/>
  <c r="R248" i="3"/>
  <c r="R547" i="3"/>
  <c r="R387" i="3"/>
  <c r="R207" i="3"/>
  <c r="R300" i="3"/>
  <c r="R508" i="3"/>
  <c r="R656" i="3"/>
  <c r="R448" i="3"/>
  <c r="R499" i="3"/>
  <c r="R397" i="3"/>
  <c r="R651" i="3"/>
  <c r="R302" i="3"/>
  <c r="R167" i="3"/>
  <c r="R584" i="3"/>
  <c r="R209" i="3"/>
  <c r="R482" i="3"/>
  <c r="R119" i="3"/>
  <c r="R437" i="3"/>
  <c r="R172" i="3"/>
  <c r="R590" i="3"/>
  <c r="R120" i="3"/>
  <c r="R353" i="3"/>
  <c r="R596" i="3"/>
  <c r="R287" i="3"/>
  <c r="R495" i="3"/>
  <c r="R462" i="3"/>
  <c r="R313" i="3"/>
  <c r="R130" i="3"/>
  <c r="R515" i="3"/>
  <c r="R382" i="3"/>
  <c r="R496" i="3"/>
  <c r="R600" i="3"/>
  <c r="R230" i="3"/>
  <c r="R579" i="3"/>
  <c r="R670" i="3"/>
  <c r="R223" i="3"/>
  <c r="R543" i="3"/>
  <c r="R217" i="3"/>
  <c r="R447" i="3"/>
  <c r="R310" i="3"/>
  <c r="R455" i="3"/>
  <c r="R650" i="3"/>
  <c r="R341" i="3"/>
  <c r="R245" i="3"/>
  <c r="R567" i="3"/>
  <c r="R266" i="3"/>
  <c r="R671" i="3"/>
  <c r="R366" i="3"/>
  <c r="R452" i="3"/>
  <c r="R474" i="3"/>
  <c r="R395" i="3"/>
  <c r="R634" i="3"/>
  <c r="R262" i="3"/>
  <c r="R603" i="3"/>
  <c r="R267" i="3"/>
  <c r="R620" i="3"/>
  <c r="R206" i="3"/>
  <c r="R299" i="3"/>
  <c r="R292" i="3"/>
  <c r="R432" i="3"/>
  <c r="R597" i="3"/>
  <c r="R586" i="3"/>
  <c r="R640" i="3"/>
  <c r="R588" i="3"/>
  <c r="R118" i="3"/>
  <c r="S118" i="3" s="1"/>
  <c r="R534" i="3"/>
  <c r="R481" i="3"/>
  <c r="R290" i="3"/>
  <c r="R467" i="3"/>
  <c r="R513" i="3"/>
  <c r="R606" i="3"/>
  <c r="R675" i="3"/>
  <c r="R527" i="3"/>
  <c r="R466" i="3"/>
  <c r="R342" i="3"/>
  <c r="R646" i="3"/>
  <c r="R202" i="3"/>
  <c r="R188" i="3"/>
  <c r="R221" i="3"/>
  <c r="R504" i="3"/>
  <c r="R404" i="3"/>
  <c r="R198" i="3"/>
  <c r="R143" i="3"/>
  <c r="R134" i="3"/>
  <c r="R228" i="3"/>
  <c r="R200" i="3"/>
  <c r="R608" i="3"/>
  <c r="R524" i="3"/>
  <c r="R133" i="3"/>
  <c r="R272" i="3"/>
  <c r="R516" i="3"/>
  <c r="R384" i="3"/>
  <c r="R155" i="3"/>
  <c r="R418" i="3"/>
  <c r="R428" i="3"/>
  <c r="R226" i="3"/>
  <c r="R666" i="3"/>
  <c r="R642" i="3"/>
  <c r="R461" i="3"/>
  <c r="R628" i="3"/>
  <c r="R472" i="3"/>
  <c r="R458" i="3"/>
  <c r="R501" i="3"/>
  <c r="R555" i="3"/>
  <c r="R161" i="3"/>
  <c r="R594" i="3"/>
  <c r="R168" i="3"/>
  <c r="R275" i="3"/>
  <c r="R374" i="3"/>
  <c r="R128" i="3"/>
  <c r="R563" i="3"/>
  <c r="R459" i="3"/>
  <c r="R393" i="3"/>
  <c r="R478" i="3"/>
  <c r="R333" i="3"/>
  <c r="R545" i="3"/>
  <c r="R451" i="3"/>
  <c r="R225" i="3"/>
  <c r="R169" i="3"/>
  <c r="R288" i="3"/>
  <c r="R147" i="3"/>
  <c r="R307" i="3"/>
  <c r="R528" i="3"/>
  <c r="R164" i="3"/>
  <c r="R286" i="3"/>
  <c r="R617" i="3"/>
  <c r="R406" i="3"/>
  <c r="R484" i="3"/>
  <c r="R556" i="3"/>
  <c r="R591" i="3"/>
  <c r="R431" i="3"/>
  <c r="R205" i="3"/>
  <c r="R408" i="3"/>
  <c r="R321" i="3"/>
  <c r="R599" i="3"/>
  <c r="R308" i="3"/>
  <c r="R371" i="3"/>
  <c r="R338" i="3"/>
  <c r="R479" i="3"/>
  <c r="R536" i="3"/>
  <c r="R305" i="3"/>
  <c r="R433" i="3"/>
  <c r="R195" i="3"/>
  <c r="R657" i="3"/>
  <c r="R208" i="3"/>
  <c r="R314" i="3"/>
  <c r="R457" i="3"/>
  <c r="R681" i="3"/>
  <c r="R502" i="3"/>
  <c r="R269" i="3"/>
  <c r="R570" i="3"/>
  <c r="R454" i="3"/>
  <c r="R521" i="3"/>
  <c r="R575" i="3"/>
  <c r="R151" i="3"/>
  <c r="R227" i="3"/>
  <c r="R637" i="3"/>
  <c r="R352" i="3"/>
  <c r="R402" i="3"/>
  <c r="R411" i="3"/>
  <c r="R380" i="3"/>
  <c r="R665" i="3"/>
  <c r="R303" i="3"/>
  <c r="R363" i="3"/>
  <c r="R362" i="3"/>
  <c r="R178" i="3"/>
  <c r="R662" i="3"/>
  <c r="R442" i="3"/>
  <c r="R409" i="3"/>
  <c r="R679" i="3"/>
  <c r="R337" i="3"/>
  <c r="R312" i="3"/>
  <c r="R153" i="3"/>
  <c r="R487" i="3"/>
  <c r="R127" i="3"/>
  <c r="R598" i="3"/>
  <c r="R211" i="3"/>
  <c r="R162" i="3"/>
  <c r="R684" i="3"/>
  <c r="R126" i="3"/>
  <c r="R674" i="3"/>
  <c r="R159" i="3"/>
  <c r="R643" i="3"/>
  <c r="R633" i="3"/>
  <c r="R359" i="3"/>
  <c r="R142" i="3"/>
  <c r="R621" i="3"/>
  <c r="R385" i="3"/>
  <c r="R576" i="3"/>
  <c r="R264" i="3"/>
  <c r="R241" i="3"/>
  <c r="R489" i="3"/>
  <c r="R526" i="3"/>
  <c r="R632" i="3"/>
  <c r="R645" i="3"/>
  <c r="R450" i="3"/>
  <c r="R361" i="3"/>
  <c r="R139" i="3"/>
  <c r="R572" i="3"/>
  <c r="R445" i="3"/>
  <c r="R636" i="3"/>
  <c r="R327" i="3"/>
  <c r="R326" i="3"/>
  <c r="R392" i="3"/>
  <c r="R260" i="3"/>
  <c r="R441" i="3"/>
  <c r="R157" i="3"/>
  <c r="R270" i="3"/>
  <c r="R273" i="3"/>
  <c r="R351" i="3"/>
  <c r="R345" i="3"/>
  <c r="R595" i="3"/>
  <c r="R658" i="3"/>
  <c r="R498" i="3"/>
  <c r="R150" i="3"/>
  <c r="R141" i="3"/>
  <c r="R571" i="3"/>
  <c r="R186" i="3"/>
  <c r="R185" i="3"/>
  <c r="R156" i="3"/>
  <c r="R560" i="3"/>
  <c r="R215" i="3"/>
  <c r="R191" i="3"/>
  <c r="R601" i="3"/>
  <c r="R548" i="3"/>
  <c r="R355" i="3"/>
  <c r="R557" i="3"/>
  <c r="R439" i="3"/>
  <c r="R360" i="3"/>
  <c r="R672" i="3"/>
  <c r="R197" i="3"/>
  <c r="R297" i="3"/>
  <c r="R667" i="3"/>
  <c r="R175" i="3"/>
  <c r="R222" i="3"/>
  <c r="R396" i="3"/>
  <c r="R330" i="3"/>
  <c r="R184" i="3"/>
  <c r="R279" i="3"/>
  <c r="R325" i="3"/>
  <c r="R626" i="3"/>
  <c r="R253" i="3"/>
  <c r="R615" i="3"/>
  <c r="R304" i="3"/>
  <c r="R311" i="3"/>
  <c r="R438" i="3"/>
  <c r="R158" i="3"/>
  <c r="R612" i="3"/>
  <c r="R213" i="3"/>
  <c r="R660" i="3"/>
  <c r="R538" i="3"/>
  <c r="R581" i="3"/>
  <c r="R609" i="3"/>
  <c r="R574" i="3"/>
  <c r="R220" i="3"/>
  <c r="R331" i="3"/>
  <c r="R232" i="3"/>
  <c r="R358" i="3"/>
  <c r="R265" i="3"/>
  <c r="R440" i="3"/>
  <c r="R420" i="3"/>
  <c r="R414" i="3"/>
  <c r="R529" i="3"/>
  <c r="R631" i="3"/>
  <c r="R364" i="3"/>
  <c r="R422" i="3"/>
  <c r="R365" i="3"/>
  <c r="R443" i="3"/>
  <c r="R370" i="3"/>
  <c r="R193" i="3"/>
  <c r="R190" i="3"/>
  <c r="R138" i="3"/>
  <c r="R254" i="3"/>
  <c r="R469" i="3"/>
  <c r="R434" i="3"/>
  <c r="R386" i="3"/>
  <c r="R453" i="3"/>
  <c r="R165" i="3"/>
  <c r="R274" i="3"/>
  <c r="R550" i="3"/>
  <c r="R629" i="3"/>
  <c r="R234" i="3"/>
  <c r="R429" i="3"/>
  <c r="R309" i="3"/>
  <c r="R346" i="3"/>
  <c r="R435" i="3"/>
  <c r="R566" i="3"/>
  <c r="R497" i="3"/>
  <c r="R240" i="3"/>
  <c r="R174" i="3"/>
  <c r="R381" i="3"/>
  <c r="R638" i="3"/>
  <c r="R488" i="3"/>
  <c r="R493" i="3"/>
  <c r="R523" i="3"/>
  <c r="R271" i="3"/>
  <c r="R144" i="3"/>
  <c r="R425" i="3"/>
  <c r="R214" i="3"/>
  <c r="R187" i="3"/>
  <c r="R368" i="3"/>
  <c r="R541" i="3"/>
  <c r="R456" i="3"/>
  <c r="R419" i="3"/>
  <c r="R349" i="3"/>
  <c r="R334" i="3"/>
  <c r="R348" i="3"/>
  <c r="R218" i="3"/>
  <c r="R568" i="3"/>
  <c r="R537" i="3"/>
  <c r="R593" i="3"/>
  <c r="R578" i="3"/>
  <c r="R377" i="3"/>
  <c r="R436" i="3"/>
  <c r="R247" i="3"/>
  <c r="R605" i="3"/>
  <c r="R179" i="3"/>
  <c r="R244" i="3"/>
  <c r="R535" i="3"/>
  <c r="R343" i="3"/>
  <c r="R284" i="3"/>
  <c r="R507" i="3"/>
  <c r="R664" i="3"/>
  <c r="R189" i="3"/>
  <c r="R390" i="3"/>
  <c r="R176" i="3"/>
  <c r="R623" i="3"/>
  <c r="R324" i="3"/>
  <c r="R614" i="3"/>
  <c r="R604" i="3"/>
  <c r="R554" i="3"/>
  <c r="R135" i="3"/>
  <c r="R533" i="3"/>
  <c r="R627" i="3"/>
  <c r="R258" i="3"/>
  <c r="R123" i="3"/>
  <c r="S123" i="3" s="1"/>
  <c r="R399" i="3"/>
  <c r="R322" i="3"/>
  <c r="R625" i="3"/>
  <c r="S625" i="3" s="1"/>
  <c r="R500" i="3"/>
  <c r="S500" i="3" s="1"/>
  <c r="R192" i="3"/>
  <c r="R485" i="3"/>
  <c r="R252" i="3"/>
  <c r="S252" i="3" s="1"/>
  <c r="R335" i="3"/>
  <c r="S335" i="3" s="1"/>
  <c r="U117" i="3"/>
  <c r="B120" i="3"/>
  <c r="H119" i="3"/>
  <c r="F119" i="3"/>
  <c r="G119" i="3"/>
  <c r="N119" i="3" s="1"/>
  <c r="O119" i="3" s="1"/>
  <c r="P119" i="3" s="1"/>
  <c r="D119" i="3"/>
  <c r="C119" i="3"/>
  <c r="E119" i="3"/>
  <c r="U118" i="3"/>
  <c r="I118" i="3"/>
  <c r="K118" i="3" s="1"/>
  <c r="M117" i="3"/>
  <c r="T117" i="3"/>
  <c r="J118" i="3"/>
  <c r="L118" i="3" s="1"/>
  <c r="J104" i="2"/>
  <c r="L104" i="2" s="1"/>
  <c r="T102" i="2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T103" i="2"/>
  <c r="B106" i="2"/>
  <c r="E105" i="2"/>
  <c r="C105" i="2"/>
  <c r="D105" i="2"/>
  <c r="S258" i="3" l="1"/>
  <c r="S664" i="3"/>
  <c r="S485" i="3"/>
  <c r="S627" i="3"/>
  <c r="S507" i="3"/>
  <c r="S537" i="3"/>
  <c r="S192" i="3"/>
  <c r="S399" i="3"/>
  <c r="S533" i="3"/>
  <c r="S614" i="3"/>
  <c r="S390" i="3"/>
  <c r="S284" i="3"/>
  <c r="S179" i="3"/>
  <c r="S377" i="3"/>
  <c r="S568" i="3"/>
  <c r="S349" i="3"/>
  <c r="S368" i="3"/>
  <c r="S144" i="3"/>
  <c r="S488" i="3"/>
  <c r="S240" i="3"/>
  <c r="S346" i="3"/>
  <c r="S629" i="3"/>
  <c r="S453" i="3"/>
  <c r="S254" i="3"/>
  <c r="S370" i="3"/>
  <c r="S364" i="3"/>
  <c r="S420" i="3"/>
  <c r="S232" i="3"/>
  <c r="S609" i="3"/>
  <c r="S213" i="3"/>
  <c r="S311" i="3"/>
  <c r="S626" i="3"/>
  <c r="S330" i="3"/>
  <c r="S667" i="3"/>
  <c r="S360" i="3"/>
  <c r="S548" i="3"/>
  <c r="S560" i="3"/>
  <c r="S571" i="3"/>
  <c r="S658" i="3"/>
  <c r="S273" i="3"/>
  <c r="S260" i="3"/>
  <c r="S636" i="3"/>
  <c r="S361" i="3"/>
  <c r="S526" i="3"/>
  <c r="S576" i="3"/>
  <c r="S359" i="3"/>
  <c r="S674" i="3"/>
  <c r="S211" i="3"/>
  <c r="S153" i="3"/>
  <c r="S409" i="3"/>
  <c r="S362" i="3"/>
  <c r="S380" i="3"/>
  <c r="S637" i="3"/>
  <c r="S521" i="3"/>
  <c r="S502" i="3"/>
  <c r="S208" i="3"/>
  <c r="S305" i="3"/>
  <c r="S371" i="3"/>
  <c r="S408" i="3"/>
  <c r="S556" i="3"/>
  <c r="S286" i="3"/>
  <c r="S147" i="3"/>
  <c r="S451" i="3"/>
  <c r="S393" i="3"/>
  <c r="S374" i="3"/>
  <c r="S161" i="3"/>
  <c r="S472" i="3"/>
  <c r="S666" i="3"/>
  <c r="S155" i="3"/>
  <c r="S133" i="3"/>
  <c r="S228" i="3"/>
  <c r="S404" i="3"/>
  <c r="S202" i="3"/>
  <c r="S527" i="3"/>
  <c r="S467" i="3"/>
  <c r="S597" i="3"/>
  <c r="S206" i="3"/>
  <c r="S262" i="3"/>
  <c r="S452" i="3"/>
  <c r="S567" i="3"/>
  <c r="S455" i="3"/>
  <c r="S543" i="3"/>
  <c r="S230" i="3"/>
  <c r="S515" i="3"/>
  <c r="S495" i="3"/>
  <c r="S120" i="3"/>
  <c r="S119" i="3"/>
  <c r="S167" i="3"/>
  <c r="S499" i="3"/>
  <c r="S300" i="3"/>
  <c r="S248" i="3"/>
  <c r="S194" i="3"/>
  <c r="S558" i="3"/>
  <c r="S583" i="3"/>
  <c r="S354" i="3"/>
  <c r="S559" i="3"/>
  <c r="S315" i="3"/>
  <c r="S655" i="3"/>
  <c r="S449" i="3"/>
  <c r="S268" i="3"/>
  <c r="S430" i="3"/>
  <c r="S199" i="3"/>
  <c r="S160" i="3"/>
  <c r="S542" i="3"/>
  <c r="S569" i="3"/>
  <c r="S357" i="3"/>
  <c r="S281" i="3"/>
  <c r="S285" i="3"/>
  <c r="S401" i="3"/>
  <c r="S212" i="3"/>
  <c r="S400" i="3"/>
  <c r="S630" i="3"/>
  <c r="S592" i="3"/>
  <c r="S413" i="3"/>
  <c r="S375" i="3"/>
  <c r="S233" i="3"/>
  <c r="S676" i="3"/>
  <c r="S506" i="3"/>
  <c r="S295" i="3"/>
  <c r="S180" i="3"/>
  <c r="S427" i="3"/>
  <c r="S259" i="3"/>
  <c r="S564" i="3"/>
  <c r="S231" i="3"/>
  <c r="S373" i="3"/>
  <c r="S444" i="3"/>
  <c r="S291" i="3"/>
  <c r="S492" i="3"/>
  <c r="S238" i="3"/>
  <c r="S183" i="3"/>
  <c r="S494" i="3"/>
  <c r="S256" i="3"/>
  <c r="S224" i="3"/>
  <c r="S251" i="3"/>
  <c r="S417" i="3"/>
  <c r="S137" i="3"/>
  <c r="S412" i="3"/>
  <c r="S344" i="3"/>
  <c r="S319" i="3"/>
  <c r="S517" i="3"/>
  <c r="S122" i="3"/>
  <c r="S405" i="3"/>
  <c r="S229" i="3"/>
  <c r="S473" i="3"/>
  <c r="S622" i="3"/>
  <c r="S280" i="3"/>
  <c r="S135" i="3"/>
  <c r="S324" i="3"/>
  <c r="S189" i="3"/>
  <c r="S343" i="3"/>
  <c r="S605" i="3"/>
  <c r="S578" i="3"/>
  <c r="S218" i="3"/>
  <c r="S419" i="3"/>
  <c r="S187" i="3"/>
  <c r="S271" i="3"/>
  <c r="S638" i="3"/>
  <c r="S497" i="3"/>
  <c r="S309" i="3"/>
  <c r="S550" i="3"/>
  <c r="S386" i="3"/>
  <c r="S138" i="3"/>
  <c r="S443" i="3"/>
  <c r="S631" i="3"/>
  <c r="S440" i="3"/>
  <c r="S331" i="3"/>
  <c r="S581" i="3"/>
  <c r="S612" i="3"/>
  <c r="S304" i="3"/>
  <c r="S325" i="3"/>
  <c r="S396" i="3"/>
  <c r="S297" i="3"/>
  <c r="S439" i="3"/>
  <c r="S601" i="3"/>
  <c r="S156" i="3"/>
  <c r="S141" i="3"/>
  <c r="S595" i="3"/>
  <c r="S270" i="3"/>
  <c r="S392" i="3"/>
  <c r="S445" i="3"/>
  <c r="S450" i="3"/>
  <c r="S489" i="3"/>
  <c r="S385" i="3"/>
  <c r="S633" i="3"/>
  <c r="S126" i="3"/>
  <c r="S598" i="3"/>
  <c r="S312" i="3"/>
  <c r="S442" i="3"/>
  <c r="S363" i="3"/>
  <c r="S411" i="3"/>
  <c r="S227" i="3"/>
  <c r="S454" i="3"/>
  <c r="S681" i="3"/>
  <c r="S657" i="3"/>
  <c r="S536" i="3"/>
  <c r="S308" i="3"/>
  <c r="S205" i="3"/>
  <c r="S484" i="3"/>
  <c r="S164" i="3"/>
  <c r="S288" i="3"/>
  <c r="S545" i="3"/>
  <c r="S459" i="3"/>
  <c r="S275" i="3"/>
  <c r="S555" i="3"/>
  <c r="S628" i="3"/>
  <c r="S226" i="3"/>
  <c r="S384" i="3"/>
  <c r="S524" i="3"/>
  <c r="S134" i="3"/>
  <c r="S504" i="3"/>
  <c r="S646" i="3"/>
  <c r="S675" i="3"/>
  <c r="S290" i="3"/>
  <c r="S588" i="3"/>
  <c r="S432" i="3"/>
  <c r="S620" i="3"/>
  <c r="S634" i="3"/>
  <c r="S366" i="3"/>
  <c r="S245" i="3"/>
  <c r="S310" i="3"/>
  <c r="S223" i="3"/>
  <c r="S600" i="3"/>
  <c r="S130" i="3"/>
  <c r="S287" i="3"/>
  <c r="S590" i="3"/>
  <c r="S482" i="3"/>
  <c r="S302" i="3"/>
  <c r="S448" i="3"/>
  <c r="S207" i="3"/>
  <c r="S317" i="3"/>
  <c r="S471" i="3"/>
  <c r="S388" i="3"/>
  <c r="S145" i="3"/>
  <c r="S394" i="3"/>
  <c r="S464" i="3"/>
  <c r="S210" i="3"/>
  <c r="S512" i="3"/>
  <c r="S659" i="3"/>
  <c r="S379" i="3"/>
  <c r="S641" i="3"/>
  <c r="S301" i="3"/>
  <c r="S318" i="3"/>
  <c r="S678" i="3"/>
  <c r="S124" i="3"/>
  <c r="S125" i="3"/>
  <c r="S356" i="3"/>
  <c r="S421" i="3"/>
  <c r="S490" i="3"/>
  <c r="S544" i="3"/>
  <c r="S649" i="3"/>
  <c r="S236" i="3"/>
  <c r="S602" i="3"/>
  <c r="S589" i="3"/>
  <c r="S551" i="3"/>
  <c r="S647" i="3"/>
  <c r="S255" i="3"/>
  <c r="S367" i="3"/>
  <c r="S389" i="3"/>
  <c r="S163" i="3"/>
  <c r="S204" i="3"/>
  <c r="S148" i="3"/>
  <c r="S426" i="3"/>
  <c r="S298" i="3"/>
  <c r="S652" i="3"/>
  <c r="S296" i="3"/>
  <c r="S585" i="3"/>
  <c r="S146" i="3"/>
  <c r="S246" i="3"/>
  <c r="S644" i="3"/>
  <c r="S323" i="3"/>
  <c r="S607" i="3"/>
  <c r="S540" i="3"/>
  <c r="S423" i="3"/>
  <c r="S522" i="3"/>
  <c r="S149" i="3"/>
  <c r="S416" i="3"/>
  <c r="S613" i="3"/>
  <c r="S166" i="3"/>
  <c r="S376" i="3"/>
  <c r="S619" i="3"/>
  <c r="S398" i="3"/>
  <c r="S347" i="3"/>
  <c r="S520" i="3"/>
  <c r="S306" i="3"/>
  <c r="S372" i="3"/>
  <c r="S554" i="3"/>
  <c r="S535" i="3"/>
  <c r="S247" i="3"/>
  <c r="S593" i="3"/>
  <c r="S348" i="3"/>
  <c r="S456" i="3"/>
  <c r="S214" i="3"/>
  <c r="S523" i="3"/>
  <c r="S381" i="3"/>
  <c r="S566" i="3"/>
  <c r="S429" i="3"/>
  <c r="S274" i="3"/>
  <c r="S434" i="3"/>
  <c r="S190" i="3"/>
  <c r="S365" i="3"/>
  <c r="S529" i="3"/>
  <c r="S265" i="3"/>
  <c r="S220" i="3"/>
  <c r="S538" i="3"/>
  <c r="S158" i="3"/>
  <c r="S615" i="3"/>
  <c r="S279" i="3"/>
  <c r="S222" i="3"/>
  <c r="S197" i="3"/>
  <c r="S557" i="3"/>
  <c r="S191" i="3"/>
  <c r="S185" i="3"/>
  <c r="S150" i="3"/>
  <c r="S345" i="3"/>
  <c r="S157" i="3"/>
  <c r="S326" i="3"/>
  <c r="S572" i="3"/>
  <c r="S645" i="3"/>
  <c r="S241" i="3"/>
  <c r="S621" i="3"/>
  <c r="S643" i="3"/>
  <c r="A33" i="3"/>
  <c r="S684" i="3"/>
  <c r="S127" i="3"/>
  <c r="S337" i="3"/>
  <c r="S662" i="3"/>
  <c r="S303" i="3"/>
  <c r="S402" i="3"/>
  <c r="S151" i="3"/>
  <c r="S570" i="3"/>
  <c r="S457" i="3"/>
  <c r="S195" i="3"/>
  <c r="S479" i="3"/>
  <c r="S599" i="3"/>
  <c r="S431" i="3"/>
  <c r="S406" i="3"/>
  <c r="S528" i="3"/>
  <c r="S169" i="3"/>
  <c r="S333" i="3"/>
  <c r="S563" i="3"/>
  <c r="S168" i="3"/>
  <c r="S501" i="3"/>
  <c r="S461" i="3"/>
  <c r="S428" i="3"/>
  <c r="S516" i="3"/>
  <c r="S608" i="3"/>
  <c r="S143" i="3"/>
  <c r="S221" i="3"/>
  <c r="S342" i="3"/>
  <c r="S606" i="3"/>
  <c r="S481" i="3"/>
  <c r="S640" i="3"/>
  <c r="S292" i="3"/>
  <c r="S267" i="3"/>
  <c r="S395" i="3"/>
  <c r="S671" i="3"/>
  <c r="S341" i="3"/>
  <c r="S447" i="3"/>
  <c r="S670" i="3"/>
  <c r="S496" i="3"/>
  <c r="S313" i="3"/>
  <c r="S596" i="3"/>
  <c r="S172" i="3"/>
  <c r="S209" i="3"/>
  <c r="S651" i="3"/>
  <c r="S656" i="3"/>
  <c r="S387" i="3"/>
  <c r="S276" i="3"/>
  <c r="S561" i="3"/>
  <c r="S261" i="3"/>
  <c r="S216" i="3"/>
  <c r="S340" i="3"/>
  <c r="S505" i="3"/>
  <c r="S277" i="3"/>
  <c r="S350" i="3"/>
  <c r="S549" i="3"/>
  <c r="S654" i="3"/>
  <c r="S171" i="3"/>
  <c r="S203" i="3"/>
  <c r="S336" i="3"/>
  <c r="S635" i="3"/>
  <c r="S510" i="3"/>
  <c r="S249" i="3"/>
  <c r="S648" i="3"/>
  <c r="S532" i="3"/>
  <c r="S518" i="3"/>
  <c r="S546" i="3"/>
  <c r="S673" i="3"/>
  <c r="S424" i="3"/>
  <c r="S525" i="3"/>
  <c r="S503" i="3"/>
  <c r="S531" i="3"/>
  <c r="S415" i="3"/>
  <c r="S239" i="3"/>
  <c r="S332" i="3"/>
  <c r="S294" i="3"/>
  <c r="S668" i="3"/>
  <c r="S573" i="3"/>
  <c r="S410" i="3"/>
  <c r="S553" i="3"/>
  <c r="S243" i="3"/>
  <c r="S152" i="3"/>
  <c r="S201" i="3"/>
  <c r="S653" i="3"/>
  <c r="S407" i="3"/>
  <c r="S580" i="3"/>
  <c r="S136" i="3"/>
  <c r="S661" i="3"/>
  <c r="S182" i="3"/>
  <c r="S131" i="3"/>
  <c r="S470" i="3"/>
  <c r="S468" i="3"/>
  <c r="S289" i="3"/>
  <c r="S562" i="3"/>
  <c r="S263" i="3"/>
  <c r="S509" i="3"/>
  <c r="S403" i="3"/>
  <c r="S378" i="3"/>
  <c r="S460" i="3"/>
  <c r="S476" i="3"/>
  <c r="S293" i="3"/>
  <c r="S530" i="3"/>
  <c r="S565" i="3"/>
  <c r="S623" i="3"/>
  <c r="S322" i="3"/>
  <c r="S604" i="3"/>
  <c r="S176" i="3"/>
  <c r="S244" i="3"/>
  <c r="S436" i="3"/>
  <c r="S334" i="3"/>
  <c r="S541" i="3"/>
  <c r="S425" i="3"/>
  <c r="S493" i="3"/>
  <c r="S174" i="3"/>
  <c r="S435" i="3"/>
  <c r="S234" i="3"/>
  <c r="S165" i="3"/>
  <c r="S469" i="3"/>
  <c r="S193" i="3"/>
  <c r="S422" i="3"/>
  <c r="S414" i="3"/>
  <c r="S358" i="3"/>
  <c r="S574" i="3"/>
  <c r="S660" i="3"/>
  <c r="S438" i="3"/>
  <c r="S253" i="3"/>
  <c r="S184" i="3"/>
  <c r="S175" i="3"/>
  <c r="S672" i="3"/>
  <c r="S355" i="3"/>
  <c r="S215" i="3"/>
  <c r="S186" i="3"/>
  <c r="S498" i="3"/>
  <c r="S351" i="3"/>
  <c r="S441" i="3"/>
  <c r="S327" i="3"/>
  <c r="S139" i="3"/>
  <c r="S632" i="3"/>
  <c r="S264" i="3"/>
  <c r="S142" i="3"/>
  <c r="S159" i="3"/>
  <c r="S162" i="3"/>
  <c r="S487" i="3"/>
  <c r="S679" i="3"/>
  <c r="S178" i="3"/>
  <c r="S665" i="3"/>
  <c r="S352" i="3"/>
  <c r="S575" i="3"/>
  <c r="S269" i="3"/>
  <c r="S314" i="3"/>
  <c r="S433" i="3"/>
  <c r="S338" i="3"/>
  <c r="S321" i="3"/>
  <c r="S591" i="3"/>
  <c r="S617" i="3"/>
  <c r="S307" i="3"/>
  <c r="S225" i="3"/>
  <c r="S478" i="3"/>
  <c r="S128" i="3"/>
  <c r="S594" i="3"/>
  <c r="S458" i="3"/>
  <c r="S642" i="3"/>
  <c r="S418" i="3"/>
  <c r="S272" i="3"/>
  <c r="S200" i="3"/>
  <c r="S198" i="3"/>
  <c r="S188" i="3"/>
  <c r="S466" i="3"/>
  <c r="S513" i="3"/>
  <c r="S534" i="3"/>
  <c r="S586" i="3"/>
  <c r="S299" i="3"/>
  <c r="S603" i="3"/>
  <c r="S474" i="3"/>
  <c r="S266" i="3"/>
  <c r="S650" i="3"/>
  <c r="S217" i="3"/>
  <c r="S579" i="3"/>
  <c r="S382" i="3"/>
  <c r="S462" i="3"/>
  <c r="S353" i="3"/>
  <c r="S437" i="3"/>
  <c r="S584" i="3"/>
  <c r="S397" i="3"/>
  <c r="S508" i="3"/>
  <c r="S547" i="3"/>
  <c r="S278" i="3"/>
  <c r="S328" i="3"/>
  <c r="S316" i="3"/>
  <c r="S129" i="3"/>
  <c r="S282" i="3"/>
  <c r="S181" i="3"/>
  <c r="S682" i="3"/>
  <c r="S391" i="3"/>
  <c r="S552" i="3"/>
  <c r="S465" i="3"/>
  <c r="S477" i="3"/>
  <c r="S283" i="3"/>
  <c r="S219" i="3"/>
  <c r="S121" i="3"/>
  <c r="S587" i="3"/>
  <c r="S329" i="3"/>
  <c r="S618" i="3"/>
  <c r="S491" i="3"/>
  <c r="S677" i="3"/>
  <c r="S539" i="3"/>
  <c r="S173" i="3"/>
  <c r="S242" i="3"/>
  <c r="S663" i="3"/>
  <c r="S680" i="3"/>
  <c r="S383" i="3"/>
  <c r="S514" i="3"/>
  <c r="S369" i="3"/>
  <c r="S140" i="3"/>
  <c r="S132" i="3"/>
  <c r="S446" i="3"/>
  <c r="S511" i="3"/>
  <c r="S611" i="3"/>
  <c r="S235" i="3"/>
  <c r="S519" i="3"/>
  <c r="S257" i="3"/>
  <c r="S463" i="3"/>
  <c r="S683" i="3"/>
  <c r="S170" i="3"/>
  <c r="S177" i="3"/>
  <c r="S480" i="3"/>
  <c r="S582" i="3"/>
  <c r="S320" i="3"/>
  <c r="S196" i="3"/>
  <c r="S616" i="3"/>
  <c r="S577" i="3"/>
  <c r="S669" i="3"/>
  <c r="S250" i="3"/>
  <c r="S154" i="3"/>
  <c r="S610" i="3"/>
  <c r="S624" i="3"/>
  <c r="S237" i="3"/>
  <c r="S486" i="3"/>
  <c r="S339" i="3"/>
  <c r="S475" i="3"/>
  <c r="S639" i="3"/>
  <c r="S483" i="3"/>
  <c r="I119" i="3"/>
  <c r="K119" i="3" s="1"/>
  <c r="M118" i="3"/>
  <c r="J119" i="3"/>
  <c r="L119" i="3" s="1"/>
  <c r="B121" i="3"/>
  <c r="H120" i="3"/>
  <c r="F120" i="3"/>
  <c r="G120" i="3"/>
  <c r="N120" i="3" s="1"/>
  <c r="O120" i="3" s="1"/>
  <c r="P120" i="3" s="1"/>
  <c r="D120" i="3"/>
  <c r="J120" i="3" s="1"/>
  <c r="L120" i="3" s="1"/>
  <c r="C120" i="3"/>
  <c r="E120" i="3"/>
  <c r="T119" i="3"/>
  <c r="T118" i="3"/>
  <c r="J105" i="2"/>
  <c r="L105" i="2" s="1"/>
  <c r="M104" i="2"/>
  <c r="U104" i="2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C106" i="2"/>
  <c r="A34" i="3" l="1"/>
  <c r="M119" i="3"/>
  <c r="B122" i="3"/>
  <c r="G121" i="3"/>
  <c r="N121" i="3" s="1"/>
  <c r="O121" i="3" s="1"/>
  <c r="P121" i="3" s="1"/>
  <c r="D121" i="3"/>
  <c r="H121" i="3"/>
  <c r="F121" i="3"/>
  <c r="C121" i="3"/>
  <c r="E121" i="3"/>
  <c r="U120" i="3"/>
  <c r="I120" i="3"/>
  <c r="K120" i="3" s="1"/>
  <c r="M120" i="3" s="1"/>
  <c r="U119" i="3"/>
  <c r="J106" i="2"/>
  <c r="L106" i="2" s="1"/>
  <c r="U105" i="2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T105" i="2"/>
  <c r="B108" i="2"/>
  <c r="E107" i="2"/>
  <c r="C107" i="2"/>
  <c r="D107" i="2"/>
  <c r="I121" i="3" l="1"/>
  <c r="K121" i="3" s="1"/>
  <c r="B123" i="3"/>
  <c r="D122" i="3"/>
  <c r="G122" i="3"/>
  <c r="N122" i="3" s="1"/>
  <c r="O122" i="3" s="1"/>
  <c r="P122" i="3" s="1"/>
  <c r="F122" i="3"/>
  <c r="H122" i="3"/>
  <c r="C122" i="3"/>
  <c r="E122" i="3"/>
  <c r="J121" i="3"/>
  <c r="L121" i="3" s="1"/>
  <c r="T120" i="3"/>
  <c r="M106" i="2"/>
  <c r="J107" i="2"/>
  <c r="L107" i="2" s="1"/>
  <c r="U106" i="2"/>
  <c r="Q107" i="2"/>
  <c r="R107" i="2" s="1"/>
  <c r="S107" i="2" s="1"/>
  <c r="I107" i="2"/>
  <c r="K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M121" i="3" l="1"/>
  <c r="U121" i="3"/>
  <c r="J122" i="3"/>
  <c r="L122" i="3" s="1"/>
  <c r="I122" i="3"/>
  <c r="K122" i="3" s="1"/>
  <c r="B124" i="3"/>
  <c r="H123" i="3"/>
  <c r="G123" i="3"/>
  <c r="N123" i="3" s="1"/>
  <c r="O123" i="3" s="1"/>
  <c r="P123" i="3" s="1"/>
  <c r="D123" i="3"/>
  <c r="F123" i="3"/>
  <c r="C123" i="3"/>
  <c r="E123" i="3"/>
  <c r="T121" i="3"/>
  <c r="J108" i="2"/>
  <c r="L108" i="2" s="1"/>
  <c r="M107" i="2"/>
  <c r="T107" i="2"/>
  <c r="H109" i="2"/>
  <c r="G109" i="2"/>
  <c r="N109" i="2" s="1"/>
  <c r="O109" i="2" s="1"/>
  <c r="P109" i="2" s="1"/>
  <c r="F109" i="2"/>
  <c r="Q108" i="2"/>
  <c r="I108" i="2"/>
  <c r="K108" i="2" s="1"/>
  <c r="M108" i="2" s="1"/>
  <c r="U107" i="2"/>
  <c r="B110" i="2"/>
  <c r="E109" i="2"/>
  <c r="C109" i="2"/>
  <c r="D109" i="2"/>
  <c r="M122" i="3" l="1"/>
  <c r="U122" i="3"/>
  <c r="B125" i="3"/>
  <c r="F124" i="3"/>
  <c r="H124" i="3"/>
  <c r="G124" i="3"/>
  <c r="N124" i="3" s="1"/>
  <c r="O124" i="3" s="1"/>
  <c r="P124" i="3" s="1"/>
  <c r="D124" i="3"/>
  <c r="C124" i="3"/>
  <c r="E124" i="3"/>
  <c r="J123" i="3"/>
  <c r="L123" i="3" s="1"/>
  <c r="T122" i="3"/>
  <c r="I123" i="3"/>
  <c r="K123" i="3" s="1"/>
  <c r="J109" i="2"/>
  <c r="L109" i="2" s="1"/>
  <c r="R108" i="2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U123" i="3" l="1"/>
  <c r="J124" i="3"/>
  <c r="L124" i="3" s="1"/>
  <c r="B126" i="3"/>
  <c r="G125" i="3"/>
  <c r="N125" i="3" s="1"/>
  <c r="O125" i="3" s="1"/>
  <c r="P125" i="3" s="1"/>
  <c r="D125" i="3"/>
  <c r="H125" i="3"/>
  <c r="F125" i="3"/>
  <c r="C125" i="3"/>
  <c r="E125" i="3"/>
  <c r="M123" i="3"/>
  <c r="I124" i="3"/>
  <c r="K124" i="3" s="1"/>
  <c r="T123" i="3"/>
  <c r="T108" i="2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s="1"/>
  <c r="L111" i="2" s="1"/>
  <c r="M124" i="3" l="1"/>
  <c r="U124" i="3"/>
  <c r="J125" i="3"/>
  <c r="L125" i="3" s="1"/>
  <c r="B127" i="3"/>
  <c r="G126" i="3"/>
  <c r="N126" i="3" s="1"/>
  <c r="O126" i="3" s="1"/>
  <c r="P126" i="3" s="1"/>
  <c r="F126" i="3"/>
  <c r="D126" i="3"/>
  <c r="H126" i="3"/>
  <c r="C126" i="3"/>
  <c r="E126" i="3"/>
  <c r="T124" i="3"/>
  <c r="I125" i="3"/>
  <c r="K125" i="3" s="1"/>
  <c r="U110" i="2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M125" i="3" l="1"/>
  <c r="U125" i="3"/>
  <c r="I126" i="3"/>
  <c r="K126" i="3" s="1"/>
  <c r="B128" i="3"/>
  <c r="H127" i="3"/>
  <c r="G127" i="3"/>
  <c r="N127" i="3" s="1"/>
  <c r="O127" i="3" s="1"/>
  <c r="P127" i="3" s="1"/>
  <c r="F127" i="3"/>
  <c r="D127" i="3"/>
  <c r="C127" i="3"/>
  <c r="E127" i="3"/>
  <c r="J126" i="3"/>
  <c r="L126" i="3" s="1"/>
  <c r="T125" i="3"/>
  <c r="J112" i="2"/>
  <c r="L112" i="2" s="1"/>
  <c r="T111" i="2"/>
  <c r="G113" i="2"/>
  <c r="N113" i="2" s="1"/>
  <c r="O113" i="2" s="1"/>
  <c r="P113" i="2" s="1"/>
  <c r="H113" i="2"/>
  <c r="F113" i="2"/>
  <c r="Q112" i="2"/>
  <c r="I112" i="2"/>
  <c r="K112" i="2" s="1"/>
  <c r="U111" i="2"/>
  <c r="B114" i="2"/>
  <c r="E113" i="2"/>
  <c r="C113" i="2"/>
  <c r="D113" i="2"/>
  <c r="J113" i="2" s="1"/>
  <c r="L113" i="2" s="1"/>
  <c r="T126" i="3" l="1"/>
  <c r="I127" i="3"/>
  <c r="K127" i="3" s="1"/>
  <c r="J127" i="3"/>
  <c r="L127" i="3" s="1"/>
  <c r="B129" i="3"/>
  <c r="H128" i="3"/>
  <c r="G128" i="3"/>
  <c r="N128" i="3" s="1"/>
  <c r="O128" i="3" s="1"/>
  <c r="P128" i="3" s="1"/>
  <c r="F128" i="3"/>
  <c r="D128" i="3"/>
  <c r="C128" i="3"/>
  <c r="E128" i="3"/>
  <c r="M126" i="3"/>
  <c r="U126" i="3"/>
  <c r="M112" i="2"/>
  <c r="R112" i="2"/>
  <c r="S112" i="2" s="1"/>
  <c r="U112" i="2" s="1"/>
  <c r="Q113" i="2"/>
  <c r="R113" i="2" s="1"/>
  <c r="I113" i="2"/>
  <c r="K113" i="2" s="1"/>
  <c r="M113" i="2" s="1"/>
  <c r="H114" i="2"/>
  <c r="G114" i="2"/>
  <c r="N114" i="2" s="1"/>
  <c r="O114" i="2" s="1"/>
  <c r="P114" i="2" s="1"/>
  <c r="F114" i="2"/>
  <c r="B115" i="2"/>
  <c r="E114" i="2"/>
  <c r="D114" i="2"/>
  <c r="C114" i="2"/>
  <c r="M127" i="3" l="1"/>
  <c r="T127" i="3"/>
  <c r="J128" i="3"/>
  <c r="L128" i="3" s="1"/>
  <c r="B130" i="3"/>
  <c r="G129" i="3"/>
  <c r="N129" i="3" s="1"/>
  <c r="O129" i="3" s="1"/>
  <c r="P129" i="3" s="1"/>
  <c r="D129" i="3"/>
  <c r="H129" i="3"/>
  <c r="F129" i="3"/>
  <c r="C129" i="3"/>
  <c r="E129" i="3"/>
  <c r="I128" i="3"/>
  <c r="K128" i="3" s="1"/>
  <c r="U127" i="3"/>
  <c r="J114" i="2"/>
  <c r="L114" i="2" s="1"/>
  <c r="S113" i="2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M128" i="3" l="1"/>
  <c r="J129" i="3"/>
  <c r="L129" i="3" s="1"/>
  <c r="T128" i="3"/>
  <c r="B131" i="3"/>
  <c r="F130" i="3"/>
  <c r="D130" i="3"/>
  <c r="G130" i="3"/>
  <c r="N130" i="3" s="1"/>
  <c r="O130" i="3" s="1"/>
  <c r="P130" i="3" s="1"/>
  <c r="H130" i="3"/>
  <c r="C130" i="3"/>
  <c r="E130" i="3"/>
  <c r="U128" i="3"/>
  <c r="U129" i="3"/>
  <c r="I129" i="3"/>
  <c r="K129" i="3" s="1"/>
  <c r="J115" i="2"/>
  <c r="L115" i="2" s="1"/>
  <c r="R114" i="2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B117" i="2"/>
  <c r="E116" i="2"/>
  <c r="C116" i="2"/>
  <c r="D116" i="2"/>
  <c r="M129" i="3" l="1"/>
  <c r="J130" i="3"/>
  <c r="L130" i="3" s="1"/>
  <c r="T129" i="3"/>
  <c r="U130" i="3"/>
  <c r="I130" i="3"/>
  <c r="K130" i="3" s="1"/>
  <c r="B132" i="3"/>
  <c r="H131" i="3"/>
  <c r="F131" i="3"/>
  <c r="G131" i="3"/>
  <c r="N131" i="3" s="1"/>
  <c r="O131" i="3" s="1"/>
  <c r="P131" i="3" s="1"/>
  <c r="D131" i="3"/>
  <c r="C131" i="3"/>
  <c r="E131" i="3"/>
  <c r="M115" i="2"/>
  <c r="J116" i="2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M130" i="3" l="1"/>
  <c r="I131" i="3"/>
  <c r="K131" i="3" s="1"/>
  <c r="J131" i="3"/>
  <c r="L131" i="3" s="1"/>
  <c r="B133" i="3"/>
  <c r="H132" i="3"/>
  <c r="F132" i="3"/>
  <c r="G132" i="3"/>
  <c r="N132" i="3" s="1"/>
  <c r="O132" i="3" s="1"/>
  <c r="P132" i="3" s="1"/>
  <c r="D132" i="3"/>
  <c r="C132" i="3"/>
  <c r="E132" i="3"/>
  <c r="T131" i="3"/>
  <c r="T130" i="3"/>
  <c r="J117" i="2"/>
  <c r="L117" i="2" s="1"/>
  <c r="T115" i="2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B119" i="2"/>
  <c r="E118" i="2"/>
  <c r="D118" i="2"/>
  <c r="J118" i="2" s="1"/>
  <c r="L118" i="2" s="1"/>
  <c r="C118" i="2"/>
  <c r="M131" i="3" l="1"/>
  <c r="J132" i="3"/>
  <c r="L132" i="3" s="1"/>
  <c r="B134" i="3"/>
  <c r="G133" i="3"/>
  <c r="N133" i="3" s="1"/>
  <c r="O133" i="3" s="1"/>
  <c r="P133" i="3" s="1"/>
  <c r="D133" i="3"/>
  <c r="H133" i="3"/>
  <c r="F133" i="3"/>
  <c r="C133" i="3"/>
  <c r="E133" i="3"/>
  <c r="I132" i="3"/>
  <c r="K132" i="3" s="1"/>
  <c r="U131" i="3"/>
  <c r="M117" i="2"/>
  <c r="T116" i="2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M132" i="3" l="1"/>
  <c r="U132" i="3"/>
  <c r="J133" i="3"/>
  <c r="L133" i="3" s="1"/>
  <c r="B135" i="3"/>
  <c r="G134" i="3"/>
  <c r="N134" i="3" s="1"/>
  <c r="O134" i="3" s="1"/>
  <c r="P134" i="3" s="1"/>
  <c r="D134" i="3"/>
  <c r="H134" i="3"/>
  <c r="F134" i="3"/>
  <c r="C134" i="3"/>
  <c r="E134" i="3"/>
  <c r="T132" i="3"/>
  <c r="I133" i="3"/>
  <c r="K133" i="3" s="1"/>
  <c r="J119" i="2"/>
  <c r="L119" i="2" s="1"/>
  <c r="T117" i="2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B121" i="2"/>
  <c r="E120" i="2"/>
  <c r="C120" i="2"/>
  <c r="D120" i="2"/>
  <c r="M133" i="3" l="1"/>
  <c r="U133" i="3"/>
  <c r="B136" i="3"/>
  <c r="H135" i="3"/>
  <c r="F135" i="3"/>
  <c r="G135" i="3"/>
  <c r="N135" i="3" s="1"/>
  <c r="O135" i="3" s="1"/>
  <c r="P135" i="3" s="1"/>
  <c r="D135" i="3"/>
  <c r="C135" i="3"/>
  <c r="E135" i="3"/>
  <c r="I134" i="3"/>
  <c r="K134" i="3" s="1"/>
  <c r="J134" i="3"/>
  <c r="L134" i="3" s="1"/>
  <c r="T133" i="3"/>
  <c r="J120" i="2"/>
  <c r="L120" i="2" s="1"/>
  <c r="M119" i="2"/>
  <c r="T118" i="2"/>
  <c r="R119" i="2"/>
  <c r="S119" i="2" s="1"/>
  <c r="U119" i="2" s="1"/>
  <c r="Q120" i="2"/>
  <c r="I120" i="2"/>
  <c r="K120" i="2" s="1"/>
  <c r="M120" i="2" s="1"/>
  <c r="H121" i="2"/>
  <c r="G121" i="2"/>
  <c r="N121" i="2" s="1"/>
  <c r="O121" i="2" s="1"/>
  <c r="P121" i="2" s="1"/>
  <c r="F121" i="2"/>
  <c r="B122" i="2"/>
  <c r="E121" i="2"/>
  <c r="C121" i="2"/>
  <c r="D121" i="2"/>
  <c r="M134" i="3" l="1"/>
  <c r="J135" i="3"/>
  <c r="L135" i="3" s="1"/>
  <c r="U134" i="3"/>
  <c r="T134" i="3"/>
  <c r="I135" i="3"/>
  <c r="K135" i="3" s="1"/>
  <c r="B137" i="3"/>
  <c r="H136" i="3"/>
  <c r="F136" i="3"/>
  <c r="G136" i="3"/>
  <c r="N136" i="3" s="1"/>
  <c r="O136" i="3" s="1"/>
  <c r="P136" i="3" s="1"/>
  <c r="D136" i="3"/>
  <c r="C136" i="3"/>
  <c r="E136" i="3"/>
  <c r="J121" i="2"/>
  <c r="L121" i="2" s="1"/>
  <c r="T119" i="2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B123" i="2"/>
  <c r="E122" i="2"/>
  <c r="D122" i="2"/>
  <c r="C122" i="2"/>
  <c r="U135" i="3" l="1"/>
  <c r="M135" i="3"/>
  <c r="I136" i="3"/>
  <c r="K136" i="3" s="1"/>
  <c r="J136" i="3"/>
  <c r="L136" i="3" s="1"/>
  <c r="B138" i="3"/>
  <c r="G137" i="3"/>
  <c r="N137" i="3" s="1"/>
  <c r="O137" i="3" s="1"/>
  <c r="P137" i="3" s="1"/>
  <c r="D137" i="3"/>
  <c r="H137" i="3"/>
  <c r="F137" i="3"/>
  <c r="C137" i="3"/>
  <c r="E137" i="3"/>
  <c r="T135" i="3"/>
  <c r="M121" i="2"/>
  <c r="J122" i="2"/>
  <c r="L122" i="2" s="1"/>
  <c r="T120" i="2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T136" i="3" l="1"/>
  <c r="M136" i="3"/>
  <c r="B139" i="3"/>
  <c r="D138" i="3"/>
  <c r="G138" i="3"/>
  <c r="N138" i="3" s="1"/>
  <c r="O138" i="3" s="1"/>
  <c r="P138" i="3" s="1"/>
  <c r="F138" i="3"/>
  <c r="H138" i="3"/>
  <c r="C138" i="3"/>
  <c r="E138" i="3"/>
  <c r="I137" i="3"/>
  <c r="K137" i="3" s="1"/>
  <c r="J137" i="3"/>
  <c r="L137" i="3" s="1"/>
  <c r="U136" i="3"/>
  <c r="J123" i="2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38" i="3" l="1"/>
  <c r="L138" i="3" s="1"/>
  <c r="U137" i="3"/>
  <c r="T137" i="3"/>
  <c r="M137" i="3"/>
  <c r="I138" i="3"/>
  <c r="K138" i="3" s="1"/>
  <c r="M138" i="3" s="1"/>
  <c r="B140" i="3"/>
  <c r="H139" i="3"/>
  <c r="G139" i="3"/>
  <c r="N139" i="3" s="1"/>
  <c r="O139" i="3" s="1"/>
  <c r="P139" i="3" s="1"/>
  <c r="D139" i="3"/>
  <c r="F139" i="3"/>
  <c r="C139" i="3"/>
  <c r="E139" i="3"/>
  <c r="J124" i="2"/>
  <c r="L124" i="2" s="1"/>
  <c r="S123" i="2"/>
  <c r="U123" i="2" s="1"/>
  <c r="T123" i="2"/>
  <c r="T122" i="2"/>
  <c r="Q124" i="2"/>
  <c r="I124" i="2"/>
  <c r="K124" i="2" s="1"/>
  <c r="H125" i="2"/>
  <c r="G125" i="2"/>
  <c r="N125" i="2" s="1"/>
  <c r="O125" i="2" s="1"/>
  <c r="P125" i="2" s="1"/>
  <c r="F125" i="2"/>
  <c r="B126" i="2"/>
  <c r="E125" i="2"/>
  <c r="C125" i="2"/>
  <c r="D125" i="2"/>
  <c r="U138" i="3" l="1"/>
  <c r="I139" i="3"/>
  <c r="K139" i="3" s="1"/>
  <c r="B141" i="3"/>
  <c r="F140" i="3"/>
  <c r="H140" i="3"/>
  <c r="G140" i="3"/>
  <c r="N140" i="3" s="1"/>
  <c r="O140" i="3" s="1"/>
  <c r="P140" i="3" s="1"/>
  <c r="D140" i="3"/>
  <c r="C140" i="3"/>
  <c r="E140" i="3"/>
  <c r="T138" i="3"/>
  <c r="J139" i="3"/>
  <c r="L139" i="3" s="1"/>
  <c r="M124" i="2"/>
  <c r="R124" i="2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M139" i="3" l="1"/>
  <c r="U139" i="3"/>
  <c r="I140" i="3"/>
  <c r="K140" i="3" s="1"/>
  <c r="J140" i="3"/>
  <c r="L140" i="3" s="1"/>
  <c r="B142" i="3"/>
  <c r="G141" i="3"/>
  <c r="N141" i="3" s="1"/>
  <c r="O141" i="3" s="1"/>
  <c r="P141" i="3" s="1"/>
  <c r="D141" i="3"/>
  <c r="H141" i="3"/>
  <c r="F141" i="3"/>
  <c r="C141" i="3"/>
  <c r="E141" i="3"/>
  <c r="T139" i="3"/>
  <c r="J126" i="2"/>
  <c r="L126" i="2" s="1"/>
  <c r="M125" i="2"/>
  <c r="R125" i="2"/>
  <c r="S125" i="2" s="1"/>
  <c r="U125" i="2" s="1"/>
  <c r="T124" i="2"/>
  <c r="Q126" i="2"/>
  <c r="I126" i="2"/>
  <c r="K126" i="2" s="1"/>
  <c r="F127" i="2"/>
  <c r="H127" i="2"/>
  <c r="G127" i="2"/>
  <c r="N127" i="2" s="1"/>
  <c r="O127" i="2" s="1"/>
  <c r="P127" i="2" s="1"/>
  <c r="B128" i="2"/>
  <c r="E127" i="2"/>
  <c r="C127" i="2"/>
  <c r="D127" i="2"/>
  <c r="J141" i="3" l="1"/>
  <c r="L141" i="3" s="1"/>
  <c r="T140" i="3"/>
  <c r="B143" i="3"/>
  <c r="D142" i="3"/>
  <c r="G142" i="3"/>
  <c r="N142" i="3" s="1"/>
  <c r="O142" i="3" s="1"/>
  <c r="P142" i="3" s="1"/>
  <c r="F142" i="3"/>
  <c r="H142" i="3"/>
  <c r="C142" i="3"/>
  <c r="E142" i="3"/>
  <c r="M140" i="3"/>
  <c r="U141" i="3"/>
  <c r="I141" i="3"/>
  <c r="K141" i="3" s="1"/>
  <c r="U140" i="3"/>
  <c r="M126" i="2"/>
  <c r="T125" i="2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M141" i="3" l="1"/>
  <c r="I142" i="3"/>
  <c r="K142" i="3" s="1"/>
  <c r="B144" i="3"/>
  <c r="H143" i="3"/>
  <c r="G143" i="3"/>
  <c r="N143" i="3" s="1"/>
  <c r="O143" i="3" s="1"/>
  <c r="P143" i="3" s="1"/>
  <c r="F143" i="3"/>
  <c r="D143" i="3"/>
  <c r="C143" i="3"/>
  <c r="E143" i="3"/>
  <c r="T142" i="3"/>
  <c r="J142" i="3"/>
  <c r="L142" i="3" s="1"/>
  <c r="T141" i="3"/>
  <c r="T126" i="2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42" i="3" l="1"/>
  <c r="I143" i="3"/>
  <c r="K143" i="3" s="1"/>
  <c r="J143" i="3"/>
  <c r="L143" i="3" s="1"/>
  <c r="B145" i="3"/>
  <c r="H144" i="3"/>
  <c r="G144" i="3"/>
  <c r="N144" i="3" s="1"/>
  <c r="O144" i="3" s="1"/>
  <c r="P144" i="3" s="1"/>
  <c r="F144" i="3"/>
  <c r="D144" i="3"/>
  <c r="C144" i="3"/>
  <c r="E144" i="3"/>
  <c r="U142" i="3"/>
  <c r="M128" i="2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C130" i="2"/>
  <c r="T143" i="3" l="1"/>
  <c r="M143" i="3"/>
  <c r="B146" i="3"/>
  <c r="G145" i="3"/>
  <c r="N145" i="3" s="1"/>
  <c r="O145" i="3" s="1"/>
  <c r="P145" i="3" s="1"/>
  <c r="D145" i="3"/>
  <c r="H145" i="3"/>
  <c r="F145" i="3"/>
  <c r="C145" i="3"/>
  <c r="E145" i="3"/>
  <c r="J144" i="3"/>
  <c r="L144" i="3" s="1"/>
  <c r="I144" i="3"/>
  <c r="K144" i="3" s="1"/>
  <c r="U143" i="3"/>
  <c r="J130" i="2"/>
  <c r="L130" i="2" s="1"/>
  <c r="S129" i="2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M144" i="3" l="1"/>
  <c r="U144" i="3"/>
  <c r="B147" i="3"/>
  <c r="F146" i="3"/>
  <c r="G146" i="3"/>
  <c r="N146" i="3" s="1"/>
  <c r="O146" i="3" s="1"/>
  <c r="P146" i="3" s="1"/>
  <c r="D146" i="3"/>
  <c r="H146" i="3"/>
  <c r="C146" i="3"/>
  <c r="E146" i="3"/>
  <c r="I145" i="3"/>
  <c r="K145" i="3" s="1"/>
  <c r="J145" i="3"/>
  <c r="L145" i="3" s="1"/>
  <c r="T144" i="3"/>
  <c r="J131" i="2"/>
  <c r="L131" i="2" s="1"/>
  <c r="T130" i="2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M131" i="2" s="1"/>
  <c r="B133" i="2"/>
  <c r="E132" i="2"/>
  <c r="C132" i="2"/>
  <c r="D132" i="2"/>
  <c r="U145" i="3" l="1"/>
  <c r="M145" i="3"/>
  <c r="I146" i="3"/>
  <c r="K146" i="3" s="1"/>
  <c r="B148" i="3"/>
  <c r="H147" i="3"/>
  <c r="F147" i="3"/>
  <c r="G147" i="3"/>
  <c r="N147" i="3" s="1"/>
  <c r="O147" i="3" s="1"/>
  <c r="P147" i="3" s="1"/>
  <c r="D147" i="3"/>
  <c r="C147" i="3"/>
  <c r="E147" i="3"/>
  <c r="J146" i="3"/>
  <c r="L146" i="3" s="1"/>
  <c r="T145" i="3"/>
  <c r="J132" i="2"/>
  <c r="L132" i="2" s="1"/>
  <c r="T131" i="2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B134" i="2"/>
  <c r="E133" i="2"/>
  <c r="C133" i="2"/>
  <c r="D133" i="2"/>
  <c r="J133" i="2" s="1"/>
  <c r="L133" i="2" s="1"/>
  <c r="T146" i="3" l="1"/>
  <c r="M146" i="3"/>
  <c r="I147" i="3"/>
  <c r="K147" i="3" s="1"/>
  <c r="J147" i="3"/>
  <c r="L147" i="3" s="1"/>
  <c r="B149" i="3"/>
  <c r="H148" i="3"/>
  <c r="F148" i="3"/>
  <c r="G148" i="3"/>
  <c r="N148" i="3" s="1"/>
  <c r="O148" i="3" s="1"/>
  <c r="P148" i="3" s="1"/>
  <c r="D148" i="3"/>
  <c r="C148" i="3"/>
  <c r="E148" i="3"/>
  <c r="U146" i="3"/>
  <c r="M132" i="2"/>
  <c r="U132" i="2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C134" i="2"/>
  <c r="M147" i="3" l="1"/>
  <c r="J148" i="3"/>
  <c r="L148" i="3" s="1"/>
  <c r="I148" i="3"/>
  <c r="K148" i="3" s="1"/>
  <c r="T147" i="3"/>
  <c r="B150" i="3"/>
  <c r="G149" i="3"/>
  <c r="N149" i="3" s="1"/>
  <c r="O149" i="3" s="1"/>
  <c r="P149" i="3" s="1"/>
  <c r="D149" i="3"/>
  <c r="H149" i="3"/>
  <c r="F149" i="3"/>
  <c r="C149" i="3"/>
  <c r="E149" i="3"/>
  <c r="U147" i="3"/>
  <c r="J134" i="2"/>
  <c r="L134" i="2" s="1"/>
  <c r="T133" i="2"/>
  <c r="H135" i="2"/>
  <c r="G135" i="2"/>
  <c r="N135" i="2" s="1"/>
  <c r="O135" i="2" s="1"/>
  <c r="P135" i="2" s="1"/>
  <c r="F135" i="2"/>
  <c r="Q134" i="2"/>
  <c r="I134" i="2"/>
  <c r="K134" i="2" s="1"/>
  <c r="U133" i="2"/>
  <c r="B136" i="2"/>
  <c r="E135" i="2"/>
  <c r="C135" i="2"/>
  <c r="D135" i="2"/>
  <c r="M148" i="3" l="1"/>
  <c r="J149" i="3"/>
  <c r="L149" i="3" s="1"/>
  <c r="U148" i="3"/>
  <c r="B151" i="3"/>
  <c r="D150" i="3"/>
  <c r="G150" i="3"/>
  <c r="N150" i="3" s="1"/>
  <c r="O150" i="3" s="1"/>
  <c r="P150" i="3" s="1"/>
  <c r="H150" i="3"/>
  <c r="F150" i="3"/>
  <c r="C150" i="3"/>
  <c r="E150" i="3"/>
  <c r="I149" i="3"/>
  <c r="K149" i="3" s="1"/>
  <c r="T148" i="3"/>
  <c r="J135" i="2"/>
  <c r="L135" i="2" s="1"/>
  <c r="M134" i="2"/>
  <c r="R134" i="2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M149" i="3" l="1"/>
  <c r="U149" i="3"/>
  <c r="J150" i="3"/>
  <c r="L150" i="3" s="1"/>
  <c r="T149" i="3"/>
  <c r="I150" i="3"/>
  <c r="K150" i="3" s="1"/>
  <c r="B152" i="3"/>
  <c r="H151" i="3"/>
  <c r="F151" i="3"/>
  <c r="G151" i="3"/>
  <c r="N151" i="3" s="1"/>
  <c r="O151" i="3" s="1"/>
  <c r="P151" i="3" s="1"/>
  <c r="D151" i="3"/>
  <c r="C151" i="3"/>
  <c r="E151" i="3"/>
  <c r="J136" i="2"/>
  <c r="L136" i="2" s="1"/>
  <c r="T134" i="2"/>
  <c r="S135" i="2"/>
  <c r="U135" i="2" s="1"/>
  <c r="T135" i="2"/>
  <c r="Q136" i="2"/>
  <c r="R136" i="2" s="1"/>
  <c r="S136" i="2" s="1"/>
  <c r="I136" i="2"/>
  <c r="K136" i="2" s="1"/>
  <c r="H137" i="2"/>
  <c r="G137" i="2"/>
  <c r="N137" i="2" s="1"/>
  <c r="O137" i="2" s="1"/>
  <c r="P137" i="2" s="1"/>
  <c r="F137" i="2"/>
  <c r="B138" i="2"/>
  <c r="E137" i="2"/>
  <c r="C137" i="2"/>
  <c r="D137" i="2"/>
  <c r="M150" i="3" l="1"/>
  <c r="J151" i="3"/>
  <c r="L151" i="3" s="1"/>
  <c r="U150" i="3"/>
  <c r="B153" i="3"/>
  <c r="H152" i="3"/>
  <c r="F152" i="3"/>
  <c r="G152" i="3"/>
  <c r="N152" i="3" s="1"/>
  <c r="O152" i="3" s="1"/>
  <c r="P152" i="3" s="1"/>
  <c r="D152" i="3"/>
  <c r="C152" i="3"/>
  <c r="E152" i="3"/>
  <c r="T150" i="3"/>
  <c r="I151" i="3"/>
  <c r="K151" i="3" s="1"/>
  <c r="M151" i="3" s="1"/>
  <c r="M136" i="2"/>
  <c r="T136" i="2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C138" i="2"/>
  <c r="U151" i="3" l="1"/>
  <c r="T151" i="3"/>
  <c r="I152" i="3"/>
  <c r="K152" i="3" s="1"/>
  <c r="J152" i="3"/>
  <c r="L152" i="3" s="1"/>
  <c r="B154" i="3"/>
  <c r="G153" i="3"/>
  <c r="N153" i="3" s="1"/>
  <c r="O153" i="3" s="1"/>
  <c r="P153" i="3" s="1"/>
  <c r="D153" i="3"/>
  <c r="H153" i="3"/>
  <c r="F153" i="3"/>
  <c r="C153" i="3"/>
  <c r="E153" i="3"/>
  <c r="J138" i="2"/>
  <c r="L138" i="2" s="1"/>
  <c r="U137" i="2"/>
  <c r="M137" i="2"/>
  <c r="Q138" i="2"/>
  <c r="R138" i="2" s="1"/>
  <c r="S138" i="2" s="1"/>
  <c r="I138" i="2"/>
  <c r="K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U152" i="3" l="1"/>
  <c r="B155" i="3"/>
  <c r="G154" i="3"/>
  <c r="N154" i="3" s="1"/>
  <c r="O154" i="3" s="1"/>
  <c r="P154" i="3" s="1"/>
  <c r="D154" i="3"/>
  <c r="F154" i="3"/>
  <c r="H154" i="3"/>
  <c r="C154" i="3"/>
  <c r="E154" i="3"/>
  <c r="I153" i="3"/>
  <c r="K153" i="3" s="1"/>
  <c r="J153" i="3"/>
  <c r="L153" i="3" s="1"/>
  <c r="M152" i="3"/>
  <c r="T152" i="3"/>
  <c r="M138" i="2"/>
  <c r="T138" i="2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U153" i="3" l="1"/>
  <c r="M153" i="3"/>
  <c r="I154" i="3"/>
  <c r="K154" i="3" s="1"/>
  <c r="B156" i="3"/>
  <c r="H155" i="3"/>
  <c r="G155" i="3"/>
  <c r="N155" i="3" s="1"/>
  <c r="O155" i="3" s="1"/>
  <c r="P155" i="3" s="1"/>
  <c r="D155" i="3"/>
  <c r="F155" i="3"/>
  <c r="C155" i="3"/>
  <c r="E155" i="3"/>
  <c r="J154" i="3"/>
  <c r="L154" i="3" s="1"/>
  <c r="T153" i="3"/>
  <c r="T139" i="2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U154" i="3" l="1"/>
  <c r="I155" i="3"/>
  <c r="K155" i="3" s="1"/>
  <c r="B157" i="3"/>
  <c r="F156" i="3"/>
  <c r="H156" i="3"/>
  <c r="G156" i="3"/>
  <c r="N156" i="3" s="1"/>
  <c r="O156" i="3" s="1"/>
  <c r="P156" i="3" s="1"/>
  <c r="D156" i="3"/>
  <c r="C156" i="3"/>
  <c r="E156" i="3"/>
  <c r="J155" i="3"/>
  <c r="L155" i="3" s="1"/>
  <c r="M154" i="3"/>
  <c r="T154" i="3"/>
  <c r="U140" i="2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C142" i="2"/>
  <c r="M155" i="3" l="1"/>
  <c r="I156" i="3"/>
  <c r="K156" i="3" s="1"/>
  <c r="U155" i="3"/>
  <c r="J156" i="3"/>
  <c r="L156" i="3" s="1"/>
  <c r="B158" i="3"/>
  <c r="G157" i="3"/>
  <c r="N157" i="3" s="1"/>
  <c r="O157" i="3" s="1"/>
  <c r="P157" i="3" s="1"/>
  <c r="D157" i="3"/>
  <c r="H157" i="3"/>
  <c r="F157" i="3"/>
  <c r="C157" i="3"/>
  <c r="E157" i="3"/>
  <c r="T155" i="3"/>
  <c r="J142" i="2"/>
  <c r="L142" i="2" s="1"/>
  <c r="U141" i="2"/>
  <c r="M141" i="2"/>
  <c r="Q142" i="2"/>
  <c r="R142" i="2" s="1"/>
  <c r="S142" i="2" s="1"/>
  <c r="I142" i="2"/>
  <c r="K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M156" i="3" l="1"/>
  <c r="U156" i="3"/>
  <c r="J157" i="3"/>
  <c r="L157" i="3" s="1"/>
  <c r="B159" i="3"/>
  <c r="D158" i="3"/>
  <c r="G158" i="3"/>
  <c r="N158" i="3" s="1"/>
  <c r="O158" i="3" s="1"/>
  <c r="P158" i="3" s="1"/>
  <c r="F158" i="3"/>
  <c r="H158" i="3"/>
  <c r="C158" i="3"/>
  <c r="E158" i="3"/>
  <c r="I157" i="3"/>
  <c r="K157" i="3" s="1"/>
  <c r="M157" i="3" s="1"/>
  <c r="T156" i="3"/>
  <c r="M142" i="2"/>
  <c r="T142" i="2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T157" i="3" l="1"/>
  <c r="J158" i="3"/>
  <c r="L158" i="3" s="1"/>
  <c r="U157" i="3"/>
  <c r="I158" i="3"/>
  <c r="K158" i="3" s="1"/>
  <c r="B160" i="3"/>
  <c r="H159" i="3"/>
  <c r="G159" i="3"/>
  <c r="N159" i="3" s="1"/>
  <c r="O159" i="3" s="1"/>
  <c r="P159" i="3" s="1"/>
  <c r="F159" i="3"/>
  <c r="D159" i="3"/>
  <c r="C159" i="3"/>
  <c r="E159" i="3"/>
  <c r="J144" i="2"/>
  <c r="L144" i="2" s="1"/>
  <c r="T143" i="2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M158" i="3" l="1"/>
  <c r="U158" i="3"/>
  <c r="I159" i="3"/>
  <c r="K159" i="3" s="1"/>
  <c r="J159" i="3"/>
  <c r="L159" i="3" s="1"/>
  <c r="B161" i="3"/>
  <c r="H160" i="3"/>
  <c r="G160" i="3"/>
  <c r="N160" i="3" s="1"/>
  <c r="O160" i="3" s="1"/>
  <c r="P160" i="3" s="1"/>
  <c r="F160" i="3"/>
  <c r="D160" i="3"/>
  <c r="C160" i="3"/>
  <c r="E160" i="3"/>
  <c r="T158" i="3"/>
  <c r="U144" i="2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U159" i="3" l="1"/>
  <c r="I160" i="3"/>
  <c r="K160" i="3" s="1"/>
  <c r="J160" i="3"/>
  <c r="L160" i="3" s="1"/>
  <c r="B162" i="3"/>
  <c r="G161" i="3"/>
  <c r="N161" i="3" s="1"/>
  <c r="O161" i="3" s="1"/>
  <c r="P161" i="3" s="1"/>
  <c r="D161" i="3"/>
  <c r="H161" i="3"/>
  <c r="F161" i="3"/>
  <c r="C161" i="3"/>
  <c r="E161" i="3"/>
  <c r="M159" i="3"/>
  <c r="T159" i="3"/>
  <c r="M145" i="2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U160" i="3" l="1"/>
  <c r="T160" i="3"/>
  <c r="I161" i="3"/>
  <c r="K161" i="3" s="1"/>
  <c r="J161" i="3"/>
  <c r="L161" i="3" s="1"/>
  <c r="M160" i="3"/>
  <c r="B163" i="3"/>
  <c r="F162" i="3"/>
  <c r="G162" i="3"/>
  <c r="N162" i="3" s="1"/>
  <c r="O162" i="3" s="1"/>
  <c r="P162" i="3" s="1"/>
  <c r="D162" i="3"/>
  <c r="H162" i="3"/>
  <c r="C162" i="3"/>
  <c r="E162" i="3"/>
  <c r="J147" i="2"/>
  <c r="L147" i="2" s="1"/>
  <c r="T146" i="2"/>
  <c r="Q147" i="2"/>
  <c r="R147" i="2" s="1"/>
  <c r="S147" i="2" s="1"/>
  <c r="I147" i="2"/>
  <c r="K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U161" i="3" l="1"/>
  <c r="I162" i="3"/>
  <c r="K162" i="3" s="1"/>
  <c r="B164" i="3"/>
  <c r="H163" i="3"/>
  <c r="F163" i="3"/>
  <c r="G163" i="3"/>
  <c r="N163" i="3" s="1"/>
  <c r="O163" i="3" s="1"/>
  <c r="P163" i="3" s="1"/>
  <c r="D163" i="3"/>
  <c r="C163" i="3"/>
  <c r="E163" i="3"/>
  <c r="J162" i="3"/>
  <c r="L162" i="3" s="1"/>
  <c r="M161" i="3"/>
  <c r="T161" i="3"/>
  <c r="M147" i="2"/>
  <c r="J148" i="2"/>
  <c r="L148" i="2" s="1"/>
  <c r="U147" i="2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M148" i="2" s="1"/>
  <c r="T147" i="2"/>
  <c r="B150" i="2"/>
  <c r="E149" i="2"/>
  <c r="C149" i="2"/>
  <c r="D149" i="2"/>
  <c r="J149" i="2" s="1"/>
  <c r="L149" i="2" s="1"/>
  <c r="M162" i="3" l="1"/>
  <c r="U162" i="3"/>
  <c r="I163" i="3"/>
  <c r="K163" i="3" s="1"/>
  <c r="J163" i="3"/>
  <c r="L163" i="3" s="1"/>
  <c r="B165" i="3"/>
  <c r="H164" i="3"/>
  <c r="F164" i="3"/>
  <c r="G164" i="3"/>
  <c r="N164" i="3" s="1"/>
  <c r="O164" i="3" s="1"/>
  <c r="P164" i="3" s="1"/>
  <c r="D164" i="3"/>
  <c r="C164" i="3"/>
  <c r="E164" i="3"/>
  <c r="T162" i="3"/>
  <c r="U148" i="2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M163" i="3" l="1"/>
  <c r="J164" i="3"/>
  <c r="L164" i="3" s="1"/>
  <c r="B166" i="3"/>
  <c r="G165" i="3"/>
  <c r="N165" i="3" s="1"/>
  <c r="O165" i="3" s="1"/>
  <c r="P165" i="3" s="1"/>
  <c r="D165" i="3"/>
  <c r="H165" i="3"/>
  <c r="F165" i="3"/>
  <c r="C165" i="3"/>
  <c r="E165" i="3"/>
  <c r="I164" i="3"/>
  <c r="K164" i="3" s="1"/>
  <c r="U163" i="3"/>
  <c r="T163" i="3"/>
  <c r="J150" i="2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64" i="3" l="1"/>
  <c r="J165" i="3"/>
  <c r="L165" i="3" s="1"/>
  <c r="U164" i="3"/>
  <c r="B167" i="3"/>
  <c r="D166" i="3"/>
  <c r="G166" i="3"/>
  <c r="N166" i="3" s="1"/>
  <c r="O166" i="3" s="1"/>
  <c r="P166" i="3" s="1"/>
  <c r="H166" i="3"/>
  <c r="F166" i="3"/>
  <c r="C166" i="3"/>
  <c r="E166" i="3"/>
  <c r="T164" i="3"/>
  <c r="I165" i="3"/>
  <c r="K165" i="3" s="1"/>
  <c r="M165" i="3" s="1"/>
  <c r="M150" i="2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U165" i="3" l="1"/>
  <c r="J166" i="3"/>
  <c r="L166" i="3" s="1"/>
  <c r="I166" i="3"/>
  <c r="K166" i="3" s="1"/>
  <c r="M166" i="3" s="1"/>
  <c r="T165" i="3"/>
  <c r="B168" i="3"/>
  <c r="H167" i="3"/>
  <c r="F167" i="3"/>
  <c r="G167" i="3"/>
  <c r="N167" i="3" s="1"/>
  <c r="O167" i="3" s="1"/>
  <c r="P167" i="3" s="1"/>
  <c r="D167" i="3"/>
  <c r="C167" i="3"/>
  <c r="E167" i="3"/>
  <c r="M151" i="2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J167" i="3" l="1"/>
  <c r="L167" i="3" s="1"/>
  <c r="U166" i="3"/>
  <c r="I167" i="3"/>
  <c r="K167" i="3" s="1"/>
  <c r="T166" i="3"/>
  <c r="B169" i="3"/>
  <c r="H168" i="3"/>
  <c r="F168" i="3"/>
  <c r="G168" i="3"/>
  <c r="N168" i="3" s="1"/>
  <c r="O168" i="3" s="1"/>
  <c r="P168" i="3" s="1"/>
  <c r="D168" i="3"/>
  <c r="J168" i="3" s="1"/>
  <c r="L168" i="3" s="1"/>
  <c r="C168" i="3"/>
  <c r="E168" i="3"/>
  <c r="M152" i="2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M167" i="3" l="1"/>
  <c r="I168" i="3"/>
  <c r="K168" i="3" s="1"/>
  <c r="M168" i="3" s="1"/>
  <c r="U167" i="3"/>
  <c r="B170" i="3"/>
  <c r="G169" i="3"/>
  <c r="N169" i="3" s="1"/>
  <c r="O169" i="3" s="1"/>
  <c r="P169" i="3" s="1"/>
  <c r="D169" i="3"/>
  <c r="H169" i="3"/>
  <c r="F169" i="3"/>
  <c r="C169" i="3"/>
  <c r="E169" i="3"/>
  <c r="T167" i="3"/>
  <c r="T153" i="2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B171" i="3" l="1"/>
  <c r="D170" i="3"/>
  <c r="G170" i="3"/>
  <c r="N170" i="3" s="1"/>
  <c r="O170" i="3" s="1"/>
  <c r="P170" i="3" s="1"/>
  <c r="F170" i="3"/>
  <c r="H170" i="3"/>
  <c r="C170" i="3"/>
  <c r="E170" i="3"/>
  <c r="T168" i="3"/>
  <c r="I169" i="3"/>
  <c r="K169" i="3" s="1"/>
  <c r="J169" i="3"/>
  <c r="L169" i="3" s="1"/>
  <c r="U168" i="3"/>
  <c r="J155" i="2"/>
  <c r="L155" i="2" s="1"/>
  <c r="M154" i="2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U169" i="3" l="1"/>
  <c r="M169" i="3"/>
  <c r="J170" i="3"/>
  <c r="L170" i="3" s="1"/>
  <c r="I170" i="3"/>
  <c r="K170" i="3" s="1"/>
  <c r="M170" i="3" s="1"/>
  <c r="B172" i="3"/>
  <c r="H171" i="3"/>
  <c r="G171" i="3"/>
  <c r="N171" i="3" s="1"/>
  <c r="O171" i="3" s="1"/>
  <c r="P171" i="3" s="1"/>
  <c r="D171" i="3"/>
  <c r="F171" i="3"/>
  <c r="C171" i="3"/>
  <c r="E171" i="3"/>
  <c r="T169" i="3"/>
  <c r="J156" i="2"/>
  <c r="L156" i="2" s="1"/>
  <c r="T155" i="2"/>
  <c r="Q156" i="2"/>
  <c r="R156" i="2" s="1"/>
  <c r="S156" i="2" s="1"/>
  <c r="I156" i="2"/>
  <c r="K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T170" i="3" l="1"/>
  <c r="U170" i="3"/>
  <c r="I171" i="3"/>
  <c r="K171" i="3" s="1"/>
  <c r="B173" i="3"/>
  <c r="F172" i="3"/>
  <c r="H172" i="3"/>
  <c r="G172" i="3"/>
  <c r="N172" i="3" s="1"/>
  <c r="O172" i="3" s="1"/>
  <c r="P172" i="3" s="1"/>
  <c r="D172" i="3"/>
  <c r="C172" i="3"/>
  <c r="E172" i="3"/>
  <c r="J171" i="3"/>
  <c r="L171" i="3" s="1"/>
  <c r="J157" i="2"/>
  <c r="L157" i="2" s="1"/>
  <c r="M156" i="2"/>
  <c r="T156" i="2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U156" i="2"/>
  <c r="B159" i="2"/>
  <c r="E158" i="2"/>
  <c r="D158" i="2"/>
  <c r="C158" i="2"/>
  <c r="J172" i="3" l="1"/>
  <c r="L172" i="3" s="1"/>
  <c r="U171" i="3"/>
  <c r="B174" i="3"/>
  <c r="G173" i="3"/>
  <c r="N173" i="3" s="1"/>
  <c r="O173" i="3" s="1"/>
  <c r="P173" i="3" s="1"/>
  <c r="D173" i="3"/>
  <c r="H173" i="3"/>
  <c r="F173" i="3"/>
  <c r="C173" i="3"/>
  <c r="E173" i="3"/>
  <c r="I172" i="3"/>
  <c r="K172" i="3" s="1"/>
  <c r="T171" i="3"/>
  <c r="M171" i="3"/>
  <c r="M157" i="2"/>
  <c r="J158" i="2"/>
  <c r="L158" i="2" s="1"/>
  <c r="U157" i="2"/>
  <c r="Q158" i="2"/>
  <c r="R158" i="2" s="1"/>
  <c r="S158" i="2" s="1"/>
  <c r="I158" i="2"/>
  <c r="K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U172" i="3" l="1"/>
  <c r="M172" i="3"/>
  <c r="T172" i="3"/>
  <c r="I173" i="3"/>
  <c r="K173" i="3" s="1"/>
  <c r="J173" i="3"/>
  <c r="L173" i="3" s="1"/>
  <c r="B175" i="3"/>
  <c r="G174" i="3"/>
  <c r="N174" i="3" s="1"/>
  <c r="O174" i="3" s="1"/>
  <c r="P174" i="3" s="1"/>
  <c r="F174" i="3"/>
  <c r="D174" i="3"/>
  <c r="J174" i="3" s="1"/>
  <c r="L174" i="3" s="1"/>
  <c r="H174" i="3"/>
  <c r="C174" i="3"/>
  <c r="E174" i="3"/>
  <c r="J159" i="2"/>
  <c r="L159" i="2" s="1"/>
  <c r="M158" i="2"/>
  <c r="U158" i="2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I174" i="3" l="1"/>
  <c r="K174" i="3" s="1"/>
  <c r="M174" i="3" s="1"/>
  <c r="B176" i="3"/>
  <c r="H175" i="3"/>
  <c r="G175" i="3"/>
  <c r="N175" i="3" s="1"/>
  <c r="O175" i="3" s="1"/>
  <c r="P175" i="3" s="1"/>
  <c r="F175" i="3"/>
  <c r="D175" i="3"/>
  <c r="C175" i="3"/>
  <c r="E175" i="3"/>
  <c r="M173" i="3"/>
  <c r="U173" i="3"/>
  <c r="T173" i="3"/>
  <c r="J160" i="2"/>
  <c r="L160" i="2" s="1"/>
  <c r="T159" i="2"/>
  <c r="Q160" i="2"/>
  <c r="I160" i="2"/>
  <c r="K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s="1"/>
  <c r="L161" i="2" s="1"/>
  <c r="U174" i="3" l="1"/>
  <c r="I175" i="3"/>
  <c r="K175" i="3" s="1"/>
  <c r="J175" i="3"/>
  <c r="L175" i="3" s="1"/>
  <c r="B177" i="3"/>
  <c r="H176" i="3"/>
  <c r="G176" i="3"/>
  <c r="N176" i="3" s="1"/>
  <c r="O176" i="3" s="1"/>
  <c r="P176" i="3" s="1"/>
  <c r="F176" i="3"/>
  <c r="D176" i="3"/>
  <c r="C176" i="3"/>
  <c r="E176" i="3"/>
  <c r="T174" i="3"/>
  <c r="M160" i="2"/>
  <c r="R160" i="2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C162" i="2"/>
  <c r="I176" i="3" l="1"/>
  <c r="K176" i="3" s="1"/>
  <c r="T175" i="3"/>
  <c r="J176" i="3"/>
  <c r="L176" i="3" s="1"/>
  <c r="B178" i="3"/>
  <c r="G177" i="3"/>
  <c r="N177" i="3" s="1"/>
  <c r="O177" i="3" s="1"/>
  <c r="P177" i="3" s="1"/>
  <c r="D177" i="3"/>
  <c r="H177" i="3"/>
  <c r="F177" i="3"/>
  <c r="C177" i="3"/>
  <c r="E177" i="3"/>
  <c r="M175" i="3"/>
  <c r="U175" i="3"/>
  <c r="J162" i="2"/>
  <c r="L162" i="2" s="1"/>
  <c r="T160" i="2"/>
  <c r="S161" i="2"/>
  <c r="U161" i="2" s="1"/>
  <c r="T161" i="2"/>
  <c r="Q162" i="2"/>
  <c r="R162" i="2" s="1"/>
  <c r="S162" i="2" s="1"/>
  <c r="I162" i="2"/>
  <c r="K162" i="2" s="1"/>
  <c r="G163" i="2"/>
  <c r="N163" i="2" s="1"/>
  <c r="O163" i="2" s="1"/>
  <c r="P163" i="2" s="1"/>
  <c r="H163" i="2"/>
  <c r="F163" i="2"/>
  <c r="B164" i="2"/>
  <c r="E163" i="2"/>
  <c r="C163" i="2"/>
  <c r="D163" i="2"/>
  <c r="M176" i="3" l="1"/>
  <c r="U176" i="3"/>
  <c r="B179" i="3"/>
  <c r="F178" i="3"/>
  <c r="D178" i="3"/>
  <c r="G178" i="3"/>
  <c r="N178" i="3" s="1"/>
  <c r="O178" i="3" s="1"/>
  <c r="P178" i="3" s="1"/>
  <c r="H178" i="3"/>
  <c r="C178" i="3"/>
  <c r="E178" i="3"/>
  <c r="I177" i="3"/>
  <c r="K177" i="3" s="1"/>
  <c r="J177" i="3"/>
  <c r="L177" i="3" s="1"/>
  <c r="T176" i="3"/>
  <c r="M162" i="2"/>
  <c r="T162" i="2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U177" i="3" l="1"/>
  <c r="M177" i="3"/>
  <c r="I178" i="3"/>
  <c r="K178" i="3" s="1"/>
  <c r="B180" i="3"/>
  <c r="H179" i="3"/>
  <c r="F179" i="3"/>
  <c r="G179" i="3"/>
  <c r="N179" i="3" s="1"/>
  <c r="O179" i="3" s="1"/>
  <c r="P179" i="3" s="1"/>
  <c r="D179" i="3"/>
  <c r="C179" i="3"/>
  <c r="E179" i="3"/>
  <c r="J178" i="3"/>
  <c r="L178" i="3" s="1"/>
  <c r="T177" i="3"/>
  <c r="J164" i="2"/>
  <c r="L164" i="2" s="1"/>
  <c r="T163" i="2"/>
  <c r="Q164" i="2"/>
  <c r="R164" i="2" s="1"/>
  <c r="S164" i="2" s="1"/>
  <c r="I164" i="2"/>
  <c r="K164" i="2" s="1"/>
  <c r="M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T178" i="3" l="1"/>
  <c r="J179" i="3"/>
  <c r="L179" i="3" s="1"/>
  <c r="B181" i="3"/>
  <c r="H180" i="3"/>
  <c r="F180" i="3"/>
  <c r="G180" i="3"/>
  <c r="N180" i="3" s="1"/>
  <c r="O180" i="3" s="1"/>
  <c r="P180" i="3" s="1"/>
  <c r="D180" i="3"/>
  <c r="C180" i="3"/>
  <c r="E180" i="3"/>
  <c r="M178" i="3"/>
  <c r="U178" i="3"/>
  <c r="I179" i="3"/>
  <c r="K179" i="3" s="1"/>
  <c r="M179" i="3" s="1"/>
  <c r="U164" i="2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U179" i="3" l="1"/>
  <c r="J180" i="3"/>
  <c r="L180" i="3" s="1"/>
  <c r="T179" i="3"/>
  <c r="I180" i="3"/>
  <c r="K180" i="3" s="1"/>
  <c r="M180" i="3" s="1"/>
  <c r="B182" i="3"/>
  <c r="G181" i="3"/>
  <c r="N181" i="3" s="1"/>
  <c r="O181" i="3" s="1"/>
  <c r="P181" i="3" s="1"/>
  <c r="D181" i="3"/>
  <c r="H181" i="3"/>
  <c r="F181" i="3"/>
  <c r="C181" i="3"/>
  <c r="E181" i="3"/>
  <c r="J166" i="2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M166" i="2" s="1"/>
  <c r="T165" i="2"/>
  <c r="B168" i="2"/>
  <c r="E167" i="2"/>
  <c r="C167" i="2"/>
  <c r="D167" i="2"/>
  <c r="J181" i="3" l="1"/>
  <c r="L181" i="3" s="1"/>
  <c r="U180" i="3"/>
  <c r="B183" i="3"/>
  <c r="G182" i="3"/>
  <c r="N182" i="3" s="1"/>
  <c r="O182" i="3" s="1"/>
  <c r="P182" i="3" s="1"/>
  <c r="D182" i="3"/>
  <c r="H182" i="3"/>
  <c r="F182" i="3"/>
  <c r="C182" i="3"/>
  <c r="E182" i="3"/>
  <c r="T180" i="3"/>
  <c r="I181" i="3"/>
  <c r="K181" i="3" s="1"/>
  <c r="U166" i="2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s="1"/>
  <c r="L168" i="2" s="1"/>
  <c r="M181" i="3" l="1"/>
  <c r="U181" i="3"/>
  <c r="I182" i="3"/>
  <c r="K182" i="3" s="1"/>
  <c r="T181" i="3"/>
  <c r="J182" i="3"/>
  <c r="L182" i="3" s="1"/>
  <c r="B184" i="3"/>
  <c r="H183" i="3"/>
  <c r="F183" i="3"/>
  <c r="G183" i="3"/>
  <c r="N183" i="3" s="1"/>
  <c r="O183" i="3" s="1"/>
  <c r="P183" i="3" s="1"/>
  <c r="D183" i="3"/>
  <c r="C183" i="3"/>
  <c r="E183" i="3"/>
  <c r="U167" i="2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T182" i="3" l="1"/>
  <c r="I183" i="3"/>
  <c r="K183" i="3" s="1"/>
  <c r="J183" i="3"/>
  <c r="L183" i="3" s="1"/>
  <c r="B185" i="3"/>
  <c r="H184" i="3"/>
  <c r="F184" i="3"/>
  <c r="G184" i="3"/>
  <c r="N184" i="3" s="1"/>
  <c r="O184" i="3" s="1"/>
  <c r="P184" i="3" s="1"/>
  <c r="D184" i="3"/>
  <c r="C184" i="3"/>
  <c r="E184" i="3"/>
  <c r="M182" i="3"/>
  <c r="U182" i="3"/>
  <c r="U168" i="2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M183" i="3" l="1"/>
  <c r="T183" i="3"/>
  <c r="J184" i="3"/>
  <c r="L184" i="3" s="1"/>
  <c r="B186" i="3"/>
  <c r="G185" i="3"/>
  <c r="N185" i="3" s="1"/>
  <c r="O185" i="3" s="1"/>
  <c r="P185" i="3" s="1"/>
  <c r="D185" i="3"/>
  <c r="H185" i="3"/>
  <c r="F185" i="3"/>
  <c r="C185" i="3"/>
  <c r="E185" i="3"/>
  <c r="I184" i="3"/>
  <c r="K184" i="3" s="1"/>
  <c r="M184" i="3" s="1"/>
  <c r="U183" i="3"/>
  <c r="U169" i="2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U184" i="3" l="1"/>
  <c r="T184" i="3"/>
  <c r="I185" i="3"/>
  <c r="K185" i="3" s="1"/>
  <c r="J185" i="3"/>
  <c r="L185" i="3" s="1"/>
  <c r="B187" i="3"/>
  <c r="D186" i="3"/>
  <c r="G186" i="3"/>
  <c r="N186" i="3" s="1"/>
  <c r="O186" i="3" s="1"/>
  <c r="P186" i="3" s="1"/>
  <c r="F186" i="3"/>
  <c r="H186" i="3"/>
  <c r="C186" i="3"/>
  <c r="E186" i="3"/>
  <c r="J171" i="2"/>
  <c r="L171" i="2" s="1"/>
  <c r="U170" i="2"/>
  <c r="Q171" i="2"/>
  <c r="R171" i="2" s="1"/>
  <c r="S171" i="2" s="1"/>
  <c r="I171" i="2"/>
  <c r="K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U185" i="3" l="1"/>
  <c r="J186" i="3"/>
  <c r="L186" i="3" s="1"/>
  <c r="I186" i="3"/>
  <c r="K186" i="3" s="1"/>
  <c r="M186" i="3" s="1"/>
  <c r="B188" i="3"/>
  <c r="H187" i="3"/>
  <c r="G187" i="3"/>
  <c r="N187" i="3" s="1"/>
  <c r="O187" i="3" s="1"/>
  <c r="P187" i="3" s="1"/>
  <c r="D187" i="3"/>
  <c r="F187" i="3"/>
  <c r="C187" i="3"/>
  <c r="E187" i="3"/>
  <c r="M185" i="3"/>
  <c r="T185" i="3"/>
  <c r="M171" i="2"/>
  <c r="J172" i="2"/>
  <c r="L172" i="2" s="1"/>
  <c r="U171" i="2"/>
  <c r="Q172" i="2"/>
  <c r="R172" i="2" s="1"/>
  <c r="S172" i="2" s="1"/>
  <c r="I172" i="2"/>
  <c r="K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U186" i="3" l="1"/>
  <c r="T186" i="3"/>
  <c r="B189" i="3"/>
  <c r="F188" i="3"/>
  <c r="H188" i="3"/>
  <c r="G188" i="3"/>
  <c r="N188" i="3" s="1"/>
  <c r="O188" i="3" s="1"/>
  <c r="P188" i="3" s="1"/>
  <c r="D188" i="3"/>
  <c r="C188" i="3"/>
  <c r="E188" i="3"/>
  <c r="J187" i="3"/>
  <c r="L187" i="3" s="1"/>
  <c r="I187" i="3"/>
  <c r="K187" i="3" s="1"/>
  <c r="J173" i="2"/>
  <c r="L173" i="2" s="1"/>
  <c r="M172" i="2"/>
  <c r="U172" i="2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M173" i="2" s="1"/>
  <c r="T172" i="2"/>
  <c r="B175" i="2"/>
  <c r="E174" i="2"/>
  <c r="D174" i="2"/>
  <c r="C174" i="2"/>
  <c r="M187" i="3" l="1"/>
  <c r="U187" i="3"/>
  <c r="I188" i="3"/>
  <c r="K188" i="3" s="1"/>
  <c r="T187" i="3"/>
  <c r="J188" i="3"/>
  <c r="L188" i="3" s="1"/>
  <c r="B190" i="3"/>
  <c r="G189" i="3"/>
  <c r="N189" i="3" s="1"/>
  <c r="O189" i="3" s="1"/>
  <c r="P189" i="3" s="1"/>
  <c r="D189" i="3"/>
  <c r="H189" i="3"/>
  <c r="F189" i="3"/>
  <c r="C189" i="3"/>
  <c r="E189" i="3"/>
  <c r="J174" i="2"/>
  <c r="L174" i="2" s="1"/>
  <c r="U173" i="2"/>
  <c r="Q174" i="2"/>
  <c r="R174" i="2" s="1"/>
  <c r="S174" i="2" s="1"/>
  <c r="I174" i="2"/>
  <c r="K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M188" i="3" l="1"/>
  <c r="T188" i="3"/>
  <c r="B191" i="3"/>
  <c r="D190" i="3"/>
  <c r="G190" i="3"/>
  <c r="N190" i="3" s="1"/>
  <c r="O190" i="3" s="1"/>
  <c r="P190" i="3" s="1"/>
  <c r="F190" i="3"/>
  <c r="H190" i="3"/>
  <c r="C190" i="3"/>
  <c r="E190" i="3"/>
  <c r="I189" i="3"/>
  <c r="K189" i="3" s="1"/>
  <c r="J189" i="3"/>
  <c r="L189" i="3" s="1"/>
  <c r="U188" i="3"/>
  <c r="J175" i="2"/>
  <c r="L175" i="2" s="1"/>
  <c r="M174" i="2"/>
  <c r="T174" i="2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M175" i="2" s="1"/>
  <c r="U174" i="2"/>
  <c r="B177" i="2"/>
  <c r="E176" i="2"/>
  <c r="C176" i="2"/>
  <c r="D176" i="2"/>
  <c r="U189" i="3" l="1"/>
  <c r="J190" i="3"/>
  <c r="L190" i="3" s="1"/>
  <c r="M189" i="3"/>
  <c r="I190" i="3"/>
  <c r="K190" i="3" s="1"/>
  <c r="M190" i="3" s="1"/>
  <c r="B192" i="3"/>
  <c r="H191" i="3"/>
  <c r="G191" i="3"/>
  <c r="N191" i="3" s="1"/>
  <c r="O191" i="3" s="1"/>
  <c r="P191" i="3" s="1"/>
  <c r="F191" i="3"/>
  <c r="D191" i="3"/>
  <c r="C191" i="3"/>
  <c r="E191" i="3"/>
  <c r="T189" i="3"/>
  <c r="J176" i="2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T190" i="3" l="1"/>
  <c r="I191" i="3"/>
  <c r="K191" i="3" s="1"/>
  <c r="U190" i="3"/>
  <c r="J191" i="3"/>
  <c r="L191" i="3" s="1"/>
  <c r="B193" i="3"/>
  <c r="H192" i="3"/>
  <c r="G192" i="3"/>
  <c r="N192" i="3" s="1"/>
  <c r="O192" i="3" s="1"/>
  <c r="P192" i="3" s="1"/>
  <c r="F192" i="3"/>
  <c r="D192" i="3"/>
  <c r="C192" i="3"/>
  <c r="E192" i="3"/>
  <c r="T176" i="2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J178" i="2" s="1"/>
  <c r="L178" i="2" s="1"/>
  <c r="C178" i="2"/>
  <c r="T191" i="3" l="1"/>
  <c r="J192" i="3"/>
  <c r="L192" i="3" s="1"/>
  <c r="U191" i="3"/>
  <c r="I192" i="3"/>
  <c r="K192" i="3" s="1"/>
  <c r="M192" i="3" s="1"/>
  <c r="B194" i="3"/>
  <c r="G193" i="3"/>
  <c r="N193" i="3" s="1"/>
  <c r="O193" i="3" s="1"/>
  <c r="P193" i="3" s="1"/>
  <c r="D193" i="3"/>
  <c r="H193" i="3"/>
  <c r="F193" i="3"/>
  <c r="C193" i="3"/>
  <c r="E193" i="3"/>
  <c r="M191" i="3"/>
  <c r="T177" i="2"/>
  <c r="Q178" i="2"/>
  <c r="R178" i="2" s="1"/>
  <c r="S178" i="2" s="1"/>
  <c r="I178" i="2"/>
  <c r="K178" i="2" s="1"/>
  <c r="M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T192" i="3" l="1"/>
  <c r="B195" i="3"/>
  <c r="F194" i="3"/>
  <c r="G194" i="3"/>
  <c r="N194" i="3" s="1"/>
  <c r="O194" i="3" s="1"/>
  <c r="P194" i="3" s="1"/>
  <c r="D194" i="3"/>
  <c r="H194" i="3"/>
  <c r="C194" i="3"/>
  <c r="E194" i="3"/>
  <c r="I193" i="3"/>
  <c r="K193" i="3" s="1"/>
  <c r="J193" i="3"/>
  <c r="L193" i="3" s="1"/>
  <c r="U192" i="3"/>
  <c r="T178" i="2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U193" i="3" l="1"/>
  <c r="J194" i="3"/>
  <c r="L194" i="3" s="1"/>
  <c r="M193" i="3"/>
  <c r="I194" i="3"/>
  <c r="K194" i="3" s="1"/>
  <c r="M194" i="3" s="1"/>
  <c r="B196" i="3"/>
  <c r="H195" i="3"/>
  <c r="F195" i="3"/>
  <c r="G195" i="3"/>
  <c r="N195" i="3" s="1"/>
  <c r="O195" i="3" s="1"/>
  <c r="P195" i="3" s="1"/>
  <c r="D195" i="3"/>
  <c r="C195" i="3"/>
  <c r="E195" i="3"/>
  <c r="T193" i="3"/>
  <c r="J180" i="2"/>
  <c r="L180" i="2" s="1"/>
  <c r="T179" i="2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M180" i="2" s="1"/>
  <c r="U179" i="2"/>
  <c r="B182" i="2"/>
  <c r="E181" i="2"/>
  <c r="C181" i="2"/>
  <c r="D181" i="2"/>
  <c r="T194" i="3" l="1"/>
  <c r="J195" i="3"/>
  <c r="L195" i="3" s="1"/>
  <c r="B197" i="3"/>
  <c r="H196" i="3"/>
  <c r="F196" i="3"/>
  <c r="G196" i="3"/>
  <c r="N196" i="3" s="1"/>
  <c r="O196" i="3" s="1"/>
  <c r="P196" i="3" s="1"/>
  <c r="D196" i="3"/>
  <c r="C196" i="3"/>
  <c r="E196" i="3"/>
  <c r="U194" i="3"/>
  <c r="I195" i="3"/>
  <c r="K195" i="3" s="1"/>
  <c r="M195" i="3" s="1"/>
  <c r="U180" i="2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C182" i="2"/>
  <c r="U195" i="3" l="1"/>
  <c r="I196" i="3"/>
  <c r="K196" i="3" s="1"/>
  <c r="T195" i="3"/>
  <c r="J196" i="3"/>
  <c r="L196" i="3" s="1"/>
  <c r="B198" i="3"/>
  <c r="G197" i="3"/>
  <c r="N197" i="3" s="1"/>
  <c r="O197" i="3" s="1"/>
  <c r="P197" i="3" s="1"/>
  <c r="D197" i="3"/>
  <c r="H197" i="3"/>
  <c r="F197" i="3"/>
  <c r="C197" i="3"/>
  <c r="E197" i="3"/>
  <c r="J182" i="2"/>
  <c r="L182" i="2" s="1"/>
  <c r="U181" i="2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T196" i="3" l="1"/>
  <c r="I197" i="3"/>
  <c r="K197" i="3" s="1"/>
  <c r="J197" i="3"/>
  <c r="L197" i="3" s="1"/>
  <c r="M196" i="3"/>
  <c r="B199" i="3"/>
  <c r="D198" i="3"/>
  <c r="G198" i="3"/>
  <c r="N198" i="3" s="1"/>
  <c r="O198" i="3" s="1"/>
  <c r="P198" i="3" s="1"/>
  <c r="H198" i="3"/>
  <c r="F198" i="3"/>
  <c r="C198" i="3"/>
  <c r="E198" i="3"/>
  <c r="U196" i="3"/>
  <c r="U182" i="2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T197" i="3" l="1"/>
  <c r="J198" i="3"/>
  <c r="L198" i="3" s="1"/>
  <c r="B200" i="3"/>
  <c r="H199" i="3"/>
  <c r="F199" i="3"/>
  <c r="G199" i="3"/>
  <c r="N199" i="3" s="1"/>
  <c r="O199" i="3" s="1"/>
  <c r="P199" i="3" s="1"/>
  <c r="D199" i="3"/>
  <c r="C199" i="3"/>
  <c r="E199" i="3"/>
  <c r="I198" i="3"/>
  <c r="K198" i="3" s="1"/>
  <c r="M198" i="3" s="1"/>
  <c r="M197" i="3"/>
  <c r="U197" i="3"/>
  <c r="U183" i="2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U198" i="3" l="1"/>
  <c r="J199" i="3"/>
  <c r="L199" i="3" s="1"/>
  <c r="B201" i="3"/>
  <c r="H200" i="3"/>
  <c r="F200" i="3"/>
  <c r="G200" i="3"/>
  <c r="N200" i="3" s="1"/>
  <c r="O200" i="3" s="1"/>
  <c r="P200" i="3" s="1"/>
  <c r="D200" i="3"/>
  <c r="C200" i="3"/>
  <c r="E200" i="3"/>
  <c r="I199" i="3"/>
  <c r="K199" i="3" s="1"/>
  <c r="M199" i="3" s="1"/>
  <c r="T198" i="3"/>
  <c r="J185" i="2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U199" i="3" l="1"/>
  <c r="T199" i="3"/>
  <c r="I200" i="3"/>
  <c r="K200" i="3" s="1"/>
  <c r="J200" i="3"/>
  <c r="L200" i="3" s="1"/>
  <c r="B202" i="3"/>
  <c r="G201" i="3"/>
  <c r="N201" i="3" s="1"/>
  <c r="O201" i="3" s="1"/>
  <c r="P201" i="3" s="1"/>
  <c r="D201" i="3"/>
  <c r="H201" i="3"/>
  <c r="F201" i="3"/>
  <c r="C201" i="3"/>
  <c r="E201" i="3"/>
  <c r="T185" i="2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U200" i="3" l="1"/>
  <c r="M200" i="3"/>
  <c r="J201" i="3"/>
  <c r="L201" i="3" s="1"/>
  <c r="B203" i="3"/>
  <c r="G202" i="3"/>
  <c r="N202" i="3" s="1"/>
  <c r="O202" i="3" s="1"/>
  <c r="P202" i="3" s="1"/>
  <c r="D202" i="3"/>
  <c r="F202" i="3"/>
  <c r="H202" i="3"/>
  <c r="C202" i="3"/>
  <c r="E202" i="3"/>
  <c r="I201" i="3"/>
  <c r="K201" i="3" s="1"/>
  <c r="M201" i="3" s="1"/>
  <c r="T200" i="3"/>
  <c r="J187" i="2"/>
  <c r="L187" i="2" s="1"/>
  <c r="M186" i="2"/>
  <c r="U186" i="2"/>
  <c r="T186" i="2"/>
  <c r="Q187" i="2"/>
  <c r="R187" i="2" s="1"/>
  <c r="S187" i="2" s="1"/>
  <c r="I187" i="2"/>
  <c r="K187" i="2" s="1"/>
  <c r="G188" i="2"/>
  <c r="N188" i="2" s="1"/>
  <c r="O188" i="2" s="1"/>
  <c r="P188" i="2" s="1"/>
  <c r="H188" i="2"/>
  <c r="F188" i="2"/>
  <c r="B189" i="2"/>
  <c r="E188" i="2"/>
  <c r="C188" i="2"/>
  <c r="D188" i="2"/>
  <c r="U201" i="3" l="1"/>
  <c r="I202" i="3"/>
  <c r="K202" i="3" s="1"/>
  <c r="B204" i="3"/>
  <c r="H203" i="3"/>
  <c r="G203" i="3"/>
  <c r="N203" i="3" s="1"/>
  <c r="O203" i="3" s="1"/>
  <c r="P203" i="3" s="1"/>
  <c r="D203" i="3"/>
  <c r="F203" i="3"/>
  <c r="C203" i="3"/>
  <c r="E203" i="3"/>
  <c r="J202" i="3"/>
  <c r="L202" i="3" s="1"/>
  <c r="T201" i="3"/>
  <c r="M187" i="2"/>
  <c r="J188" i="2"/>
  <c r="L188" i="2" s="1"/>
  <c r="T187" i="2"/>
  <c r="U187" i="2"/>
  <c r="H189" i="2"/>
  <c r="G189" i="2"/>
  <c r="N189" i="2" s="1"/>
  <c r="O189" i="2" s="1"/>
  <c r="P189" i="2" s="1"/>
  <c r="F189" i="2"/>
  <c r="Q188" i="2"/>
  <c r="I188" i="2"/>
  <c r="K188" i="2" s="1"/>
  <c r="B190" i="2"/>
  <c r="E189" i="2"/>
  <c r="C189" i="2"/>
  <c r="D189" i="2"/>
  <c r="J189" i="2" s="1"/>
  <c r="L189" i="2" s="1"/>
  <c r="T202" i="3" l="1"/>
  <c r="I203" i="3"/>
  <c r="K203" i="3" s="1"/>
  <c r="B205" i="3"/>
  <c r="F204" i="3"/>
  <c r="H204" i="3"/>
  <c r="G204" i="3"/>
  <c r="N204" i="3" s="1"/>
  <c r="O204" i="3" s="1"/>
  <c r="P204" i="3" s="1"/>
  <c r="D204" i="3"/>
  <c r="C204" i="3"/>
  <c r="E204" i="3"/>
  <c r="J203" i="3"/>
  <c r="L203" i="3" s="1"/>
  <c r="M202" i="3"/>
  <c r="U202" i="3"/>
  <c r="M188" i="2"/>
  <c r="R188" i="2"/>
  <c r="S188" i="2" s="1"/>
  <c r="U188" i="2" s="1"/>
  <c r="Q189" i="2"/>
  <c r="R189" i="2" s="1"/>
  <c r="I189" i="2"/>
  <c r="K189" i="2" s="1"/>
  <c r="M189" i="2" s="1"/>
  <c r="H190" i="2"/>
  <c r="G190" i="2"/>
  <c r="N190" i="2" s="1"/>
  <c r="O190" i="2" s="1"/>
  <c r="P190" i="2" s="1"/>
  <c r="F190" i="2"/>
  <c r="B191" i="2"/>
  <c r="E190" i="2"/>
  <c r="D190" i="2"/>
  <c r="C190" i="2"/>
  <c r="U203" i="3" l="1"/>
  <c r="M203" i="3"/>
  <c r="I204" i="3"/>
  <c r="K204" i="3" s="1"/>
  <c r="J204" i="3"/>
  <c r="L204" i="3" s="1"/>
  <c r="B206" i="3"/>
  <c r="G205" i="3"/>
  <c r="N205" i="3" s="1"/>
  <c r="O205" i="3" s="1"/>
  <c r="P205" i="3" s="1"/>
  <c r="D205" i="3"/>
  <c r="F205" i="3"/>
  <c r="H205" i="3"/>
  <c r="C205" i="3"/>
  <c r="E205" i="3"/>
  <c r="T203" i="3"/>
  <c r="J190" i="2"/>
  <c r="L190" i="2" s="1"/>
  <c r="T188" i="2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U204" i="3" l="1"/>
  <c r="I205" i="3"/>
  <c r="K205" i="3" s="1"/>
  <c r="B207" i="3"/>
  <c r="D206" i="3"/>
  <c r="G206" i="3"/>
  <c r="N206" i="3" s="1"/>
  <c r="O206" i="3" s="1"/>
  <c r="P206" i="3" s="1"/>
  <c r="F206" i="3"/>
  <c r="H206" i="3"/>
  <c r="C206" i="3"/>
  <c r="E206" i="3"/>
  <c r="J205" i="3"/>
  <c r="L205" i="3" s="1"/>
  <c r="M204" i="3"/>
  <c r="T204" i="3"/>
  <c r="J191" i="2"/>
  <c r="L191" i="2" s="1"/>
  <c r="U190" i="2"/>
  <c r="Q191" i="2"/>
  <c r="R191" i="2" s="1"/>
  <c r="S191" i="2" s="1"/>
  <c r="I191" i="2"/>
  <c r="K191" i="2" s="1"/>
  <c r="M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T205" i="3" l="1"/>
  <c r="J206" i="3"/>
  <c r="L206" i="3" s="1"/>
  <c r="I206" i="3"/>
  <c r="K206" i="3" s="1"/>
  <c r="M206" i="3" s="1"/>
  <c r="B208" i="3"/>
  <c r="H207" i="3"/>
  <c r="G207" i="3"/>
  <c r="N207" i="3" s="1"/>
  <c r="O207" i="3" s="1"/>
  <c r="P207" i="3" s="1"/>
  <c r="F207" i="3"/>
  <c r="D207" i="3"/>
  <c r="C207" i="3"/>
  <c r="E207" i="3"/>
  <c r="M205" i="3"/>
  <c r="U205" i="3"/>
  <c r="J192" i="2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U191" i="2"/>
  <c r="B194" i="2"/>
  <c r="E193" i="2"/>
  <c r="C193" i="2"/>
  <c r="D193" i="2"/>
  <c r="J193" i="2" s="1"/>
  <c r="L193" i="2" s="1"/>
  <c r="U206" i="3" l="1"/>
  <c r="T206" i="3"/>
  <c r="J207" i="3"/>
  <c r="L207" i="3" s="1"/>
  <c r="B209" i="3"/>
  <c r="F208" i="3"/>
  <c r="H208" i="3"/>
  <c r="G208" i="3"/>
  <c r="N208" i="3" s="1"/>
  <c r="O208" i="3" s="1"/>
  <c r="P208" i="3" s="1"/>
  <c r="D208" i="3"/>
  <c r="C208" i="3"/>
  <c r="E208" i="3"/>
  <c r="I207" i="3"/>
  <c r="K207" i="3" s="1"/>
  <c r="M207" i="3" s="1"/>
  <c r="M192" i="2"/>
  <c r="R192" i="2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U207" i="3" l="1"/>
  <c r="J208" i="3"/>
  <c r="L208" i="3" s="1"/>
  <c r="B210" i="3"/>
  <c r="G209" i="3"/>
  <c r="N209" i="3" s="1"/>
  <c r="O209" i="3" s="1"/>
  <c r="P209" i="3" s="1"/>
  <c r="D209" i="3"/>
  <c r="F209" i="3"/>
  <c r="H209" i="3"/>
  <c r="C209" i="3"/>
  <c r="E209" i="3"/>
  <c r="I208" i="3"/>
  <c r="K208" i="3" s="1"/>
  <c r="T207" i="3"/>
  <c r="T192" i="2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M208" i="3" l="1"/>
  <c r="J209" i="3"/>
  <c r="L209" i="3" s="1"/>
  <c r="U208" i="3"/>
  <c r="T208" i="3"/>
  <c r="I209" i="3"/>
  <c r="K209" i="3" s="1"/>
  <c r="B211" i="3"/>
  <c r="G210" i="3"/>
  <c r="N210" i="3" s="1"/>
  <c r="O210" i="3" s="1"/>
  <c r="P210" i="3" s="1"/>
  <c r="F210" i="3"/>
  <c r="H210" i="3"/>
  <c r="D210" i="3"/>
  <c r="C210" i="3"/>
  <c r="E210" i="3"/>
  <c r="U194" i="2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M209" i="3" l="1"/>
  <c r="U209" i="3"/>
  <c r="J210" i="3"/>
  <c r="L210" i="3" s="1"/>
  <c r="B212" i="3"/>
  <c r="H211" i="3"/>
  <c r="G211" i="3"/>
  <c r="N211" i="3" s="1"/>
  <c r="O211" i="3" s="1"/>
  <c r="P211" i="3" s="1"/>
  <c r="D211" i="3"/>
  <c r="F211" i="3"/>
  <c r="C211" i="3"/>
  <c r="E211" i="3"/>
  <c r="T209" i="3"/>
  <c r="I210" i="3"/>
  <c r="K210" i="3" s="1"/>
  <c r="M210" i="3" s="1"/>
  <c r="T195" i="2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U210" i="3" l="1"/>
  <c r="B213" i="3"/>
  <c r="F212" i="3"/>
  <c r="H212" i="3"/>
  <c r="G212" i="3"/>
  <c r="N212" i="3" s="1"/>
  <c r="O212" i="3" s="1"/>
  <c r="P212" i="3" s="1"/>
  <c r="D212" i="3"/>
  <c r="C212" i="3"/>
  <c r="E212" i="3"/>
  <c r="J211" i="3"/>
  <c r="L211" i="3" s="1"/>
  <c r="I211" i="3"/>
  <c r="K211" i="3" s="1"/>
  <c r="T210" i="3"/>
  <c r="M196" i="2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M211" i="3" l="1"/>
  <c r="J212" i="3"/>
  <c r="L212" i="3" s="1"/>
  <c r="U211" i="3"/>
  <c r="I212" i="3"/>
  <c r="K212" i="3" s="1"/>
  <c r="T211" i="3"/>
  <c r="B214" i="3"/>
  <c r="G213" i="3"/>
  <c r="N213" i="3" s="1"/>
  <c r="O213" i="3" s="1"/>
  <c r="P213" i="3" s="1"/>
  <c r="D213" i="3"/>
  <c r="F213" i="3"/>
  <c r="H213" i="3"/>
  <c r="C213" i="3"/>
  <c r="E213" i="3"/>
  <c r="J198" i="2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M212" i="3" l="1"/>
  <c r="U212" i="3"/>
  <c r="I213" i="3"/>
  <c r="K213" i="3" s="1"/>
  <c r="B215" i="3"/>
  <c r="D214" i="3"/>
  <c r="G214" i="3"/>
  <c r="N214" i="3" s="1"/>
  <c r="O214" i="3" s="1"/>
  <c r="P214" i="3" s="1"/>
  <c r="F214" i="3"/>
  <c r="H214" i="3"/>
  <c r="C214" i="3"/>
  <c r="E214" i="3"/>
  <c r="J213" i="3"/>
  <c r="L213" i="3" s="1"/>
  <c r="T212" i="3"/>
  <c r="T198" i="2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U213" i="3" l="1"/>
  <c r="J214" i="3"/>
  <c r="L214" i="3" s="1"/>
  <c r="M213" i="3"/>
  <c r="I214" i="3"/>
  <c r="K214" i="3" s="1"/>
  <c r="M214" i="3" s="1"/>
  <c r="B216" i="3"/>
  <c r="H215" i="3"/>
  <c r="D215" i="3"/>
  <c r="G215" i="3"/>
  <c r="N215" i="3" s="1"/>
  <c r="O215" i="3" s="1"/>
  <c r="P215" i="3" s="1"/>
  <c r="F215" i="3"/>
  <c r="C215" i="3"/>
  <c r="E215" i="3"/>
  <c r="T213" i="3"/>
  <c r="J200" i="2"/>
  <c r="L200" i="2" s="1"/>
  <c r="T199" i="2"/>
  <c r="M199" i="2"/>
  <c r="Q200" i="2"/>
  <c r="R200" i="2" s="1"/>
  <c r="S200" i="2" s="1"/>
  <c r="I200" i="2"/>
  <c r="K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U214" i="3" l="1"/>
  <c r="T214" i="3"/>
  <c r="J215" i="3"/>
  <c r="L215" i="3" s="1"/>
  <c r="I215" i="3"/>
  <c r="K215" i="3" s="1"/>
  <c r="B217" i="3"/>
  <c r="F216" i="3"/>
  <c r="H216" i="3"/>
  <c r="G216" i="3"/>
  <c r="N216" i="3" s="1"/>
  <c r="O216" i="3" s="1"/>
  <c r="P216" i="3" s="1"/>
  <c r="D216" i="3"/>
  <c r="C216" i="3"/>
  <c r="E216" i="3"/>
  <c r="M200" i="2"/>
  <c r="J201" i="2"/>
  <c r="L201" i="2" s="1"/>
  <c r="U200" i="2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M201" i="2" s="1"/>
  <c r="T200" i="2"/>
  <c r="B203" i="2"/>
  <c r="E202" i="2"/>
  <c r="D202" i="2"/>
  <c r="C202" i="2"/>
  <c r="M215" i="3" l="1"/>
  <c r="T215" i="3"/>
  <c r="J216" i="3"/>
  <c r="L216" i="3" s="1"/>
  <c r="B218" i="3"/>
  <c r="G217" i="3"/>
  <c r="N217" i="3" s="1"/>
  <c r="O217" i="3" s="1"/>
  <c r="P217" i="3" s="1"/>
  <c r="D217" i="3"/>
  <c r="F217" i="3"/>
  <c r="H217" i="3"/>
  <c r="C217" i="3"/>
  <c r="E217" i="3"/>
  <c r="U215" i="3"/>
  <c r="I216" i="3"/>
  <c r="K216" i="3" s="1"/>
  <c r="U201" i="2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M216" i="3" l="1"/>
  <c r="U216" i="3"/>
  <c r="J217" i="3"/>
  <c r="L217" i="3" s="1"/>
  <c r="I217" i="3"/>
  <c r="K217" i="3" s="1"/>
  <c r="M217" i="3" s="1"/>
  <c r="B219" i="3"/>
  <c r="G218" i="3"/>
  <c r="N218" i="3" s="1"/>
  <c r="O218" i="3" s="1"/>
  <c r="P218" i="3" s="1"/>
  <c r="D218" i="3"/>
  <c r="J218" i="3" s="1"/>
  <c r="L218" i="3" s="1"/>
  <c r="F218" i="3"/>
  <c r="H218" i="3"/>
  <c r="C218" i="3"/>
  <c r="E218" i="3"/>
  <c r="T216" i="3"/>
  <c r="J203" i="2"/>
  <c r="L203" i="2" s="1"/>
  <c r="M202" i="2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U217" i="3" l="1"/>
  <c r="T217" i="3"/>
  <c r="I218" i="3"/>
  <c r="K218" i="3" s="1"/>
  <c r="M218" i="3" s="1"/>
  <c r="B220" i="3"/>
  <c r="H219" i="3"/>
  <c r="G219" i="3"/>
  <c r="N219" i="3" s="1"/>
  <c r="O219" i="3" s="1"/>
  <c r="P219" i="3" s="1"/>
  <c r="D219" i="3"/>
  <c r="F219" i="3"/>
  <c r="C219" i="3"/>
  <c r="E219" i="3"/>
  <c r="J204" i="2"/>
  <c r="L204" i="2" s="1"/>
  <c r="T203" i="2"/>
  <c r="Q204" i="2"/>
  <c r="R204" i="2" s="1"/>
  <c r="S204" i="2" s="1"/>
  <c r="I204" i="2"/>
  <c r="K204" i="2" s="1"/>
  <c r="M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U218" i="3" l="1"/>
  <c r="J219" i="3"/>
  <c r="L219" i="3" s="1"/>
  <c r="I219" i="3"/>
  <c r="K219" i="3" s="1"/>
  <c r="M219" i="3" s="1"/>
  <c r="B221" i="3"/>
  <c r="F220" i="3"/>
  <c r="H220" i="3"/>
  <c r="G220" i="3"/>
  <c r="N220" i="3" s="1"/>
  <c r="O220" i="3" s="1"/>
  <c r="P220" i="3" s="1"/>
  <c r="D220" i="3"/>
  <c r="C220" i="3"/>
  <c r="E220" i="3"/>
  <c r="T218" i="3"/>
  <c r="J205" i="2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M205" i="2" s="1"/>
  <c r="T204" i="2"/>
  <c r="B207" i="2"/>
  <c r="E206" i="2"/>
  <c r="D206" i="2"/>
  <c r="J206" i="2" s="1"/>
  <c r="L206" i="2" s="1"/>
  <c r="C206" i="2"/>
  <c r="U219" i="3" l="1"/>
  <c r="I220" i="3"/>
  <c r="K220" i="3" s="1"/>
  <c r="J220" i="3"/>
  <c r="L220" i="3" s="1"/>
  <c r="B222" i="3"/>
  <c r="G221" i="3"/>
  <c r="N221" i="3" s="1"/>
  <c r="O221" i="3" s="1"/>
  <c r="P221" i="3" s="1"/>
  <c r="D221" i="3"/>
  <c r="F221" i="3"/>
  <c r="H221" i="3"/>
  <c r="C221" i="3"/>
  <c r="E221" i="3"/>
  <c r="T219" i="3"/>
  <c r="U205" i="2"/>
  <c r="Q206" i="2"/>
  <c r="R206" i="2" s="1"/>
  <c r="S206" i="2" s="1"/>
  <c r="I206" i="2"/>
  <c r="K206" i="2" s="1"/>
  <c r="M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M220" i="3" l="1"/>
  <c r="U220" i="3"/>
  <c r="J221" i="3"/>
  <c r="L221" i="3" s="1"/>
  <c r="I221" i="3"/>
  <c r="K221" i="3" s="1"/>
  <c r="B223" i="3"/>
  <c r="D222" i="3"/>
  <c r="G222" i="3"/>
  <c r="N222" i="3" s="1"/>
  <c r="O222" i="3" s="1"/>
  <c r="P222" i="3" s="1"/>
  <c r="F222" i="3"/>
  <c r="H222" i="3"/>
  <c r="C222" i="3"/>
  <c r="E222" i="3"/>
  <c r="T220" i="3"/>
  <c r="U206" i="2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M221" i="3" l="1"/>
  <c r="T221" i="3"/>
  <c r="U221" i="3"/>
  <c r="J222" i="3"/>
  <c r="L222" i="3" s="1"/>
  <c r="I222" i="3"/>
  <c r="K222" i="3" s="1"/>
  <c r="B224" i="3"/>
  <c r="H223" i="3"/>
  <c r="G223" i="3"/>
  <c r="N223" i="3" s="1"/>
  <c r="O223" i="3" s="1"/>
  <c r="P223" i="3" s="1"/>
  <c r="F223" i="3"/>
  <c r="D223" i="3"/>
  <c r="C223" i="3"/>
  <c r="E223" i="3"/>
  <c r="J208" i="2"/>
  <c r="L208" i="2" s="1"/>
  <c r="Q208" i="2"/>
  <c r="R208" i="2" s="1"/>
  <c r="S208" i="2" s="1"/>
  <c r="I208" i="2"/>
  <c r="K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M222" i="3" l="1"/>
  <c r="U222" i="3"/>
  <c r="I223" i="3"/>
  <c r="K223" i="3" s="1"/>
  <c r="T222" i="3"/>
  <c r="J223" i="3"/>
  <c r="L223" i="3" s="1"/>
  <c r="B225" i="3"/>
  <c r="F224" i="3"/>
  <c r="H224" i="3"/>
  <c r="G224" i="3"/>
  <c r="N224" i="3" s="1"/>
  <c r="O224" i="3" s="1"/>
  <c r="P224" i="3" s="1"/>
  <c r="D224" i="3"/>
  <c r="J224" i="3" s="1"/>
  <c r="L224" i="3" s="1"/>
  <c r="C224" i="3"/>
  <c r="E224" i="3"/>
  <c r="M208" i="2"/>
  <c r="U208" i="2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U223" i="3" l="1"/>
  <c r="M223" i="3"/>
  <c r="B226" i="3"/>
  <c r="G225" i="3"/>
  <c r="N225" i="3" s="1"/>
  <c r="O225" i="3" s="1"/>
  <c r="P225" i="3" s="1"/>
  <c r="D225" i="3"/>
  <c r="F225" i="3"/>
  <c r="H225" i="3"/>
  <c r="C225" i="3"/>
  <c r="E225" i="3"/>
  <c r="I224" i="3"/>
  <c r="K224" i="3" s="1"/>
  <c r="M224" i="3" s="1"/>
  <c r="T223" i="3"/>
  <c r="J210" i="2"/>
  <c r="L210" i="2" s="1"/>
  <c r="U209" i="2"/>
  <c r="T209" i="2"/>
  <c r="Q210" i="2"/>
  <c r="R210" i="2" s="1"/>
  <c r="S210" i="2" s="1"/>
  <c r="I210" i="2"/>
  <c r="K210" i="2" s="1"/>
  <c r="M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U224" i="3" l="1"/>
  <c r="J225" i="3"/>
  <c r="L225" i="3" s="1"/>
  <c r="I225" i="3"/>
  <c r="K225" i="3" s="1"/>
  <c r="B227" i="3"/>
  <c r="G226" i="3"/>
  <c r="N226" i="3" s="1"/>
  <c r="O226" i="3" s="1"/>
  <c r="P226" i="3" s="1"/>
  <c r="F226" i="3"/>
  <c r="H226" i="3"/>
  <c r="D226" i="3"/>
  <c r="C226" i="3"/>
  <c r="E226" i="3"/>
  <c r="T224" i="3"/>
  <c r="U210" i="2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U225" i="3" l="1"/>
  <c r="M225" i="3"/>
  <c r="J226" i="3"/>
  <c r="L226" i="3" s="1"/>
  <c r="B228" i="3"/>
  <c r="H227" i="3"/>
  <c r="D227" i="3"/>
  <c r="G227" i="3"/>
  <c r="N227" i="3" s="1"/>
  <c r="O227" i="3" s="1"/>
  <c r="P227" i="3" s="1"/>
  <c r="F227" i="3"/>
  <c r="C227" i="3"/>
  <c r="E227" i="3"/>
  <c r="T225" i="3"/>
  <c r="I226" i="3"/>
  <c r="K226" i="3" s="1"/>
  <c r="M226" i="3" s="1"/>
  <c r="M211" i="2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s="1"/>
  <c r="L213" i="2" s="1"/>
  <c r="U226" i="3" l="1"/>
  <c r="B229" i="3"/>
  <c r="F228" i="3"/>
  <c r="H228" i="3"/>
  <c r="G228" i="3"/>
  <c r="N228" i="3" s="1"/>
  <c r="O228" i="3" s="1"/>
  <c r="P228" i="3" s="1"/>
  <c r="D228" i="3"/>
  <c r="C228" i="3"/>
  <c r="E228" i="3"/>
  <c r="J227" i="3"/>
  <c r="L227" i="3" s="1"/>
  <c r="I227" i="3"/>
  <c r="K227" i="3" s="1"/>
  <c r="T226" i="3"/>
  <c r="U212" i="2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M213" i="2" s="1"/>
  <c r="B215" i="2"/>
  <c r="E214" i="2"/>
  <c r="D214" i="2"/>
  <c r="C214" i="2"/>
  <c r="M227" i="3" l="1"/>
  <c r="T227" i="3"/>
  <c r="U227" i="3"/>
  <c r="I228" i="3"/>
  <c r="K228" i="3" s="1"/>
  <c r="J228" i="3"/>
  <c r="L228" i="3" s="1"/>
  <c r="B230" i="3"/>
  <c r="G229" i="3"/>
  <c r="N229" i="3" s="1"/>
  <c r="O229" i="3" s="1"/>
  <c r="P229" i="3" s="1"/>
  <c r="D229" i="3"/>
  <c r="F229" i="3"/>
  <c r="H229" i="3"/>
  <c r="C229" i="3"/>
  <c r="E229" i="3"/>
  <c r="J214" i="2"/>
  <c r="L214" i="2" s="1"/>
  <c r="U213" i="2"/>
  <c r="Q214" i="2"/>
  <c r="R214" i="2" s="1"/>
  <c r="S214" i="2" s="1"/>
  <c r="I214" i="2"/>
  <c r="K214" i="2" s="1"/>
  <c r="M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M228" i="3" l="1"/>
  <c r="J229" i="3"/>
  <c r="L229" i="3" s="1"/>
  <c r="U228" i="3"/>
  <c r="I229" i="3"/>
  <c r="K229" i="3" s="1"/>
  <c r="B231" i="3"/>
  <c r="G230" i="3"/>
  <c r="N230" i="3" s="1"/>
  <c r="O230" i="3" s="1"/>
  <c r="P230" i="3" s="1"/>
  <c r="D230" i="3"/>
  <c r="F230" i="3"/>
  <c r="H230" i="3"/>
  <c r="C230" i="3"/>
  <c r="E230" i="3"/>
  <c r="T228" i="3"/>
  <c r="J215" i="2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M229" i="3" l="1"/>
  <c r="U229" i="3"/>
  <c r="I230" i="3"/>
  <c r="K230" i="3" s="1"/>
  <c r="B232" i="3"/>
  <c r="H231" i="3"/>
  <c r="D231" i="3"/>
  <c r="G231" i="3"/>
  <c r="N231" i="3" s="1"/>
  <c r="O231" i="3" s="1"/>
  <c r="P231" i="3" s="1"/>
  <c r="F231" i="3"/>
  <c r="C231" i="3"/>
  <c r="E231" i="3"/>
  <c r="T229" i="3"/>
  <c r="J230" i="3"/>
  <c r="L230" i="3" s="1"/>
  <c r="U215" i="2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30" i="3" l="1"/>
  <c r="U230" i="3"/>
  <c r="J231" i="3"/>
  <c r="L231" i="3" s="1"/>
  <c r="I231" i="3"/>
  <c r="K231" i="3" s="1"/>
  <c r="M231" i="3" s="1"/>
  <c r="B233" i="3"/>
  <c r="F232" i="3"/>
  <c r="H232" i="3"/>
  <c r="G232" i="3"/>
  <c r="N232" i="3" s="1"/>
  <c r="O232" i="3" s="1"/>
  <c r="P232" i="3" s="1"/>
  <c r="D232" i="3"/>
  <c r="C232" i="3"/>
  <c r="E232" i="3"/>
  <c r="T230" i="3"/>
  <c r="M216" i="2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T216" i="2"/>
  <c r="B219" i="2"/>
  <c r="E218" i="2"/>
  <c r="D218" i="2"/>
  <c r="J218" i="2" s="1"/>
  <c r="L218" i="2" s="1"/>
  <c r="C218" i="2"/>
  <c r="U231" i="3" l="1"/>
  <c r="I232" i="3"/>
  <c r="K232" i="3" s="1"/>
  <c r="J232" i="3"/>
  <c r="L232" i="3" s="1"/>
  <c r="B234" i="3"/>
  <c r="G233" i="3"/>
  <c r="N233" i="3" s="1"/>
  <c r="O233" i="3" s="1"/>
  <c r="P233" i="3" s="1"/>
  <c r="D233" i="3"/>
  <c r="F233" i="3"/>
  <c r="H233" i="3"/>
  <c r="C233" i="3"/>
  <c r="E233" i="3"/>
  <c r="T231" i="3"/>
  <c r="M217" i="2"/>
  <c r="U217" i="2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M232" i="3" l="1"/>
  <c r="U232" i="3"/>
  <c r="J233" i="3"/>
  <c r="L233" i="3" s="1"/>
  <c r="I233" i="3"/>
  <c r="K233" i="3" s="1"/>
  <c r="B235" i="3"/>
  <c r="F234" i="3"/>
  <c r="H234" i="3"/>
  <c r="D234" i="3"/>
  <c r="C234" i="3"/>
  <c r="G234" i="3"/>
  <c r="N234" i="3" s="1"/>
  <c r="O234" i="3" s="1"/>
  <c r="P234" i="3" s="1"/>
  <c r="E234" i="3"/>
  <c r="T232" i="3"/>
  <c r="U218" i="2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M233" i="3" l="1"/>
  <c r="T233" i="3"/>
  <c r="J234" i="3"/>
  <c r="L234" i="3" s="1"/>
  <c r="B236" i="3"/>
  <c r="H235" i="3"/>
  <c r="F235" i="3"/>
  <c r="D235" i="3"/>
  <c r="C235" i="3"/>
  <c r="G235" i="3"/>
  <c r="N235" i="3" s="1"/>
  <c r="O235" i="3" s="1"/>
  <c r="P235" i="3" s="1"/>
  <c r="E235" i="3"/>
  <c r="I234" i="3"/>
  <c r="K234" i="3" s="1"/>
  <c r="U233" i="3"/>
  <c r="U219" i="2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M234" i="3" l="1"/>
  <c r="U234" i="3"/>
  <c r="J235" i="3"/>
  <c r="L235" i="3" s="1"/>
  <c r="I235" i="3"/>
  <c r="K235" i="3" s="1"/>
  <c r="M235" i="3" s="1"/>
  <c r="T234" i="3"/>
  <c r="B237" i="3"/>
  <c r="F236" i="3"/>
  <c r="H236" i="3"/>
  <c r="D236" i="3"/>
  <c r="G236" i="3"/>
  <c r="N236" i="3" s="1"/>
  <c r="O236" i="3" s="1"/>
  <c r="P236" i="3" s="1"/>
  <c r="E236" i="3"/>
  <c r="C236" i="3"/>
  <c r="U220" i="2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C222" i="2"/>
  <c r="J236" i="3" l="1"/>
  <c r="L236" i="3" s="1"/>
  <c r="T235" i="3"/>
  <c r="U235" i="3"/>
  <c r="B238" i="3"/>
  <c r="F237" i="3"/>
  <c r="H237" i="3"/>
  <c r="D237" i="3"/>
  <c r="J237" i="3" s="1"/>
  <c r="L237" i="3" s="1"/>
  <c r="C237" i="3"/>
  <c r="E237" i="3"/>
  <c r="G237" i="3"/>
  <c r="N237" i="3" s="1"/>
  <c r="O237" i="3" s="1"/>
  <c r="P237" i="3" s="1"/>
  <c r="I236" i="3"/>
  <c r="K236" i="3" s="1"/>
  <c r="M236" i="3" s="1"/>
  <c r="J222" i="2"/>
  <c r="L222" i="2" s="1"/>
  <c r="T221" i="2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U236" i="3" l="1"/>
  <c r="B239" i="3"/>
  <c r="F238" i="3"/>
  <c r="H238" i="3"/>
  <c r="D238" i="3"/>
  <c r="J238" i="3" s="1"/>
  <c r="L238" i="3" s="1"/>
  <c r="C238" i="3"/>
  <c r="E238" i="3"/>
  <c r="G238" i="3"/>
  <c r="N238" i="3" s="1"/>
  <c r="O238" i="3" s="1"/>
  <c r="P238" i="3" s="1"/>
  <c r="I237" i="3"/>
  <c r="K237" i="3" s="1"/>
  <c r="M237" i="3" s="1"/>
  <c r="T236" i="3"/>
  <c r="J223" i="2"/>
  <c r="L223" i="2" s="1"/>
  <c r="T222" i="2"/>
  <c r="U222" i="2"/>
  <c r="Q223" i="2"/>
  <c r="R223" i="2" s="1"/>
  <c r="S223" i="2" s="1"/>
  <c r="I223" i="2"/>
  <c r="K223" i="2" s="1"/>
  <c r="M223" i="2" s="1"/>
  <c r="G224" i="2"/>
  <c r="N224" i="2" s="1"/>
  <c r="O224" i="2" s="1"/>
  <c r="P224" i="2" s="1"/>
  <c r="H224" i="2"/>
  <c r="F224" i="2"/>
  <c r="B225" i="2"/>
  <c r="E224" i="2"/>
  <c r="C224" i="2"/>
  <c r="D224" i="2"/>
  <c r="U237" i="3" l="1"/>
  <c r="T237" i="3"/>
  <c r="I238" i="3"/>
  <c r="K238" i="3" s="1"/>
  <c r="M238" i="3" s="1"/>
  <c r="B240" i="3"/>
  <c r="H239" i="3"/>
  <c r="F239" i="3"/>
  <c r="D239" i="3"/>
  <c r="C239" i="3"/>
  <c r="G239" i="3"/>
  <c r="N239" i="3" s="1"/>
  <c r="O239" i="3" s="1"/>
  <c r="P239" i="3" s="1"/>
  <c r="E239" i="3"/>
  <c r="T223" i="2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U238" i="3" l="1"/>
  <c r="J239" i="3"/>
  <c r="L239" i="3" s="1"/>
  <c r="I239" i="3"/>
  <c r="K239" i="3" s="1"/>
  <c r="B241" i="3"/>
  <c r="F240" i="3"/>
  <c r="H240" i="3"/>
  <c r="D240" i="3"/>
  <c r="C240" i="3"/>
  <c r="G240" i="3"/>
  <c r="N240" i="3" s="1"/>
  <c r="O240" i="3" s="1"/>
  <c r="P240" i="3" s="1"/>
  <c r="E240" i="3"/>
  <c r="T238" i="3"/>
  <c r="J225" i="2"/>
  <c r="L225" i="2" s="1"/>
  <c r="M224" i="2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B227" i="2"/>
  <c r="E226" i="2"/>
  <c r="D226" i="2"/>
  <c r="J226" i="2" s="1"/>
  <c r="L226" i="2" s="1"/>
  <c r="C226" i="2"/>
  <c r="U239" i="3" l="1"/>
  <c r="J240" i="3"/>
  <c r="L240" i="3" s="1"/>
  <c r="M239" i="3"/>
  <c r="I240" i="3"/>
  <c r="K240" i="3" s="1"/>
  <c r="B242" i="3"/>
  <c r="F241" i="3"/>
  <c r="H241" i="3"/>
  <c r="D241" i="3"/>
  <c r="C241" i="3"/>
  <c r="G241" i="3"/>
  <c r="N241" i="3" s="1"/>
  <c r="O241" i="3" s="1"/>
  <c r="P241" i="3" s="1"/>
  <c r="E241" i="3"/>
  <c r="T239" i="3"/>
  <c r="M225" i="2"/>
  <c r="U225" i="2"/>
  <c r="T225" i="2"/>
  <c r="Q226" i="2"/>
  <c r="R226" i="2" s="1"/>
  <c r="S226" i="2" s="1"/>
  <c r="I226" i="2"/>
  <c r="K226" i="2" s="1"/>
  <c r="M226" i="2" s="1"/>
  <c r="G227" i="2"/>
  <c r="N227" i="2" s="1"/>
  <c r="O227" i="2" s="1"/>
  <c r="P227" i="2" s="1"/>
  <c r="H227" i="2"/>
  <c r="F227" i="2"/>
  <c r="B228" i="2"/>
  <c r="E227" i="2"/>
  <c r="C227" i="2"/>
  <c r="D227" i="2"/>
  <c r="M240" i="3" l="1"/>
  <c r="U240" i="3"/>
  <c r="J241" i="3"/>
  <c r="L241" i="3" s="1"/>
  <c r="I241" i="3"/>
  <c r="K241" i="3" s="1"/>
  <c r="B243" i="3"/>
  <c r="F242" i="3"/>
  <c r="H242" i="3"/>
  <c r="D242" i="3"/>
  <c r="G242" i="3"/>
  <c r="N242" i="3" s="1"/>
  <c r="O242" i="3" s="1"/>
  <c r="P242" i="3" s="1"/>
  <c r="E242" i="3"/>
  <c r="C242" i="3"/>
  <c r="T240" i="3"/>
  <c r="J227" i="2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B229" i="2"/>
  <c r="E228" i="2"/>
  <c r="C228" i="2"/>
  <c r="D228" i="2"/>
  <c r="M241" i="3" l="1"/>
  <c r="U241" i="3"/>
  <c r="I242" i="3"/>
  <c r="K242" i="3" s="1"/>
  <c r="T241" i="3"/>
  <c r="B244" i="3"/>
  <c r="H243" i="3"/>
  <c r="F243" i="3"/>
  <c r="D243" i="3"/>
  <c r="J243" i="3" s="1"/>
  <c r="L243" i="3" s="1"/>
  <c r="C243" i="3"/>
  <c r="G243" i="3"/>
  <c r="N243" i="3" s="1"/>
  <c r="O243" i="3" s="1"/>
  <c r="P243" i="3" s="1"/>
  <c r="E243" i="3"/>
  <c r="J242" i="3"/>
  <c r="L242" i="3" s="1"/>
  <c r="M227" i="2"/>
  <c r="J228" i="2"/>
  <c r="L228" i="2" s="1"/>
  <c r="U227" i="2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B230" i="2"/>
  <c r="E229" i="2"/>
  <c r="C229" i="2"/>
  <c r="D229" i="2"/>
  <c r="T242" i="3" l="1"/>
  <c r="I243" i="3"/>
  <c r="K243" i="3" s="1"/>
  <c r="M243" i="3" s="1"/>
  <c r="B245" i="3"/>
  <c r="F244" i="3"/>
  <c r="H244" i="3"/>
  <c r="D244" i="3"/>
  <c r="C244" i="3"/>
  <c r="G244" i="3"/>
  <c r="N244" i="3" s="1"/>
  <c r="O244" i="3" s="1"/>
  <c r="P244" i="3" s="1"/>
  <c r="E244" i="3"/>
  <c r="M242" i="3"/>
  <c r="U242" i="3"/>
  <c r="M228" i="2"/>
  <c r="J229" i="2"/>
  <c r="L229" i="2" s="1"/>
  <c r="T228" i="2"/>
  <c r="Q229" i="2"/>
  <c r="R229" i="2" s="1"/>
  <c r="S229" i="2" s="1"/>
  <c r="I229" i="2"/>
  <c r="K229" i="2" s="1"/>
  <c r="H230" i="2"/>
  <c r="G230" i="2"/>
  <c r="N230" i="2" s="1"/>
  <c r="O230" i="2" s="1"/>
  <c r="P230" i="2" s="1"/>
  <c r="F230" i="2"/>
  <c r="U228" i="2"/>
  <c r="B231" i="2"/>
  <c r="E230" i="2"/>
  <c r="D230" i="2"/>
  <c r="C230" i="2"/>
  <c r="U243" i="3" l="1"/>
  <c r="J244" i="3"/>
  <c r="L244" i="3" s="1"/>
  <c r="I244" i="3"/>
  <c r="K244" i="3" s="1"/>
  <c r="B246" i="3"/>
  <c r="F245" i="3"/>
  <c r="H245" i="3"/>
  <c r="D245" i="3"/>
  <c r="C245" i="3"/>
  <c r="E245" i="3"/>
  <c r="G245" i="3"/>
  <c r="N245" i="3" s="1"/>
  <c r="O245" i="3" s="1"/>
  <c r="P245" i="3" s="1"/>
  <c r="T243" i="3"/>
  <c r="M229" i="2"/>
  <c r="J230" i="2"/>
  <c r="L230" i="2" s="1"/>
  <c r="U229" i="2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T229" i="2"/>
  <c r="B232" i="2"/>
  <c r="E231" i="2"/>
  <c r="C231" i="2"/>
  <c r="D231" i="2"/>
  <c r="M244" i="3" l="1"/>
  <c r="U244" i="3"/>
  <c r="I245" i="3"/>
  <c r="K245" i="3" s="1"/>
  <c r="T244" i="3"/>
  <c r="B247" i="3"/>
  <c r="F246" i="3"/>
  <c r="H246" i="3"/>
  <c r="D246" i="3"/>
  <c r="C246" i="3"/>
  <c r="G246" i="3"/>
  <c r="N246" i="3" s="1"/>
  <c r="O246" i="3" s="1"/>
  <c r="P246" i="3" s="1"/>
  <c r="E246" i="3"/>
  <c r="J245" i="3"/>
  <c r="L245" i="3" s="1"/>
  <c r="M230" i="2"/>
  <c r="J231" i="2"/>
  <c r="L231" i="2" s="1"/>
  <c r="U230" i="2"/>
  <c r="Q231" i="2"/>
  <c r="R231" i="2" s="1"/>
  <c r="S231" i="2" s="1"/>
  <c r="I231" i="2"/>
  <c r="K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s="1"/>
  <c r="L232" i="2" s="1"/>
  <c r="U245" i="3" l="1"/>
  <c r="I246" i="3"/>
  <c r="K246" i="3" s="1"/>
  <c r="M245" i="3"/>
  <c r="B248" i="3"/>
  <c r="H247" i="3"/>
  <c r="F247" i="3"/>
  <c r="D247" i="3"/>
  <c r="C247" i="3"/>
  <c r="G247" i="3"/>
  <c r="N247" i="3" s="1"/>
  <c r="O247" i="3" s="1"/>
  <c r="P247" i="3" s="1"/>
  <c r="E247" i="3"/>
  <c r="J246" i="3"/>
  <c r="L246" i="3" s="1"/>
  <c r="T245" i="3"/>
  <c r="M231" i="2"/>
  <c r="T231" i="2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T246" i="3" l="1"/>
  <c r="B249" i="3"/>
  <c r="F248" i="3"/>
  <c r="H248" i="3"/>
  <c r="D248" i="3"/>
  <c r="G248" i="3"/>
  <c r="N248" i="3" s="1"/>
  <c r="O248" i="3" s="1"/>
  <c r="P248" i="3" s="1"/>
  <c r="C248" i="3"/>
  <c r="E248" i="3"/>
  <c r="J247" i="3"/>
  <c r="L247" i="3" s="1"/>
  <c r="M246" i="3"/>
  <c r="I247" i="3"/>
  <c r="K247" i="3" s="1"/>
  <c r="U246" i="3"/>
  <c r="J233" i="2"/>
  <c r="L233" i="2" s="1"/>
  <c r="U232" i="2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B235" i="2"/>
  <c r="E234" i="2"/>
  <c r="D234" i="2"/>
  <c r="C234" i="2"/>
  <c r="M247" i="3" l="1"/>
  <c r="U247" i="3"/>
  <c r="J248" i="3"/>
  <c r="L248" i="3" s="1"/>
  <c r="I248" i="3"/>
  <c r="K248" i="3" s="1"/>
  <c r="T247" i="3"/>
  <c r="B250" i="3"/>
  <c r="F249" i="3"/>
  <c r="H249" i="3"/>
  <c r="D249" i="3"/>
  <c r="G249" i="3"/>
  <c r="N249" i="3" s="1"/>
  <c r="O249" i="3" s="1"/>
  <c r="P249" i="3" s="1"/>
  <c r="E249" i="3"/>
  <c r="C249" i="3"/>
  <c r="J234" i="2"/>
  <c r="L234" i="2" s="1"/>
  <c r="M233" i="2"/>
  <c r="U233" i="2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M248" i="3" l="1"/>
  <c r="J249" i="3"/>
  <c r="L249" i="3" s="1"/>
  <c r="B251" i="3"/>
  <c r="F250" i="3"/>
  <c r="H250" i="3"/>
  <c r="D250" i="3"/>
  <c r="J250" i="3" s="1"/>
  <c r="L250" i="3" s="1"/>
  <c r="C250" i="3"/>
  <c r="G250" i="3"/>
  <c r="N250" i="3" s="1"/>
  <c r="O250" i="3" s="1"/>
  <c r="P250" i="3" s="1"/>
  <c r="E250" i="3"/>
  <c r="U248" i="3"/>
  <c r="I249" i="3"/>
  <c r="K249" i="3" s="1"/>
  <c r="T248" i="3"/>
  <c r="J235" i="2"/>
  <c r="L235" i="2" s="1"/>
  <c r="T234" i="2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M249" i="3" l="1"/>
  <c r="U249" i="3"/>
  <c r="B252" i="3"/>
  <c r="H251" i="3"/>
  <c r="F251" i="3"/>
  <c r="D251" i="3"/>
  <c r="J251" i="3" s="1"/>
  <c r="L251" i="3" s="1"/>
  <c r="C251" i="3"/>
  <c r="G251" i="3"/>
  <c r="N251" i="3" s="1"/>
  <c r="O251" i="3" s="1"/>
  <c r="P251" i="3" s="1"/>
  <c r="E251" i="3"/>
  <c r="I250" i="3"/>
  <c r="K250" i="3" s="1"/>
  <c r="M250" i="3" s="1"/>
  <c r="T249" i="3"/>
  <c r="J236" i="2"/>
  <c r="L236" i="2" s="1"/>
  <c r="U235" i="2"/>
  <c r="Q236" i="2"/>
  <c r="R236" i="2" s="1"/>
  <c r="S236" i="2" s="1"/>
  <c r="I236" i="2"/>
  <c r="K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U250" i="3" l="1"/>
  <c r="I251" i="3"/>
  <c r="K251" i="3" s="1"/>
  <c r="M251" i="3" s="1"/>
  <c r="B253" i="3"/>
  <c r="F252" i="3"/>
  <c r="H252" i="3"/>
  <c r="D252" i="3"/>
  <c r="G252" i="3"/>
  <c r="N252" i="3" s="1"/>
  <c r="O252" i="3" s="1"/>
  <c r="P252" i="3" s="1"/>
  <c r="C252" i="3"/>
  <c r="E252" i="3"/>
  <c r="T250" i="3"/>
  <c r="M236" i="2"/>
  <c r="J237" i="2"/>
  <c r="L237" i="2" s="1"/>
  <c r="T236" i="2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U236" i="2"/>
  <c r="B239" i="2"/>
  <c r="E238" i="2"/>
  <c r="D238" i="2"/>
  <c r="C238" i="2"/>
  <c r="U251" i="3" l="1"/>
  <c r="J252" i="3"/>
  <c r="L252" i="3" s="1"/>
  <c r="I252" i="3"/>
  <c r="K252" i="3" s="1"/>
  <c r="B254" i="3"/>
  <c r="F253" i="3"/>
  <c r="H253" i="3"/>
  <c r="D253" i="3"/>
  <c r="J253" i="3" s="1"/>
  <c r="L253" i="3" s="1"/>
  <c r="C253" i="3"/>
  <c r="G253" i="3"/>
  <c r="N253" i="3" s="1"/>
  <c r="O253" i="3" s="1"/>
  <c r="P253" i="3" s="1"/>
  <c r="E253" i="3"/>
  <c r="T251" i="3"/>
  <c r="M237" i="2"/>
  <c r="J238" i="2"/>
  <c r="L238" i="2" s="1"/>
  <c r="U237" i="2"/>
  <c r="Q238" i="2"/>
  <c r="R238" i="2" s="1"/>
  <c r="S238" i="2" s="1"/>
  <c r="I238" i="2"/>
  <c r="K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M252" i="3" l="1"/>
  <c r="U252" i="3"/>
  <c r="B255" i="3"/>
  <c r="F254" i="3"/>
  <c r="H254" i="3"/>
  <c r="D254" i="3"/>
  <c r="C254" i="3"/>
  <c r="G254" i="3"/>
  <c r="N254" i="3" s="1"/>
  <c r="O254" i="3" s="1"/>
  <c r="P254" i="3" s="1"/>
  <c r="E254" i="3"/>
  <c r="I253" i="3"/>
  <c r="K253" i="3" s="1"/>
  <c r="M253" i="3" s="1"/>
  <c r="T252" i="3"/>
  <c r="J239" i="2"/>
  <c r="L239" i="2" s="1"/>
  <c r="M238" i="2"/>
  <c r="T238" i="2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U253" i="3" l="1"/>
  <c r="J254" i="3"/>
  <c r="L254" i="3" s="1"/>
  <c r="I254" i="3"/>
  <c r="K254" i="3" s="1"/>
  <c r="T253" i="3"/>
  <c r="B256" i="3"/>
  <c r="H255" i="3"/>
  <c r="F255" i="3"/>
  <c r="D255" i="3"/>
  <c r="G255" i="3"/>
  <c r="N255" i="3" s="1"/>
  <c r="O255" i="3" s="1"/>
  <c r="P255" i="3" s="1"/>
  <c r="C255" i="3"/>
  <c r="E255" i="3"/>
  <c r="J240" i="2"/>
  <c r="L240" i="2" s="1"/>
  <c r="T239" i="2"/>
  <c r="Q240" i="2"/>
  <c r="R240" i="2" s="1"/>
  <c r="S240" i="2" s="1"/>
  <c r="I240" i="2"/>
  <c r="K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M254" i="3" l="1"/>
  <c r="U254" i="3"/>
  <c r="J255" i="3"/>
  <c r="L255" i="3" s="1"/>
  <c r="I255" i="3"/>
  <c r="K255" i="3" s="1"/>
  <c r="M255" i="3" s="1"/>
  <c r="T254" i="3"/>
  <c r="B257" i="3"/>
  <c r="F256" i="3"/>
  <c r="H256" i="3"/>
  <c r="D256" i="3"/>
  <c r="J256" i="3" s="1"/>
  <c r="L256" i="3" s="1"/>
  <c r="C256" i="3"/>
  <c r="G256" i="3"/>
  <c r="N256" i="3" s="1"/>
  <c r="O256" i="3" s="1"/>
  <c r="P256" i="3" s="1"/>
  <c r="E256" i="3"/>
  <c r="J241" i="2"/>
  <c r="L241" i="2" s="1"/>
  <c r="M240" i="2"/>
  <c r="U240" i="2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T240" i="2"/>
  <c r="B243" i="2"/>
  <c r="E242" i="2"/>
  <c r="D242" i="2"/>
  <c r="C242" i="2"/>
  <c r="I256" i="3" l="1"/>
  <c r="K256" i="3" s="1"/>
  <c r="M256" i="3" s="1"/>
  <c r="T255" i="3"/>
  <c r="B258" i="3"/>
  <c r="F257" i="3"/>
  <c r="H257" i="3"/>
  <c r="D257" i="3"/>
  <c r="J257" i="3" s="1"/>
  <c r="L257" i="3" s="1"/>
  <c r="C257" i="3"/>
  <c r="G257" i="3"/>
  <c r="N257" i="3" s="1"/>
  <c r="O257" i="3" s="1"/>
  <c r="P257" i="3" s="1"/>
  <c r="E257" i="3"/>
  <c r="U255" i="3"/>
  <c r="M241" i="2"/>
  <c r="U241" i="2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T256" i="3" l="1"/>
  <c r="I257" i="3"/>
  <c r="K257" i="3" s="1"/>
  <c r="M257" i="3" s="1"/>
  <c r="B259" i="3"/>
  <c r="F258" i="3"/>
  <c r="H258" i="3"/>
  <c r="D258" i="3"/>
  <c r="G258" i="3"/>
  <c r="N258" i="3" s="1"/>
  <c r="O258" i="3" s="1"/>
  <c r="P258" i="3" s="1"/>
  <c r="C258" i="3"/>
  <c r="E258" i="3"/>
  <c r="U256" i="3"/>
  <c r="J243" i="2"/>
  <c r="L243" i="2" s="1"/>
  <c r="M242" i="2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T257" i="3" l="1"/>
  <c r="J258" i="3"/>
  <c r="L258" i="3" s="1"/>
  <c r="U257" i="3"/>
  <c r="I258" i="3"/>
  <c r="K258" i="3" s="1"/>
  <c r="M258" i="3" s="1"/>
  <c r="B260" i="3"/>
  <c r="H259" i="3"/>
  <c r="F259" i="3"/>
  <c r="D259" i="3"/>
  <c r="J259" i="3" s="1"/>
  <c r="L259" i="3" s="1"/>
  <c r="C259" i="3"/>
  <c r="G259" i="3"/>
  <c r="N259" i="3" s="1"/>
  <c r="O259" i="3" s="1"/>
  <c r="P259" i="3" s="1"/>
  <c r="E259" i="3"/>
  <c r="J244" i="2"/>
  <c r="L244" i="2" s="1"/>
  <c r="T243" i="2"/>
  <c r="Q244" i="2"/>
  <c r="R244" i="2" s="1"/>
  <c r="S244" i="2" s="1"/>
  <c r="I244" i="2"/>
  <c r="K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U258" i="3" l="1"/>
  <c r="T258" i="3"/>
  <c r="I259" i="3"/>
  <c r="K259" i="3" s="1"/>
  <c r="M259" i="3" s="1"/>
  <c r="B261" i="3"/>
  <c r="F260" i="3"/>
  <c r="H260" i="3"/>
  <c r="D260" i="3"/>
  <c r="C260" i="3"/>
  <c r="G260" i="3"/>
  <c r="N260" i="3" s="1"/>
  <c r="O260" i="3" s="1"/>
  <c r="P260" i="3" s="1"/>
  <c r="E260" i="3"/>
  <c r="M244" i="2"/>
  <c r="J245" i="2"/>
  <c r="L245" i="2" s="1"/>
  <c r="T244" i="2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C246" i="2"/>
  <c r="U259" i="3" l="1"/>
  <c r="B262" i="3"/>
  <c r="F261" i="3"/>
  <c r="H261" i="3"/>
  <c r="D261" i="3"/>
  <c r="G261" i="3"/>
  <c r="N261" i="3" s="1"/>
  <c r="O261" i="3" s="1"/>
  <c r="P261" i="3" s="1"/>
  <c r="C261" i="3"/>
  <c r="E261" i="3"/>
  <c r="T259" i="3"/>
  <c r="I260" i="3"/>
  <c r="K260" i="3" s="1"/>
  <c r="J260" i="3"/>
  <c r="L260" i="3" s="1"/>
  <c r="J246" i="2"/>
  <c r="L246" i="2" s="1"/>
  <c r="U245" i="2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M260" i="3" l="1"/>
  <c r="U260" i="3"/>
  <c r="J261" i="3"/>
  <c r="L261" i="3" s="1"/>
  <c r="B263" i="3"/>
  <c r="F262" i="3"/>
  <c r="H262" i="3"/>
  <c r="D262" i="3"/>
  <c r="J262" i="3" s="1"/>
  <c r="L262" i="3" s="1"/>
  <c r="C262" i="3"/>
  <c r="G262" i="3"/>
  <c r="N262" i="3" s="1"/>
  <c r="O262" i="3" s="1"/>
  <c r="P262" i="3" s="1"/>
  <c r="E262" i="3"/>
  <c r="I261" i="3"/>
  <c r="K261" i="3" s="1"/>
  <c r="M261" i="3" s="1"/>
  <c r="T260" i="3"/>
  <c r="J247" i="2"/>
  <c r="L247" i="2" s="1"/>
  <c r="T246" i="2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U261" i="3" l="1"/>
  <c r="B264" i="3"/>
  <c r="H263" i="3"/>
  <c r="F263" i="3"/>
  <c r="D263" i="3"/>
  <c r="J263" i="3" s="1"/>
  <c r="L263" i="3" s="1"/>
  <c r="C263" i="3"/>
  <c r="G263" i="3"/>
  <c r="N263" i="3" s="1"/>
  <c r="O263" i="3" s="1"/>
  <c r="P263" i="3" s="1"/>
  <c r="E263" i="3"/>
  <c r="I262" i="3"/>
  <c r="K262" i="3" s="1"/>
  <c r="M262" i="3" s="1"/>
  <c r="T261" i="3"/>
  <c r="U247" i="2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U262" i="3" l="1"/>
  <c r="I263" i="3"/>
  <c r="K263" i="3" s="1"/>
  <c r="M263" i="3" s="1"/>
  <c r="B265" i="3"/>
  <c r="F264" i="3"/>
  <c r="H264" i="3"/>
  <c r="D264" i="3"/>
  <c r="G264" i="3"/>
  <c r="N264" i="3" s="1"/>
  <c r="O264" i="3" s="1"/>
  <c r="P264" i="3" s="1"/>
  <c r="C264" i="3"/>
  <c r="E264" i="3"/>
  <c r="T262" i="3"/>
  <c r="U248" i="2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U263" i="3" l="1"/>
  <c r="J264" i="3"/>
  <c r="L264" i="3" s="1"/>
  <c r="I264" i="3"/>
  <c r="K264" i="3" s="1"/>
  <c r="B266" i="3"/>
  <c r="F265" i="3"/>
  <c r="H265" i="3"/>
  <c r="D265" i="3"/>
  <c r="G265" i="3"/>
  <c r="N265" i="3" s="1"/>
  <c r="O265" i="3" s="1"/>
  <c r="P265" i="3" s="1"/>
  <c r="C265" i="3"/>
  <c r="E265" i="3"/>
  <c r="T263" i="3"/>
  <c r="U249" i="2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s="1"/>
  <c r="L251" i="2" s="1"/>
  <c r="J265" i="3" l="1"/>
  <c r="L265" i="3" s="1"/>
  <c r="M264" i="3"/>
  <c r="U264" i="3"/>
  <c r="B267" i="3"/>
  <c r="F266" i="3"/>
  <c r="H266" i="3"/>
  <c r="D266" i="3"/>
  <c r="C266" i="3"/>
  <c r="G266" i="3"/>
  <c r="N266" i="3" s="1"/>
  <c r="O266" i="3" s="1"/>
  <c r="P266" i="3" s="1"/>
  <c r="E266" i="3"/>
  <c r="I265" i="3"/>
  <c r="K265" i="3" s="1"/>
  <c r="M265" i="3" s="1"/>
  <c r="T264" i="3"/>
  <c r="T250" i="2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U265" i="3" l="1"/>
  <c r="J266" i="3"/>
  <c r="L266" i="3" s="1"/>
  <c r="T265" i="3"/>
  <c r="I266" i="3"/>
  <c r="K266" i="3" s="1"/>
  <c r="B268" i="3"/>
  <c r="H267" i="3"/>
  <c r="F267" i="3"/>
  <c r="D267" i="3"/>
  <c r="E267" i="3"/>
  <c r="C267" i="3"/>
  <c r="G267" i="3"/>
  <c r="N267" i="3" s="1"/>
  <c r="O267" i="3" s="1"/>
  <c r="P267" i="3" s="1"/>
  <c r="J252" i="2"/>
  <c r="L252" i="2" s="1"/>
  <c r="U251" i="2"/>
  <c r="Q252" i="2"/>
  <c r="R252" i="2" s="1"/>
  <c r="S252" i="2" s="1"/>
  <c r="I252" i="2"/>
  <c r="K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U266" i="3" l="1"/>
  <c r="M266" i="3"/>
  <c r="I267" i="3"/>
  <c r="K267" i="3" s="1"/>
  <c r="B269" i="3"/>
  <c r="F268" i="3"/>
  <c r="H268" i="3"/>
  <c r="D268" i="3"/>
  <c r="G268" i="3"/>
  <c r="N268" i="3" s="1"/>
  <c r="O268" i="3" s="1"/>
  <c r="P268" i="3" s="1"/>
  <c r="C268" i="3"/>
  <c r="E268" i="3"/>
  <c r="J267" i="3"/>
  <c r="L267" i="3" s="1"/>
  <c r="T266" i="3"/>
  <c r="M252" i="2"/>
  <c r="J253" i="2"/>
  <c r="L253" i="2" s="1"/>
  <c r="T252" i="2"/>
  <c r="U252" i="2"/>
  <c r="Q253" i="2"/>
  <c r="R253" i="2" s="1"/>
  <c r="S253" i="2" s="1"/>
  <c r="I253" i="2"/>
  <c r="K253" i="2" s="1"/>
  <c r="H254" i="2"/>
  <c r="G254" i="2"/>
  <c r="N254" i="2" s="1"/>
  <c r="O254" i="2" s="1"/>
  <c r="P254" i="2" s="1"/>
  <c r="F254" i="2"/>
  <c r="B255" i="2"/>
  <c r="E254" i="2"/>
  <c r="D254" i="2"/>
  <c r="C254" i="2"/>
  <c r="T267" i="3" l="1"/>
  <c r="B270" i="3"/>
  <c r="F269" i="3"/>
  <c r="H269" i="3"/>
  <c r="D269" i="3"/>
  <c r="C269" i="3"/>
  <c r="E269" i="3"/>
  <c r="G269" i="3"/>
  <c r="N269" i="3" s="1"/>
  <c r="O269" i="3" s="1"/>
  <c r="P269" i="3" s="1"/>
  <c r="J268" i="3"/>
  <c r="L268" i="3" s="1"/>
  <c r="M267" i="3"/>
  <c r="I268" i="3"/>
  <c r="K268" i="3" s="1"/>
  <c r="U267" i="3"/>
  <c r="M253" i="2"/>
  <c r="T253" i="2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U268" i="3" l="1"/>
  <c r="J269" i="3"/>
  <c r="L269" i="3" s="1"/>
  <c r="M268" i="3"/>
  <c r="B271" i="3"/>
  <c r="F270" i="3"/>
  <c r="H270" i="3"/>
  <c r="D270" i="3"/>
  <c r="C270" i="3"/>
  <c r="G270" i="3"/>
  <c r="N270" i="3" s="1"/>
  <c r="O270" i="3" s="1"/>
  <c r="P270" i="3" s="1"/>
  <c r="E270" i="3"/>
  <c r="I269" i="3"/>
  <c r="K269" i="3" s="1"/>
  <c r="M269" i="3" s="1"/>
  <c r="T268" i="3"/>
  <c r="U254" i="2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U269" i="3" l="1"/>
  <c r="I270" i="3"/>
  <c r="K270" i="3" s="1"/>
  <c r="B272" i="3"/>
  <c r="H271" i="3"/>
  <c r="F271" i="3"/>
  <c r="D271" i="3"/>
  <c r="J271" i="3" s="1"/>
  <c r="L271" i="3" s="1"/>
  <c r="G271" i="3"/>
  <c r="N271" i="3" s="1"/>
  <c r="O271" i="3" s="1"/>
  <c r="P271" i="3" s="1"/>
  <c r="C271" i="3"/>
  <c r="E271" i="3"/>
  <c r="T269" i="3"/>
  <c r="J270" i="3"/>
  <c r="L270" i="3" s="1"/>
  <c r="J256" i="2"/>
  <c r="L256" i="2" s="1"/>
  <c r="M255" i="2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T255" i="2"/>
  <c r="B258" i="2"/>
  <c r="E257" i="2"/>
  <c r="C257" i="2"/>
  <c r="D257" i="2"/>
  <c r="J257" i="2" s="1"/>
  <c r="L257" i="2" s="1"/>
  <c r="T270" i="3" l="1"/>
  <c r="U270" i="3"/>
  <c r="I271" i="3"/>
  <c r="K271" i="3" s="1"/>
  <c r="M271" i="3" s="1"/>
  <c r="M270" i="3"/>
  <c r="B273" i="3"/>
  <c r="F272" i="3"/>
  <c r="H272" i="3"/>
  <c r="D272" i="3"/>
  <c r="J272" i="3" s="1"/>
  <c r="L272" i="3" s="1"/>
  <c r="C272" i="3"/>
  <c r="G272" i="3"/>
  <c r="N272" i="3" s="1"/>
  <c r="O272" i="3" s="1"/>
  <c r="P272" i="3" s="1"/>
  <c r="E272" i="3"/>
  <c r="M256" i="2"/>
  <c r="U256" i="2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I272" i="3" l="1"/>
  <c r="K272" i="3" s="1"/>
  <c r="M272" i="3" s="1"/>
  <c r="T271" i="3"/>
  <c r="B274" i="3"/>
  <c r="F273" i="3"/>
  <c r="H273" i="3"/>
  <c r="D273" i="3"/>
  <c r="J273" i="3" s="1"/>
  <c r="L273" i="3" s="1"/>
  <c r="C273" i="3"/>
  <c r="E273" i="3"/>
  <c r="G273" i="3"/>
  <c r="N273" i="3" s="1"/>
  <c r="O273" i="3" s="1"/>
  <c r="P273" i="3" s="1"/>
  <c r="U271" i="3"/>
  <c r="U257" i="2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I273" i="3" l="1"/>
  <c r="K273" i="3" s="1"/>
  <c r="M273" i="3" s="1"/>
  <c r="T272" i="3"/>
  <c r="B275" i="3"/>
  <c r="F274" i="3"/>
  <c r="H274" i="3"/>
  <c r="D274" i="3"/>
  <c r="G274" i="3"/>
  <c r="N274" i="3" s="1"/>
  <c r="O274" i="3" s="1"/>
  <c r="P274" i="3" s="1"/>
  <c r="C274" i="3"/>
  <c r="E274" i="3"/>
  <c r="U272" i="3"/>
  <c r="J259" i="2"/>
  <c r="L259" i="2" s="1"/>
  <c r="T258" i="2"/>
  <c r="Q259" i="2"/>
  <c r="R259" i="2" s="1"/>
  <c r="S259" i="2" s="1"/>
  <c r="I259" i="2"/>
  <c r="K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U273" i="3" l="1"/>
  <c r="I274" i="3"/>
  <c r="K274" i="3" s="1"/>
  <c r="B276" i="3"/>
  <c r="H275" i="3"/>
  <c r="F275" i="3"/>
  <c r="D275" i="3"/>
  <c r="J275" i="3" s="1"/>
  <c r="L275" i="3" s="1"/>
  <c r="G275" i="3"/>
  <c r="N275" i="3" s="1"/>
  <c r="O275" i="3" s="1"/>
  <c r="P275" i="3" s="1"/>
  <c r="C275" i="3"/>
  <c r="E275" i="3"/>
  <c r="J274" i="3"/>
  <c r="L274" i="3" s="1"/>
  <c r="T273" i="3"/>
  <c r="J260" i="2"/>
  <c r="L260" i="2" s="1"/>
  <c r="M259" i="2"/>
  <c r="T259" i="2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M260" i="2" s="1"/>
  <c r="U259" i="2"/>
  <c r="B262" i="2"/>
  <c r="E261" i="2"/>
  <c r="C261" i="2"/>
  <c r="D261" i="2"/>
  <c r="U274" i="3" l="1"/>
  <c r="T274" i="3"/>
  <c r="I275" i="3"/>
  <c r="K275" i="3" s="1"/>
  <c r="M275" i="3" s="1"/>
  <c r="M274" i="3"/>
  <c r="B277" i="3"/>
  <c r="F276" i="3"/>
  <c r="H276" i="3"/>
  <c r="D276" i="3"/>
  <c r="C276" i="3"/>
  <c r="G276" i="3"/>
  <c r="N276" i="3" s="1"/>
  <c r="O276" i="3" s="1"/>
  <c r="P276" i="3" s="1"/>
  <c r="E276" i="3"/>
  <c r="J261" i="2"/>
  <c r="L261" i="2" s="1"/>
  <c r="T260" i="2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M261" i="2" s="1"/>
  <c r="U260" i="2"/>
  <c r="B263" i="2"/>
  <c r="E262" i="2"/>
  <c r="D262" i="2"/>
  <c r="C262" i="2"/>
  <c r="U275" i="3" l="1"/>
  <c r="B278" i="3"/>
  <c r="F277" i="3"/>
  <c r="H277" i="3"/>
  <c r="D277" i="3"/>
  <c r="G277" i="3"/>
  <c r="N277" i="3" s="1"/>
  <c r="O277" i="3" s="1"/>
  <c r="P277" i="3" s="1"/>
  <c r="C277" i="3"/>
  <c r="E277" i="3"/>
  <c r="J276" i="3"/>
  <c r="L276" i="3" s="1"/>
  <c r="T275" i="3"/>
  <c r="I276" i="3"/>
  <c r="K276" i="3" s="1"/>
  <c r="J262" i="2"/>
  <c r="L262" i="2" s="1"/>
  <c r="U261" i="2"/>
  <c r="Q262" i="2"/>
  <c r="R262" i="2" s="1"/>
  <c r="S262" i="2" s="1"/>
  <c r="I262" i="2"/>
  <c r="K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U276" i="3" l="1"/>
  <c r="J277" i="3"/>
  <c r="L277" i="3" s="1"/>
  <c r="B279" i="3"/>
  <c r="F278" i="3"/>
  <c r="H278" i="3"/>
  <c r="D278" i="3"/>
  <c r="J278" i="3" s="1"/>
  <c r="L278" i="3" s="1"/>
  <c r="C278" i="3"/>
  <c r="G278" i="3"/>
  <c r="N278" i="3" s="1"/>
  <c r="O278" i="3" s="1"/>
  <c r="P278" i="3" s="1"/>
  <c r="E278" i="3"/>
  <c r="M276" i="3"/>
  <c r="I277" i="3"/>
  <c r="K277" i="3" s="1"/>
  <c r="M277" i="3" s="1"/>
  <c r="T276" i="3"/>
  <c r="J263" i="2"/>
  <c r="L263" i="2" s="1"/>
  <c r="M262" i="2"/>
  <c r="U262" i="2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U277" i="3" l="1"/>
  <c r="B280" i="3"/>
  <c r="H279" i="3"/>
  <c r="F279" i="3"/>
  <c r="D279" i="3"/>
  <c r="G279" i="3"/>
  <c r="N279" i="3" s="1"/>
  <c r="O279" i="3" s="1"/>
  <c r="P279" i="3" s="1"/>
  <c r="E279" i="3"/>
  <c r="C279" i="3"/>
  <c r="I278" i="3"/>
  <c r="K278" i="3" s="1"/>
  <c r="M278" i="3" s="1"/>
  <c r="T277" i="3"/>
  <c r="U263" i="2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U278" i="3" l="1"/>
  <c r="I279" i="3"/>
  <c r="K279" i="3" s="1"/>
  <c r="B281" i="3"/>
  <c r="F280" i="3"/>
  <c r="H280" i="3"/>
  <c r="D280" i="3"/>
  <c r="J280" i="3" s="1"/>
  <c r="L280" i="3" s="1"/>
  <c r="G280" i="3"/>
  <c r="N280" i="3" s="1"/>
  <c r="O280" i="3" s="1"/>
  <c r="P280" i="3" s="1"/>
  <c r="C280" i="3"/>
  <c r="E280" i="3"/>
  <c r="J279" i="3"/>
  <c r="L279" i="3" s="1"/>
  <c r="T278" i="3"/>
  <c r="J265" i="2"/>
  <c r="L265" i="2" s="1"/>
  <c r="U264" i="2"/>
  <c r="Q265" i="2"/>
  <c r="R265" i="2" s="1"/>
  <c r="S265" i="2" s="1"/>
  <c r="I265" i="2"/>
  <c r="K265" i="2" s="1"/>
  <c r="M265" i="2" s="1"/>
  <c r="H266" i="2"/>
  <c r="G266" i="2"/>
  <c r="N266" i="2" s="1"/>
  <c r="O266" i="2" s="1"/>
  <c r="P266" i="2" s="1"/>
  <c r="F266" i="2"/>
  <c r="T264" i="2"/>
  <c r="B267" i="2"/>
  <c r="E266" i="2"/>
  <c r="D266" i="2"/>
  <c r="C266" i="2"/>
  <c r="U279" i="3" l="1"/>
  <c r="I280" i="3"/>
  <c r="K280" i="3" s="1"/>
  <c r="M280" i="3" s="1"/>
  <c r="T279" i="3"/>
  <c r="M279" i="3"/>
  <c r="B282" i="3"/>
  <c r="F281" i="3"/>
  <c r="H281" i="3"/>
  <c r="D281" i="3"/>
  <c r="E281" i="3"/>
  <c r="C281" i="3"/>
  <c r="G281" i="3"/>
  <c r="N281" i="3" s="1"/>
  <c r="O281" i="3" s="1"/>
  <c r="P281" i="3" s="1"/>
  <c r="J266" i="2"/>
  <c r="L266" i="2" s="1"/>
  <c r="U265" i="2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81" i="3" l="1"/>
  <c r="L281" i="3" s="1"/>
  <c r="T280" i="3"/>
  <c r="B283" i="3"/>
  <c r="F282" i="3"/>
  <c r="H282" i="3"/>
  <c r="D282" i="3"/>
  <c r="C282" i="3"/>
  <c r="G282" i="3"/>
  <c r="N282" i="3" s="1"/>
  <c r="O282" i="3" s="1"/>
  <c r="P282" i="3" s="1"/>
  <c r="E282" i="3"/>
  <c r="I281" i="3"/>
  <c r="K281" i="3" s="1"/>
  <c r="M281" i="3" s="1"/>
  <c r="U280" i="3"/>
  <c r="J267" i="2"/>
  <c r="L267" i="2" s="1"/>
  <c r="U266" i="2"/>
  <c r="Q267" i="2"/>
  <c r="R267" i="2" s="1"/>
  <c r="S267" i="2" s="1"/>
  <c r="I267" i="2"/>
  <c r="K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U281" i="3" l="1"/>
  <c r="B284" i="3"/>
  <c r="H283" i="3"/>
  <c r="F283" i="3"/>
  <c r="D283" i="3"/>
  <c r="J283" i="3" s="1"/>
  <c r="L283" i="3" s="1"/>
  <c r="C283" i="3"/>
  <c r="G283" i="3"/>
  <c r="N283" i="3" s="1"/>
  <c r="O283" i="3" s="1"/>
  <c r="P283" i="3" s="1"/>
  <c r="E283" i="3"/>
  <c r="J282" i="3"/>
  <c r="L282" i="3" s="1"/>
  <c r="I282" i="3"/>
  <c r="K282" i="3" s="1"/>
  <c r="T281" i="3"/>
  <c r="M267" i="2"/>
  <c r="J268" i="2"/>
  <c r="L268" i="2" s="1"/>
  <c r="U267" i="2"/>
  <c r="Q268" i="2"/>
  <c r="R268" i="2" s="1"/>
  <c r="S268" i="2" s="1"/>
  <c r="I268" i="2"/>
  <c r="K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M282" i="3" l="1"/>
  <c r="T282" i="3"/>
  <c r="I283" i="3"/>
  <c r="K283" i="3" s="1"/>
  <c r="M283" i="3" s="1"/>
  <c r="U282" i="3"/>
  <c r="B285" i="3"/>
  <c r="F284" i="3"/>
  <c r="H284" i="3"/>
  <c r="D284" i="3"/>
  <c r="G284" i="3"/>
  <c r="N284" i="3" s="1"/>
  <c r="O284" i="3" s="1"/>
  <c r="P284" i="3" s="1"/>
  <c r="E284" i="3"/>
  <c r="C284" i="3"/>
  <c r="M268" i="2"/>
  <c r="J269" i="2"/>
  <c r="L269" i="2" s="1"/>
  <c r="U268" i="2"/>
  <c r="Q269" i="2"/>
  <c r="R269" i="2" s="1"/>
  <c r="S269" i="2" s="1"/>
  <c r="I269" i="2"/>
  <c r="K269" i="2" s="1"/>
  <c r="H270" i="2"/>
  <c r="G270" i="2"/>
  <c r="N270" i="2" s="1"/>
  <c r="O270" i="2" s="1"/>
  <c r="P270" i="2" s="1"/>
  <c r="F270" i="2"/>
  <c r="T268" i="2"/>
  <c r="B271" i="2"/>
  <c r="E270" i="2"/>
  <c r="D270" i="2"/>
  <c r="C270" i="2"/>
  <c r="U283" i="3" l="1"/>
  <c r="B286" i="3"/>
  <c r="F285" i="3"/>
  <c r="H285" i="3"/>
  <c r="D285" i="3"/>
  <c r="C285" i="3"/>
  <c r="G285" i="3"/>
  <c r="N285" i="3" s="1"/>
  <c r="O285" i="3" s="1"/>
  <c r="P285" i="3" s="1"/>
  <c r="E285" i="3"/>
  <c r="J284" i="3"/>
  <c r="L284" i="3" s="1"/>
  <c r="T283" i="3"/>
  <c r="I284" i="3"/>
  <c r="K284" i="3" s="1"/>
  <c r="M269" i="2"/>
  <c r="J270" i="2"/>
  <c r="L270" i="2" s="1"/>
  <c r="U269" i="2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U284" i="3" l="1"/>
  <c r="J285" i="3"/>
  <c r="L285" i="3" s="1"/>
  <c r="B287" i="3"/>
  <c r="F286" i="3"/>
  <c r="H286" i="3"/>
  <c r="D286" i="3"/>
  <c r="J286" i="3" s="1"/>
  <c r="L286" i="3" s="1"/>
  <c r="C286" i="3"/>
  <c r="G286" i="3"/>
  <c r="N286" i="3" s="1"/>
  <c r="O286" i="3" s="1"/>
  <c r="P286" i="3" s="1"/>
  <c r="E286" i="3"/>
  <c r="M284" i="3"/>
  <c r="I285" i="3"/>
  <c r="K285" i="3" s="1"/>
  <c r="M285" i="3" s="1"/>
  <c r="T284" i="3"/>
  <c r="J271" i="2"/>
  <c r="L271" i="2" s="1"/>
  <c r="U270" i="2"/>
  <c r="Q271" i="2"/>
  <c r="R271" i="2" s="1"/>
  <c r="S271" i="2" s="1"/>
  <c r="I271" i="2"/>
  <c r="K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U285" i="3" l="1"/>
  <c r="B288" i="3"/>
  <c r="H287" i="3"/>
  <c r="F287" i="3"/>
  <c r="D287" i="3"/>
  <c r="G287" i="3"/>
  <c r="N287" i="3" s="1"/>
  <c r="O287" i="3" s="1"/>
  <c r="P287" i="3" s="1"/>
  <c r="E287" i="3"/>
  <c r="C287" i="3"/>
  <c r="I286" i="3"/>
  <c r="K286" i="3" s="1"/>
  <c r="M286" i="3" s="1"/>
  <c r="T285" i="3"/>
  <c r="M271" i="2"/>
  <c r="U271" i="2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U286" i="3" l="1"/>
  <c r="J287" i="3"/>
  <c r="L287" i="3" s="1"/>
  <c r="I287" i="3"/>
  <c r="K287" i="3" s="1"/>
  <c r="B289" i="3"/>
  <c r="F288" i="3"/>
  <c r="H288" i="3"/>
  <c r="D288" i="3"/>
  <c r="J288" i="3" s="1"/>
  <c r="L288" i="3" s="1"/>
  <c r="C288" i="3"/>
  <c r="G288" i="3"/>
  <c r="N288" i="3" s="1"/>
  <c r="O288" i="3" s="1"/>
  <c r="P288" i="3" s="1"/>
  <c r="E288" i="3"/>
  <c r="T286" i="3"/>
  <c r="J273" i="2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B275" i="2"/>
  <c r="E274" i="2"/>
  <c r="D274" i="2"/>
  <c r="C274" i="2"/>
  <c r="M287" i="3" l="1"/>
  <c r="U287" i="3"/>
  <c r="I288" i="3"/>
  <c r="K288" i="3" s="1"/>
  <c r="M288" i="3" s="1"/>
  <c r="T287" i="3"/>
  <c r="B290" i="3"/>
  <c r="F289" i="3"/>
  <c r="H289" i="3"/>
  <c r="D289" i="3"/>
  <c r="G289" i="3"/>
  <c r="N289" i="3" s="1"/>
  <c r="O289" i="3" s="1"/>
  <c r="P289" i="3" s="1"/>
  <c r="C289" i="3"/>
  <c r="E289" i="3"/>
  <c r="J274" i="2"/>
  <c r="L274" i="2" s="1"/>
  <c r="M273" i="2"/>
  <c r="U273" i="2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89" i="3" l="1"/>
  <c r="L289" i="3" s="1"/>
  <c r="I289" i="3"/>
  <c r="K289" i="3" s="1"/>
  <c r="T288" i="3"/>
  <c r="B291" i="3"/>
  <c r="F290" i="3"/>
  <c r="H290" i="3"/>
  <c r="D290" i="3"/>
  <c r="J290" i="3" s="1"/>
  <c r="L290" i="3" s="1"/>
  <c r="G290" i="3"/>
  <c r="N290" i="3" s="1"/>
  <c r="O290" i="3" s="1"/>
  <c r="P290" i="3" s="1"/>
  <c r="C290" i="3"/>
  <c r="E290" i="3"/>
  <c r="U288" i="3"/>
  <c r="J275" i="2"/>
  <c r="L275" i="2" s="1"/>
  <c r="U274" i="2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B277" i="2"/>
  <c r="E276" i="2"/>
  <c r="C276" i="2"/>
  <c r="D276" i="2"/>
  <c r="J276" i="2" s="1"/>
  <c r="L276" i="2" s="1"/>
  <c r="M289" i="3" l="1"/>
  <c r="T289" i="3"/>
  <c r="I290" i="3"/>
  <c r="K290" i="3" s="1"/>
  <c r="M290" i="3" s="1"/>
  <c r="B292" i="3"/>
  <c r="H291" i="3"/>
  <c r="F291" i="3"/>
  <c r="D291" i="3"/>
  <c r="G291" i="3"/>
  <c r="N291" i="3" s="1"/>
  <c r="O291" i="3" s="1"/>
  <c r="P291" i="3" s="1"/>
  <c r="E291" i="3"/>
  <c r="C291" i="3"/>
  <c r="U289" i="3"/>
  <c r="M275" i="2"/>
  <c r="T275" i="2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91" i="3" l="1"/>
  <c r="L291" i="3" s="1"/>
  <c r="T290" i="3"/>
  <c r="I291" i="3"/>
  <c r="K291" i="3" s="1"/>
  <c r="M291" i="3" s="1"/>
  <c r="B293" i="3"/>
  <c r="F292" i="3"/>
  <c r="H292" i="3"/>
  <c r="D292" i="3"/>
  <c r="C292" i="3"/>
  <c r="G292" i="3"/>
  <c r="N292" i="3" s="1"/>
  <c r="O292" i="3" s="1"/>
  <c r="P292" i="3" s="1"/>
  <c r="E292" i="3"/>
  <c r="U290" i="3"/>
  <c r="J277" i="2"/>
  <c r="L277" i="2" s="1"/>
  <c r="H278" i="2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U276" i="2"/>
  <c r="B279" i="2"/>
  <c r="E278" i="2"/>
  <c r="D278" i="2"/>
  <c r="J278" i="2" s="1"/>
  <c r="L278" i="2" s="1"/>
  <c r="C278" i="2"/>
  <c r="T291" i="3" l="1"/>
  <c r="U291" i="3"/>
  <c r="I292" i="3"/>
  <c r="K292" i="3" s="1"/>
  <c r="B294" i="3"/>
  <c r="F293" i="3"/>
  <c r="H293" i="3"/>
  <c r="D293" i="3"/>
  <c r="J293" i="3" s="1"/>
  <c r="L293" i="3" s="1"/>
  <c r="C293" i="3"/>
  <c r="G293" i="3"/>
  <c r="N293" i="3" s="1"/>
  <c r="O293" i="3" s="1"/>
  <c r="P293" i="3" s="1"/>
  <c r="E293" i="3"/>
  <c r="J292" i="3"/>
  <c r="L292" i="3" s="1"/>
  <c r="M277" i="2"/>
  <c r="U277" i="2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U292" i="3" l="1"/>
  <c r="M292" i="3"/>
  <c r="I293" i="3"/>
  <c r="K293" i="3" s="1"/>
  <c r="M293" i="3" s="1"/>
  <c r="B295" i="3"/>
  <c r="F294" i="3"/>
  <c r="H294" i="3"/>
  <c r="D294" i="3"/>
  <c r="C294" i="3"/>
  <c r="G294" i="3"/>
  <c r="N294" i="3" s="1"/>
  <c r="O294" i="3" s="1"/>
  <c r="P294" i="3" s="1"/>
  <c r="E294" i="3"/>
  <c r="T292" i="3"/>
  <c r="U278" i="2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M279" i="2" s="1"/>
  <c r="B281" i="2"/>
  <c r="E280" i="2"/>
  <c r="C280" i="2"/>
  <c r="D280" i="2"/>
  <c r="J280" i="2" s="1"/>
  <c r="L280" i="2" s="1"/>
  <c r="U293" i="3" l="1"/>
  <c r="I294" i="3"/>
  <c r="K294" i="3" s="1"/>
  <c r="B296" i="3"/>
  <c r="H295" i="3"/>
  <c r="F295" i="3"/>
  <c r="D295" i="3"/>
  <c r="C295" i="3"/>
  <c r="G295" i="3"/>
  <c r="N295" i="3" s="1"/>
  <c r="O295" i="3" s="1"/>
  <c r="P295" i="3" s="1"/>
  <c r="E295" i="3"/>
  <c r="J294" i="3"/>
  <c r="L294" i="3" s="1"/>
  <c r="T293" i="3"/>
  <c r="U279" i="2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U294" i="3" l="1"/>
  <c r="J295" i="3"/>
  <c r="L295" i="3" s="1"/>
  <c r="M294" i="3"/>
  <c r="I295" i="3"/>
  <c r="K295" i="3" s="1"/>
  <c r="M295" i="3" s="1"/>
  <c r="B297" i="3"/>
  <c r="F296" i="3"/>
  <c r="H296" i="3"/>
  <c r="D296" i="3"/>
  <c r="G296" i="3"/>
  <c r="N296" i="3" s="1"/>
  <c r="O296" i="3" s="1"/>
  <c r="P296" i="3" s="1"/>
  <c r="C296" i="3"/>
  <c r="E296" i="3"/>
  <c r="T294" i="3"/>
  <c r="J281" i="2"/>
  <c r="L281" i="2" s="1"/>
  <c r="U280" i="2"/>
  <c r="Q281" i="2"/>
  <c r="R281" i="2" s="1"/>
  <c r="S281" i="2" s="1"/>
  <c r="I281" i="2"/>
  <c r="K281" i="2" s="1"/>
  <c r="H282" i="2"/>
  <c r="G282" i="2"/>
  <c r="N282" i="2" s="1"/>
  <c r="O282" i="2" s="1"/>
  <c r="P282" i="2" s="1"/>
  <c r="F282" i="2"/>
  <c r="T280" i="2"/>
  <c r="B283" i="2"/>
  <c r="E282" i="2"/>
  <c r="D282" i="2"/>
  <c r="C282" i="2"/>
  <c r="U295" i="3" l="1"/>
  <c r="I296" i="3"/>
  <c r="K296" i="3" s="1"/>
  <c r="B298" i="3"/>
  <c r="F297" i="3"/>
  <c r="H297" i="3"/>
  <c r="D297" i="3"/>
  <c r="J297" i="3" s="1"/>
  <c r="L297" i="3" s="1"/>
  <c r="G297" i="3"/>
  <c r="N297" i="3" s="1"/>
  <c r="O297" i="3" s="1"/>
  <c r="P297" i="3" s="1"/>
  <c r="C297" i="3"/>
  <c r="E297" i="3"/>
  <c r="T295" i="3"/>
  <c r="J296" i="3"/>
  <c r="L296" i="3" s="1"/>
  <c r="M281" i="2"/>
  <c r="J282" i="2"/>
  <c r="L282" i="2" s="1"/>
  <c r="U281" i="2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M282" i="2" s="1"/>
  <c r="T281" i="2"/>
  <c r="B284" i="2"/>
  <c r="E283" i="2"/>
  <c r="C283" i="2"/>
  <c r="D283" i="2"/>
  <c r="I297" i="3" l="1"/>
  <c r="K297" i="3" s="1"/>
  <c r="M297" i="3" s="1"/>
  <c r="T296" i="3"/>
  <c r="M296" i="3"/>
  <c r="F298" i="3"/>
  <c r="H298" i="3"/>
  <c r="D298" i="3"/>
  <c r="B299" i="3"/>
  <c r="C298" i="3"/>
  <c r="G298" i="3"/>
  <c r="N298" i="3" s="1"/>
  <c r="O298" i="3" s="1"/>
  <c r="P298" i="3" s="1"/>
  <c r="E298" i="3"/>
  <c r="U296" i="3"/>
  <c r="U282" i="2"/>
  <c r="J283" i="2"/>
  <c r="L283" i="2" s="1"/>
  <c r="Q283" i="2"/>
  <c r="R283" i="2" s="1"/>
  <c r="S283" i="2" s="1"/>
  <c r="I283" i="2"/>
  <c r="K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T297" i="3" l="1"/>
  <c r="J298" i="3"/>
  <c r="L298" i="3" s="1"/>
  <c r="U297" i="3"/>
  <c r="I298" i="3"/>
  <c r="K298" i="3" s="1"/>
  <c r="M298" i="3" s="1"/>
  <c r="B300" i="3"/>
  <c r="H299" i="3"/>
  <c r="F299" i="3"/>
  <c r="D299" i="3"/>
  <c r="C299" i="3"/>
  <c r="G299" i="3"/>
  <c r="N299" i="3" s="1"/>
  <c r="O299" i="3" s="1"/>
  <c r="P299" i="3" s="1"/>
  <c r="E299" i="3"/>
  <c r="M283" i="2"/>
  <c r="U283" i="2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U298" i="3" l="1"/>
  <c r="J299" i="3"/>
  <c r="L299" i="3" s="1"/>
  <c r="I299" i="3"/>
  <c r="K299" i="3" s="1"/>
  <c r="M299" i="3" s="1"/>
  <c r="B301" i="3"/>
  <c r="F300" i="3"/>
  <c r="H300" i="3"/>
  <c r="D300" i="3"/>
  <c r="G300" i="3"/>
  <c r="N300" i="3" s="1"/>
  <c r="O300" i="3" s="1"/>
  <c r="P300" i="3" s="1"/>
  <c r="E300" i="3"/>
  <c r="C300" i="3"/>
  <c r="T298" i="3"/>
  <c r="J285" i="2"/>
  <c r="L285" i="2" s="1"/>
  <c r="M284" i="2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U299" i="3" l="1"/>
  <c r="I300" i="3"/>
  <c r="K300" i="3" s="1"/>
  <c r="T299" i="3"/>
  <c r="B302" i="3"/>
  <c r="F301" i="3"/>
  <c r="H301" i="3"/>
  <c r="D301" i="3"/>
  <c r="C301" i="3"/>
  <c r="G301" i="3"/>
  <c r="N301" i="3" s="1"/>
  <c r="O301" i="3" s="1"/>
  <c r="P301" i="3" s="1"/>
  <c r="E301" i="3"/>
  <c r="J300" i="3"/>
  <c r="L300" i="3" s="1"/>
  <c r="U285" i="2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U300" i="3" l="1"/>
  <c r="M300" i="3"/>
  <c r="I301" i="3"/>
  <c r="K301" i="3" s="1"/>
  <c r="B303" i="3"/>
  <c r="F302" i="3"/>
  <c r="H302" i="3"/>
  <c r="D302" i="3"/>
  <c r="C302" i="3"/>
  <c r="G302" i="3"/>
  <c r="N302" i="3" s="1"/>
  <c r="O302" i="3" s="1"/>
  <c r="P302" i="3" s="1"/>
  <c r="E302" i="3"/>
  <c r="J301" i="3"/>
  <c r="L301" i="3" s="1"/>
  <c r="T300" i="3"/>
  <c r="U286" i="2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J302" i="3" l="1"/>
  <c r="L302" i="3" s="1"/>
  <c r="U301" i="3"/>
  <c r="I302" i="3"/>
  <c r="K302" i="3" s="1"/>
  <c r="M302" i="3" s="1"/>
  <c r="T301" i="3"/>
  <c r="M301" i="3"/>
  <c r="B304" i="3"/>
  <c r="H303" i="3"/>
  <c r="F303" i="3"/>
  <c r="D303" i="3"/>
  <c r="C303" i="3"/>
  <c r="G303" i="3"/>
  <c r="N303" i="3" s="1"/>
  <c r="O303" i="3" s="1"/>
  <c r="P303" i="3" s="1"/>
  <c r="E303" i="3"/>
  <c r="M287" i="2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I303" i="3" l="1"/>
  <c r="K303" i="3" s="1"/>
  <c r="T302" i="3"/>
  <c r="B305" i="3"/>
  <c r="F304" i="3"/>
  <c r="H304" i="3"/>
  <c r="D304" i="3"/>
  <c r="C304" i="3"/>
  <c r="G304" i="3"/>
  <c r="N304" i="3" s="1"/>
  <c r="O304" i="3" s="1"/>
  <c r="P304" i="3" s="1"/>
  <c r="E304" i="3"/>
  <c r="J303" i="3"/>
  <c r="L303" i="3" s="1"/>
  <c r="U302" i="3"/>
  <c r="J289" i="2"/>
  <c r="L289" i="2" s="1"/>
  <c r="M288" i="2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C290" i="2"/>
  <c r="M303" i="3" l="1"/>
  <c r="I304" i="3"/>
  <c r="K304" i="3" s="1"/>
  <c r="U303" i="3"/>
  <c r="B306" i="3"/>
  <c r="F305" i="3"/>
  <c r="H305" i="3"/>
  <c r="D305" i="3"/>
  <c r="C305" i="3"/>
  <c r="G305" i="3"/>
  <c r="N305" i="3" s="1"/>
  <c r="O305" i="3" s="1"/>
  <c r="P305" i="3" s="1"/>
  <c r="E305" i="3"/>
  <c r="J304" i="3"/>
  <c r="L304" i="3" s="1"/>
  <c r="T303" i="3"/>
  <c r="J290" i="2"/>
  <c r="L290" i="2" s="1"/>
  <c r="U289" i="2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M290" i="2" s="1"/>
  <c r="T289" i="2"/>
  <c r="B292" i="2"/>
  <c r="E291" i="2"/>
  <c r="C291" i="2"/>
  <c r="D291" i="2"/>
  <c r="J305" i="3" l="1"/>
  <c r="L305" i="3" s="1"/>
  <c r="I305" i="3"/>
  <c r="K305" i="3" s="1"/>
  <c r="M305" i="3" s="1"/>
  <c r="T304" i="3"/>
  <c r="B307" i="3"/>
  <c r="F306" i="3"/>
  <c r="H306" i="3"/>
  <c r="D306" i="3"/>
  <c r="G306" i="3"/>
  <c r="N306" i="3" s="1"/>
  <c r="O306" i="3" s="1"/>
  <c r="P306" i="3" s="1"/>
  <c r="C306" i="3"/>
  <c r="E306" i="3"/>
  <c r="M304" i="3"/>
  <c r="U304" i="3"/>
  <c r="U290" i="2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J306" i="3" l="1"/>
  <c r="L306" i="3" s="1"/>
  <c r="I306" i="3"/>
  <c r="K306" i="3" s="1"/>
  <c r="M306" i="3" s="1"/>
  <c r="T305" i="3"/>
  <c r="B308" i="3"/>
  <c r="H307" i="3"/>
  <c r="F307" i="3"/>
  <c r="D307" i="3"/>
  <c r="J307" i="3" s="1"/>
  <c r="L307" i="3" s="1"/>
  <c r="C307" i="3"/>
  <c r="G307" i="3"/>
  <c r="N307" i="3" s="1"/>
  <c r="O307" i="3" s="1"/>
  <c r="P307" i="3" s="1"/>
  <c r="E307" i="3"/>
  <c r="U305" i="3"/>
  <c r="M291" i="2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T306" i="3" l="1"/>
  <c r="I307" i="3"/>
  <c r="K307" i="3" s="1"/>
  <c r="M307" i="3" s="1"/>
  <c r="B309" i="3"/>
  <c r="F308" i="3"/>
  <c r="H308" i="3"/>
  <c r="D308" i="3"/>
  <c r="C308" i="3"/>
  <c r="E308" i="3"/>
  <c r="G308" i="3"/>
  <c r="N308" i="3" s="1"/>
  <c r="O308" i="3" s="1"/>
  <c r="P308" i="3" s="1"/>
  <c r="U306" i="3"/>
  <c r="J293" i="2"/>
  <c r="L293" i="2" s="1"/>
  <c r="M292" i="2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C294" i="2"/>
  <c r="U307" i="3" l="1"/>
  <c r="B310" i="3"/>
  <c r="F309" i="3"/>
  <c r="H309" i="3"/>
  <c r="D309" i="3"/>
  <c r="J309" i="3" s="1"/>
  <c r="L309" i="3" s="1"/>
  <c r="C309" i="3"/>
  <c r="G309" i="3"/>
  <c r="N309" i="3" s="1"/>
  <c r="O309" i="3" s="1"/>
  <c r="P309" i="3" s="1"/>
  <c r="E309" i="3"/>
  <c r="T307" i="3"/>
  <c r="I308" i="3"/>
  <c r="K308" i="3" s="1"/>
  <c r="J308" i="3"/>
  <c r="L308" i="3" s="1"/>
  <c r="J294" i="2"/>
  <c r="L294" i="2" s="1"/>
  <c r="U293" i="2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T293" i="2"/>
  <c r="B296" i="2"/>
  <c r="E295" i="2"/>
  <c r="C295" i="2"/>
  <c r="D295" i="2"/>
  <c r="M308" i="3" l="1"/>
  <c r="U308" i="3"/>
  <c r="B311" i="3"/>
  <c r="F310" i="3"/>
  <c r="H310" i="3"/>
  <c r="D310" i="3"/>
  <c r="J310" i="3" s="1"/>
  <c r="L310" i="3" s="1"/>
  <c r="C310" i="3"/>
  <c r="G310" i="3"/>
  <c r="N310" i="3" s="1"/>
  <c r="O310" i="3" s="1"/>
  <c r="P310" i="3" s="1"/>
  <c r="E310" i="3"/>
  <c r="I309" i="3"/>
  <c r="K309" i="3" s="1"/>
  <c r="M309" i="3" s="1"/>
  <c r="T308" i="3"/>
  <c r="M294" i="2"/>
  <c r="J295" i="2"/>
  <c r="L295" i="2" s="1"/>
  <c r="U294" i="2"/>
  <c r="Q295" i="2"/>
  <c r="R295" i="2" s="1"/>
  <c r="S295" i="2" s="1"/>
  <c r="I295" i="2"/>
  <c r="K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U309" i="3" l="1"/>
  <c r="B312" i="3"/>
  <c r="H311" i="3"/>
  <c r="F311" i="3"/>
  <c r="D311" i="3"/>
  <c r="C311" i="3"/>
  <c r="G311" i="3"/>
  <c r="N311" i="3" s="1"/>
  <c r="O311" i="3" s="1"/>
  <c r="P311" i="3" s="1"/>
  <c r="E311" i="3"/>
  <c r="I310" i="3"/>
  <c r="K310" i="3" s="1"/>
  <c r="M310" i="3" s="1"/>
  <c r="T309" i="3"/>
  <c r="M295" i="2"/>
  <c r="U295" i="2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U310" i="3" l="1"/>
  <c r="J311" i="3"/>
  <c r="L311" i="3" s="1"/>
  <c r="I311" i="3"/>
  <c r="K311" i="3" s="1"/>
  <c r="B313" i="3"/>
  <c r="F312" i="3"/>
  <c r="H312" i="3"/>
  <c r="D312" i="3"/>
  <c r="G312" i="3"/>
  <c r="N312" i="3" s="1"/>
  <c r="O312" i="3" s="1"/>
  <c r="P312" i="3" s="1"/>
  <c r="C312" i="3"/>
  <c r="E312" i="3"/>
  <c r="T310" i="3"/>
  <c r="J297" i="2"/>
  <c r="L297" i="2" s="1"/>
  <c r="M296" i="2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B299" i="2"/>
  <c r="E298" i="2"/>
  <c r="D298" i="2"/>
  <c r="C298" i="2"/>
  <c r="M311" i="3" l="1"/>
  <c r="U311" i="3"/>
  <c r="I312" i="3"/>
  <c r="K312" i="3" s="1"/>
  <c r="J312" i="3"/>
  <c r="L312" i="3" s="1"/>
  <c r="B314" i="3"/>
  <c r="F313" i="3"/>
  <c r="H313" i="3"/>
  <c r="D313" i="3"/>
  <c r="J313" i="3" s="1"/>
  <c r="L313" i="3" s="1"/>
  <c r="G313" i="3"/>
  <c r="N313" i="3" s="1"/>
  <c r="O313" i="3" s="1"/>
  <c r="P313" i="3" s="1"/>
  <c r="C313" i="3"/>
  <c r="E313" i="3"/>
  <c r="T311" i="3"/>
  <c r="M297" i="2"/>
  <c r="J298" i="2"/>
  <c r="L298" i="2" s="1"/>
  <c r="U297" i="2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I313" i="3" l="1"/>
  <c r="K313" i="3" s="1"/>
  <c r="M313" i="3" s="1"/>
  <c r="T312" i="3"/>
  <c r="B315" i="3"/>
  <c r="F314" i="3"/>
  <c r="H314" i="3"/>
  <c r="D314" i="3"/>
  <c r="J314" i="3" s="1"/>
  <c r="L314" i="3" s="1"/>
  <c r="C314" i="3"/>
  <c r="G314" i="3"/>
  <c r="N314" i="3" s="1"/>
  <c r="O314" i="3" s="1"/>
  <c r="P314" i="3" s="1"/>
  <c r="E314" i="3"/>
  <c r="M312" i="3"/>
  <c r="U312" i="3"/>
  <c r="J299" i="2"/>
  <c r="L299" i="2" s="1"/>
  <c r="U298" i="2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T298" i="2"/>
  <c r="B301" i="2"/>
  <c r="E300" i="2"/>
  <c r="C300" i="2"/>
  <c r="D300" i="2"/>
  <c r="I314" i="3" l="1"/>
  <c r="K314" i="3" s="1"/>
  <c r="M314" i="3" s="1"/>
  <c r="T313" i="3"/>
  <c r="B316" i="3"/>
  <c r="H315" i="3"/>
  <c r="F315" i="3"/>
  <c r="D315" i="3"/>
  <c r="J315" i="3" s="1"/>
  <c r="L315" i="3" s="1"/>
  <c r="C315" i="3"/>
  <c r="G315" i="3"/>
  <c r="N315" i="3" s="1"/>
  <c r="O315" i="3" s="1"/>
  <c r="P315" i="3" s="1"/>
  <c r="E315" i="3"/>
  <c r="U313" i="3"/>
  <c r="M299" i="2"/>
  <c r="U299" i="2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T314" i="3" l="1"/>
  <c r="I315" i="3"/>
  <c r="K315" i="3" s="1"/>
  <c r="M315" i="3" s="1"/>
  <c r="B317" i="3"/>
  <c r="F316" i="3"/>
  <c r="H316" i="3"/>
  <c r="D316" i="3"/>
  <c r="G316" i="3"/>
  <c r="N316" i="3" s="1"/>
  <c r="O316" i="3" s="1"/>
  <c r="P316" i="3" s="1"/>
  <c r="C316" i="3"/>
  <c r="E316" i="3"/>
  <c r="U314" i="3"/>
  <c r="M300" i="2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U315" i="3" l="1"/>
  <c r="B318" i="3"/>
  <c r="F317" i="3"/>
  <c r="H317" i="3"/>
  <c r="D317" i="3"/>
  <c r="C317" i="3"/>
  <c r="G317" i="3"/>
  <c r="N317" i="3" s="1"/>
  <c r="O317" i="3" s="1"/>
  <c r="P317" i="3" s="1"/>
  <c r="E317" i="3"/>
  <c r="T315" i="3"/>
  <c r="I316" i="3"/>
  <c r="K316" i="3" s="1"/>
  <c r="J316" i="3"/>
  <c r="L316" i="3" s="1"/>
  <c r="M301" i="2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16" i="3" l="1"/>
  <c r="U316" i="3"/>
  <c r="J317" i="3"/>
  <c r="L317" i="3" s="1"/>
  <c r="B319" i="3"/>
  <c r="F318" i="3"/>
  <c r="H318" i="3"/>
  <c r="D318" i="3"/>
  <c r="J318" i="3" s="1"/>
  <c r="L318" i="3" s="1"/>
  <c r="C318" i="3"/>
  <c r="G318" i="3"/>
  <c r="N318" i="3" s="1"/>
  <c r="O318" i="3" s="1"/>
  <c r="P318" i="3" s="1"/>
  <c r="E318" i="3"/>
  <c r="I317" i="3"/>
  <c r="K317" i="3" s="1"/>
  <c r="T316" i="3"/>
  <c r="M302" i="2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M317" i="3" l="1"/>
  <c r="U317" i="3"/>
  <c r="B320" i="3"/>
  <c r="H319" i="3"/>
  <c r="F319" i="3"/>
  <c r="D319" i="3"/>
  <c r="J319" i="3" s="1"/>
  <c r="L319" i="3" s="1"/>
  <c r="G319" i="3"/>
  <c r="N319" i="3" s="1"/>
  <c r="O319" i="3" s="1"/>
  <c r="P319" i="3" s="1"/>
  <c r="C319" i="3"/>
  <c r="E319" i="3"/>
  <c r="I318" i="3"/>
  <c r="K318" i="3" s="1"/>
  <c r="M318" i="3" s="1"/>
  <c r="T317" i="3"/>
  <c r="J304" i="2"/>
  <c r="L304" i="2" s="1"/>
  <c r="M303" i="2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U318" i="3" l="1"/>
  <c r="I319" i="3"/>
  <c r="K319" i="3" s="1"/>
  <c r="M319" i="3" s="1"/>
  <c r="B321" i="3"/>
  <c r="F320" i="3"/>
  <c r="H320" i="3"/>
  <c r="D320" i="3"/>
  <c r="J320" i="3" s="1"/>
  <c r="L320" i="3" s="1"/>
  <c r="C320" i="3"/>
  <c r="G320" i="3"/>
  <c r="N320" i="3" s="1"/>
  <c r="O320" i="3" s="1"/>
  <c r="P320" i="3" s="1"/>
  <c r="E320" i="3"/>
  <c r="T318" i="3"/>
  <c r="J305" i="2"/>
  <c r="L305" i="2" s="1"/>
  <c r="U304" i="2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T319" i="3" l="1"/>
  <c r="U319" i="3"/>
  <c r="I320" i="3"/>
  <c r="K320" i="3" s="1"/>
  <c r="M320" i="3" s="1"/>
  <c r="B322" i="3"/>
  <c r="F321" i="3"/>
  <c r="H321" i="3"/>
  <c r="D321" i="3"/>
  <c r="J321" i="3" s="1"/>
  <c r="L321" i="3" s="1"/>
  <c r="G321" i="3"/>
  <c r="N321" i="3" s="1"/>
  <c r="O321" i="3" s="1"/>
  <c r="P321" i="3" s="1"/>
  <c r="C321" i="3"/>
  <c r="E321" i="3"/>
  <c r="U305" i="2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U320" i="3" l="1"/>
  <c r="B323" i="3"/>
  <c r="F322" i="3"/>
  <c r="H322" i="3"/>
  <c r="D322" i="3"/>
  <c r="J322" i="3" s="1"/>
  <c r="L322" i="3" s="1"/>
  <c r="G322" i="3"/>
  <c r="N322" i="3" s="1"/>
  <c r="O322" i="3" s="1"/>
  <c r="P322" i="3" s="1"/>
  <c r="C322" i="3"/>
  <c r="E322" i="3"/>
  <c r="I321" i="3"/>
  <c r="K321" i="3" s="1"/>
  <c r="M321" i="3" s="1"/>
  <c r="T320" i="3"/>
  <c r="U306" i="2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U321" i="3" l="1"/>
  <c r="B324" i="3"/>
  <c r="H323" i="3"/>
  <c r="F323" i="3"/>
  <c r="D323" i="3"/>
  <c r="C323" i="3"/>
  <c r="G323" i="3"/>
  <c r="N323" i="3" s="1"/>
  <c r="O323" i="3" s="1"/>
  <c r="P323" i="3" s="1"/>
  <c r="E323" i="3"/>
  <c r="I322" i="3"/>
  <c r="K322" i="3" s="1"/>
  <c r="M322" i="3" s="1"/>
  <c r="T321" i="3"/>
  <c r="J308" i="2"/>
  <c r="L308" i="2" s="1"/>
  <c r="M307" i="2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T307" i="2"/>
  <c r="B310" i="2"/>
  <c r="E309" i="2"/>
  <c r="C309" i="2"/>
  <c r="D309" i="2"/>
  <c r="U322" i="3" l="1"/>
  <c r="J323" i="3"/>
  <c r="L323" i="3" s="1"/>
  <c r="I323" i="3"/>
  <c r="K323" i="3" s="1"/>
  <c r="M323" i="3" s="1"/>
  <c r="B325" i="3"/>
  <c r="F324" i="3"/>
  <c r="H324" i="3"/>
  <c r="D324" i="3"/>
  <c r="C324" i="3"/>
  <c r="G324" i="3"/>
  <c r="N324" i="3" s="1"/>
  <c r="O324" i="3" s="1"/>
  <c r="P324" i="3" s="1"/>
  <c r="E324" i="3"/>
  <c r="T322" i="3"/>
  <c r="M308" i="2"/>
  <c r="J309" i="2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M309" i="2" s="1"/>
  <c r="B311" i="2"/>
  <c r="E310" i="2"/>
  <c r="D310" i="2"/>
  <c r="J310" i="2" s="1"/>
  <c r="L310" i="2" s="1"/>
  <c r="C310" i="2"/>
  <c r="U323" i="3" l="1"/>
  <c r="J324" i="3"/>
  <c r="L324" i="3" s="1"/>
  <c r="I324" i="3"/>
  <c r="K324" i="3" s="1"/>
  <c r="M324" i="3" s="1"/>
  <c r="B326" i="3"/>
  <c r="F325" i="3"/>
  <c r="H325" i="3"/>
  <c r="D325" i="3"/>
  <c r="C325" i="3"/>
  <c r="E325" i="3"/>
  <c r="G325" i="3"/>
  <c r="N325" i="3" s="1"/>
  <c r="O325" i="3" s="1"/>
  <c r="P325" i="3" s="1"/>
  <c r="T323" i="3"/>
  <c r="U309" i="2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U324" i="3" l="1"/>
  <c r="I325" i="3"/>
  <c r="K325" i="3" s="1"/>
  <c r="T324" i="3"/>
  <c r="B327" i="3"/>
  <c r="F326" i="3"/>
  <c r="H326" i="3"/>
  <c r="D326" i="3"/>
  <c r="C326" i="3"/>
  <c r="G326" i="3"/>
  <c r="N326" i="3" s="1"/>
  <c r="O326" i="3" s="1"/>
  <c r="P326" i="3" s="1"/>
  <c r="E326" i="3"/>
  <c r="J325" i="3"/>
  <c r="L325" i="3" s="1"/>
  <c r="U310" i="2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U325" i="3" l="1"/>
  <c r="M325" i="3"/>
  <c r="I326" i="3"/>
  <c r="K326" i="3" s="1"/>
  <c r="B328" i="3"/>
  <c r="H327" i="3"/>
  <c r="F327" i="3"/>
  <c r="D327" i="3"/>
  <c r="C327" i="3"/>
  <c r="G327" i="3"/>
  <c r="N327" i="3" s="1"/>
  <c r="O327" i="3" s="1"/>
  <c r="P327" i="3" s="1"/>
  <c r="E327" i="3"/>
  <c r="J326" i="3"/>
  <c r="L326" i="3" s="1"/>
  <c r="T325" i="3"/>
  <c r="J312" i="2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T326" i="3" l="1"/>
  <c r="I327" i="3"/>
  <c r="K327" i="3" s="1"/>
  <c r="B329" i="3"/>
  <c r="F328" i="3"/>
  <c r="H328" i="3"/>
  <c r="D328" i="3"/>
  <c r="G328" i="3"/>
  <c r="N328" i="3" s="1"/>
  <c r="O328" i="3" s="1"/>
  <c r="P328" i="3" s="1"/>
  <c r="C328" i="3"/>
  <c r="E328" i="3"/>
  <c r="J327" i="3"/>
  <c r="L327" i="3" s="1"/>
  <c r="M326" i="3"/>
  <c r="U326" i="3"/>
  <c r="J313" i="2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M313" i="2" s="1"/>
  <c r="B315" i="2"/>
  <c r="E314" i="2"/>
  <c r="D314" i="2"/>
  <c r="J314" i="2" s="1"/>
  <c r="L314" i="2" s="1"/>
  <c r="C314" i="2"/>
  <c r="U327" i="3" l="1"/>
  <c r="J328" i="3"/>
  <c r="L328" i="3" s="1"/>
  <c r="M327" i="3"/>
  <c r="I328" i="3"/>
  <c r="K328" i="3" s="1"/>
  <c r="B330" i="3"/>
  <c r="F329" i="3"/>
  <c r="H329" i="3"/>
  <c r="D329" i="3"/>
  <c r="G329" i="3"/>
  <c r="N329" i="3" s="1"/>
  <c r="O329" i="3" s="1"/>
  <c r="P329" i="3" s="1"/>
  <c r="E329" i="3"/>
  <c r="C329" i="3"/>
  <c r="T327" i="3"/>
  <c r="U313" i="2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M328" i="3" l="1"/>
  <c r="U328" i="3"/>
  <c r="B331" i="3"/>
  <c r="F330" i="3"/>
  <c r="H330" i="3"/>
  <c r="D330" i="3"/>
  <c r="J330" i="3" s="1"/>
  <c r="L330" i="3" s="1"/>
  <c r="G330" i="3"/>
  <c r="N330" i="3" s="1"/>
  <c r="O330" i="3" s="1"/>
  <c r="P330" i="3" s="1"/>
  <c r="C330" i="3"/>
  <c r="E330" i="3"/>
  <c r="J329" i="3"/>
  <c r="L329" i="3" s="1"/>
  <c r="I329" i="3"/>
  <c r="K329" i="3" s="1"/>
  <c r="T328" i="3"/>
  <c r="U314" i="2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B317" i="2"/>
  <c r="E316" i="2"/>
  <c r="C316" i="2"/>
  <c r="D316" i="2"/>
  <c r="U329" i="3" l="1"/>
  <c r="M329" i="3"/>
  <c r="B332" i="3"/>
  <c r="H331" i="3"/>
  <c r="F331" i="3"/>
  <c r="D331" i="3"/>
  <c r="G331" i="3"/>
  <c r="N331" i="3" s="1"/>
  <c r="O331" i="3" s="1"/>
  <c r="P331" i="3" s="1"/>
  <c r="E331" i="3"/>
  <c r="C331" i="3"/>
  <c r="I330" i="3"/>
  <c r="K330" i="3" s="1"/>
  <c r="M330" i="3" s="1"/>
  <c r="T329" i="3"/>
  <c r="M315" i="2"/>
  <c r="U315" i="2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U330" i="3" l="1"/>
  <c r="I331" i="3"/>
  <c r="K331" i="3" s="1"/>
  <c r="B333" i="3"/>
  <c r="F332" i="3"/>
  <c r="H332" i="3"/>
  <c r="D332" i="3"/>
  <c r="G332" i="3"/>
  <c r="N332" i="3" s="1"/>
  <c r="O332" i="3" s="1"/>
  <c r="P332" i="3" s="1"/>
  <c r="E332" i="3"/>
  <c r="C332" i="3"/>
  <c r="J331" i="3"/>
  <c r="L331" i="3" s="1"/>
  <c r="T330" i="3"/>
  <c r="J317" i="2"/>
  <c r="L317" i="2" s="1"/>
  <c r="M316" i="2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C318" i="2"/>
  <c r="J332" i="3" l="1"/>
  <c r="L332" i="3" s="1"/>
  <c r="U331" i="3"/>
  <c r="B334" i="3"/>
  <c r="F333" i="3"/>
  <c r="H333" i="3"/>
  <c r="D333" i="3"/>
  <c r="C333" i="3"/>
  <c r="G333" i="3"/>
  <c r="N333" i="3" s="1"/>
  <c r="O333" i="3" s="1"/>
  <c r="P333" i="3" s="1"/>
  <c r="E333" i="3"/>
  <c r="I332" i="3"/>
  <c r="K332" i="3" s="1"/>
  <c r="M332" i="3" s="1"/>
  <c r="T331" i="3"/>
  <c r="M331" i="3"/>
  <c r="J318" i="2"/>
  <c r="L318" i="2" s="1"/>
  <c r="U317" i="2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B320" i="2"/>
  <c r="E319" i="2"/>
  <c r="C319" i="2"/>
  <c r="D319" i="2"/>
  <c r="U332" i="3" l="1"/>
  <c r="J333" i="3"/>
  <c r="L333" i="3" s="1"/>
  <c r="T332" i="3"/>
  <c r="I333" i="3"/>
  <c r="K333" i="3" s="1"/>
  <c r="B335" i="3"/>
  <c r="F334" i="3"/>
  <c r="H334" i="3"/>
  <c r="D334" i="3"/>
  <c r="C334" i="3"/>
  <c r="E334" i="3"/>
  <c r="G334" i="3"/>
  <c r="N334" i="3" s="1"/>
  <c r="O334" i="3" s="1"/>
  <c r="P334" i="3" s="1"/>
  <c r="M318" i="2"/>
  <c r="T318" i="2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s="1"/>
  <c r="L320" i="2" s="1"/>
  <c r="U333" i="3" l="1"/>
  <c r="M333" i="3"/>
  <c r="B336" i="3"/>
  <c r="H335" i="3"/>
  <c r="F335" i="3"/>
  <c r="D335" i="3"/>
  <c r="G335" i="3"/>
  <c r="N335" i="3" s="1"/>
  <c r="O335" i="3" s="1"/>
  <c r="P335" i="3" s="1"/>
  <c r="C335" i="3"/>
  <c r="E335" i="3"/>
  <c r="J334" i="3"/>
  <c r="L334" i="3" s="1"/>
  <c r="I334" i="3"/>
  <c r="K334" i="3" s="1"/>
  <c r="M334" i="3" s="1"/>
  <c r="T333" i="3"/>
  <c r="M319" i="2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M320" i="2" s="1"/>
  <c r="B322" i="2"/>
  <c r="E321" i="2"/>
  <c r="C321" i="2"/>
  <c r="D321" i="2"/>
  <c r="U334" i="3" l="1"/>
  <c r="J335" i="3"/>
  <c r="L335" i="3" s="1"/>
  <c r="I335" i="3"/>
  <c r="K335" i="3" s="1"/>
  <c r="M335" i="3" s="1"/>
  <c r="T334" i="3"/>
  <c r="B337" i="3"/>
  <c r="F336" i="3"/>
  <c r="H336" i="3"/>
  <c r="D336" i="3"/>
  <c r="J336" i="3" s="1"/>
  <c r="L336" i="3" s="1"/>
  <c r="C336" i="3"/>
  <c r="G336" i="3"/>
  <c r="N336" i="3" s="1"/>
  <c r="O336" i="3" s="1"/>
  <c r="P336" i="3" s="1"/>
  <c r="E336" i="3"/>
  <c r="J321" i="2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C322" i="2"/>
  <c r="B338" i="3" l="1"/>
  <c r="F337" i="3"/>
  <c r="H337" i="3"/>
  <c r="D337" i="3"/>
  <c r="J337" i="3" s="1"/>
  <c r="L337" i="3" s="1"/>
  <c r="C337" i="3"/>
  <c r="G337" i="3"/>
  <c r="N337" i="3" s="1"/>
  <c r="O337" i="3" s="1"/>
  <c r="P337" i="3" s="1"/>
  <c r="E337" i="3"/>
  <c r="U335" i="3"/>
  <c r="I336" i="3"/>
  <c r="K336" i="3" s="1"/>
  <c r="M336" i="3" s="1"/>
  <c r="T335" i="3"/>
  <c r="J322" i="2"/>
  <c r="L322" i="2" s="1"/>
  <c r="M321" i="2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U336" i="3" l="1"/>
  <c r="B339" i="3"/>
  <c r="F338" i="3"/>
  <c r="H338" i="3"/>
  <c r="D338" i="3"/>
  <c r="J338" i="3" s="1"/>
  <c r="L338" i="3" s="1"/>
  <c r="G338" i="3"/>
  <c r="N338" i="3" s="1"/>
  <c r="O338" i="3" s="1"/>
  <c r="P338" i="3" s="1"/>
  <c r="C338" i="3"/>
  <c r="E338" i="3"/>
  <c r="I337" i="3"/>
  <c r="K337" i="3" s="1"/>
  <c r="M337" i="3" s="1"/>
  <c r="T336" i="3"/>
  <c r="J323" i="2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U337" i="3" l="1"/>
  <c r="B340" i="3"/>
  <c r="H339" i="3"/>
  <c r="F339" i="3"/>
  <c r="D339" i="3"/>
  <c r="C339" i="3"/>
  <c r="G339" i="3"/>
  <c r="N339" i="3" s="1"/>
  <c r="O339" i="3" s="1"/>
  <c r="P339" i="3" s="1"/>
  <c r="E339" i="3"/>
  <c r="I338" i="3"/>
  <c r="K338" i="3" s="1"/>
  <c r="M338" i="3" s="1"/>
  <c r="T337" i="3"/>
  <c r="J324" i="2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U338" i="3" l="1"/>
  <c r="J339" i="3"/>
  <c r="L339" i="3" s="1"/>
  <c r="I339" i="3"/>
  <c r="K339" i="3" s="1"/>
  <c r="M339" i="3" s="1"/>
  <c r="B341" i="3"/>
  <c r="F340" i="3"/>
  <c r="H340" i="3"/>
  <c r="D340" i="3"/>
  <c r="J340" i="3" s="1"/>
  <c r="L340" i="3" s="1"/>
  <c r="C340" i="3"/>
  <c r="E340" i="3"/>
  <c r="G340" i="3"/>
  <c r="N340" i="3" s="1"/>
  <c r="O340" i="3" s="1"/>
  <c r="P340" i="3" s="1"/>
  <c r="T338" i="3"/>
  <c r="U324" i="2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C326" i="2"/>
  <c r="U339" i="3" l="1"/>
  <c r="I340" i="3"/>
  <c r="K340" i="3" s="1"/>
  <c r="M340" i="3" s="1"/>
  <c r="B342" i="3"/>
  <c r="F341" i="3"/>
  <c r="H341" i="3"/>
  <c r="D341" i="3"/>
  <c r="C341" i="3"/>
  <c r="G341" i="3"/>
  <c r="N341" i="3" s="1"/>
  <c r="O341" i="3" s="1"/>
  <c r="P341" i="3" s="1"/>
  <c r="E341" i="3"/>
  <c r="T339" i="3"/>
  <c r="J326" i="2"/>
  <c r="L326" i="2" s="1"/>
  <c r="M325" i="2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U340" i="3" l="1"/>
  <c r="J341" i="3"/>
  <c r="L341" i="3" s="1"/>
  <c r="I341" i="3"/>
  <c r="K341" i="3" s="1"/>
  <c r="M341" i="3" s="1"/>
  <c r="B343" i="3"/>
  <c r="F342" i="3"/>
  <c r="H342" i="3"/>
  <c r="D342" i="3"/>
  <c r="J342" i="3" s="1"/>
  <c r="L342" i="3" s="1"/>
  <c r="C342" i="3"/>
  <c r="G342" i="3"/>
  <c r="N342" i="3" s="1"/>
  <c r="O342" i="3" s="1"/>
  <c r="P342" i="3" s="1"/>
  <c r="E342" i="3"/>
  <c r="T340" i="3"/>
  <c r="J327" i="2"/>
  <c r="L327" i="2" s="1"/>
  <c r="U326" i="2"/>
  <c r="T326" i="2"/>
  <c r="Q327" i="2"/>
  <c r="R327" i="2" s="1"/>
  <c r="S327" i="2" s="1"/>
  <c r="I327" i="2"/>
  <c r="K327" i="2" s="1"/>
  <c r="M327" i="2" s="1"/>
  <c r="G328" i="2"/>
  <c r="N328" i="2" s="1"/>
  <c r="O328" i="2" s="1"/>
  <c r="P328" i="2" s="1"/>
  <c r="H328" i="2"/>
  <c r="F328" i="2"/>
  <c r="B329" i="2"/>
  <c r="E328" i="2"/>
  <c r="C328" i="2"/>
  <c r="D328" i="2"/>
  <c r="U341" i="3" l="1"/>
  <c r="B344" i="3"/>
  <c r="H343" i="3"/>
  <c r="F343" i="3"/>
  <c r="D343" i="3"/>
  <c r="G343" i="3"/>
  <c r="N343" i="3" s="1"/>
  <c r="O343" i="3" s="1"/>
  <c r="P343" i="3" s="1"/>
  <c r="C343" i="3"/>
  <c r="E343" i="3"/>
  <c r="I342" i="3"/>
  <c r="K342" i="3" s="1"/>
  <c r="M342" i="3" s="1"/>
  <c r="T341" i="3"/>
  <c r="U327" i="2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U342" i="3" l="1"/>
  <c r="J343" i="3"/>
  <c r="L343" i="3" s="1"/>
  <c r="T342" i="3"/>
  <c r="I343" i="3"/>
  <c r="K343" i="3" s="1"/>
  <c r="B345" i="3"/>
  <c r="F344" i="3"/>
  <c r="H344" i="3"/>
  <c r="D344" i="3"/>
  <c r="J344" i="3" s="1"/>
  <c r="L344" i="3" s="1"/>
  <c r="G344" i="3"/>
  <c r="N344" i="3" s="1"/>
  <c r="O344" i="3" s="1"/>
  <c r="P344" i="3" s="1"/>
  <c r="C344" i="3"/>
  <c r="E344" i="3"/>
  <c r="J329" i="2"/>
  <c r="L329" i="2" s="1"/>
  <c r="U328" i="2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C330" i="2"/>
  <c r="U343" i="3" l="1"/>
  <c r="M343" i="3"/>
  <c r="B346" i="3"/>
  <c r="F345" i="3"/>
  <c r="H345" i="3"/>
  <c r="D345" i="3"/>
  <c r="J345" i="3" s="1"/>
  <c r="L345" i="3" s="1"/>
  <c r="C345" i="3"/>
  <c r="E345" i="3"/>
  <c r="G345" i="3"/>
  <c r="N345" i="3" s="1"/>
  <c r="O345" i="3" s="1"/>
  <c r="P345" i="3" s="1"/>
  <c r="I344" i="3"/>
  <c r="K344" i="3" s="1"/>
  <c r="M344" i="3" s="1"/>
  <c r="T343" i="3"/>
  <c r="J330" i="2"/>
  <c r="L330" i="2" s="1"/>
  <c r="U329" i="2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B332" i="2"/>
  <c r="E331" i="2"/>
  <c r="C331" i="2"/>
  <c r="D331" i="2"/>
  <c r="U344" i="3" l="1"/>
  <c r="B347" i="3"/>
  <c r="F346" i="3"/>
  <c r="H346" i="3"/>
  <c r="D346" i="3"/>
  <c r="C346" i="3"/>
  <c r="G346" i="3"/>
  <c r="N346" i="3" s="1"/>
  <c r="O346" i="3" s="1"/>
  <c r="P346" i="3" s="1"/>
  <c r="E346" i="3"/>
  <c r="I345" i="3"/>
  <c r="K345" i="3" s="1"/>
  <c r="M345" i="3" s="1"/>
  <c r="T344" i="3"/>
  <c r="M330" i="2"/>
  <c r="U330" i="2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U345" i="3" l="1"/>
  <c r="T345" i="3"/>
  <c r="J346" i="3"/>
  <c r="L346" i="3" s="1"/>
  <c r="I346" i="3"/>
  <c r="K346" i="3" s="1"/>
  <c r="B348" i="3"/>
  <c r="H347" i="3"/>
  <c r="F347" i="3"/>
  <c r="D347" i="3"/>
  <c r="J347" i="3" s="1"/>
  <c r="L347" i="3" s="1"/>
  <c r="C347" i="3"/>
  <c r="G347" i="3"/>
  <c r="N347" i="3" s="1"/>
  <c r="O347" i="3" s="1"/>
  <c r="P347" i="3" s="1"/>
  <c r="E347" i="3"/>
  <c r="J332" i="2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M346" i="3" l="1"/>
  <c r="U346" i="3"/>
  <c r="I347" i="3"/>
  <c r="K347" i="3" s="1"/>
  <c r="M347" i="3" s="1"/>
  <c r="B349" i="3"/>
  <c r="F348" i="3"/>
  <c r="H348" i="3"/>
  <c r="D348" i="3"/>
  <c r="G348" i="3"/>
  <c r="N348" i="3" s="1"/>
  <c r="O348" i="3" s="1"/>
  <c r="P348" i="3" s="1"/>
  <c r="C348" i="3"/>
  <c r="E348" i="3"/>
  <c r="T346" i="3"/>
  <c r="J333" i="2"/>
  <c r="L333" i="2" s="1"/>
  <c r="M332" i="2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C334" i="2"/>
  <c r="U347" i="3" l="1"/>
  <c r="J348" i="3"/>
  <c r="L348" i="3" s="1"/>
  <c r="I348" i="3"/>
  <c r="K348" i="3" s="1"/>
  <c r="B350" i="3"/>
  <c r="F349" i="3"/>
  <c r="H349" i="3"/>
  <c r="D349" i="3"/>
  <c r="J349" i="3" s="1"/>
  <c r="L349" i="3" s="1"/>
  <c r="C349" i="3"/>
  <c r="G349" i="3"/>
  <c r="N349" i="3" s="1"/>
  <c r="O349" i="3" s="1"/>
  <c r="P349" i="3" s="1"/>
  <c r="E349" i="3"/>
  <c r="T347" i="3"/>
  <c r="J334" i="2"/>
  <c r="L334" i="2" s="1"/>
  <c r="U333" i="2"/>
  <c r="Q334" i="2"/>
  <c r="R334" i="2" s="1"/>
  <c r="S334" i="2" s="1"/>
  <c r="I334" i="2"/>
  <c r="K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M348" i="3" l="1"/>
  <c r="U348" i="3"/>
  <c r="B351" i="3"/>
  <c r="F350" i="3"/>
  <c r="H350" i="3"/>
  <c r="D350" i="3"/>
  <c r="C350" i="3"/>
  <c r="G350" i="3"/>
  <c r="N350" i="3" s="1"/>
  <c r="O350" i="3" s="1"/>
  <c r="P350" i="3" s="1"/>
  <c r="E350" i="3"/>
  <c r="I349" i="3"/>
  <c r="K349" i="3" s="1"/>
  <c r="M349" i="3" s="1"/>
  <c r="T348" i="3"/>
  <c r="M334" i="2"/>
  <c r="Q335" i="2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50" i="3" l="1"/>
  <c r="L350" i="3" s="1"/>
  <c r="U349" i="3"/>
  <c r="T349" i="3"/>
  <c r="I350" i="3"/>
  <c r="K350" i="3" s="1"/>
  <c r="M350" i="3" s="1"/>
  <c r="B352" i="3"/>
  <c r="H351" i="3"/>
  <c r="F351" i="3"/>
  <c r="D351" i="3"/>
  <c r="G351" i="3"/>
  <c r="N351" i="3" s="1"/>
  <c r="O351" i="3" s="1"/>
  <c r="P351" i="3" s="1"/>
  <c r="E351" i="3"/>
  <c r="C351" i="3"/>
  <c r="J336" i="2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U350" i="3" l="1"/>
  <c r="B353" i="3"/>
  <c r="F352" i="3"/>
  <c r="H352" i="3"/>
  <c r="D352" i="3"/>
  <c r="C352" i="3"/>
  <c r="G352" i="3"/>
  <c r="N352" i="3" s="1"/>
  <c r="O352" i="3" s="1"/>
  <c r="P352" i="3" s="1"/>
  <c r="E352" i="3"/>
  <c r="T350" i="3"/>
  <c r="I351" i="3"/>
  <c r="K351" i="3" s="1"/>
  <c r="J351" i="3"/>
  <c r="L351" i="3" s="1"/>
  <c r="T336" i="2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51" i="3" l="1"/>
  <c r="U351" i="3"/>
  <c r="J352" i="3"/>
  <c r="L352" i="3" s="1"/>
  <c r="B354" i="3"/>
  <c r="F353" i="3"/>
  <c r="H353" i="3"/>
  <c r="D353" i="3"/>
  <c r="J353" i="3" s="1"/>
  <c r="L353" i="3" s="1"/>
  <c r="C353" i="3"/>
  <c r="G353" i="3"/>
  <c r="N353" i="3" s="1"/>
  <c r="O353" i="3" s="1"/>
  <c r="P353" i="3" s="1"/>
  <c r="E353" i="3"/>
  <c r="I352" i="3"/>
  <c r="K352" i="3" s="1"/>
  <c r="T351" i="3"/>
  <c r="M337" i="2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52" i="3" l="1"/>
  <c r="U352" i="3"/>
  <c r="B355" i="3"/>
  <c r="F354" i="3"/>
  <c r="H354" i="3"/>
  <c r="D354" i="3"/>
  <c r="J354" i="3" s="1"/>
  <c r="L354" i="3" s="1"/>
  <c r="G354" i="3"/>
  <c r="N354" i="3" s="1"/>
  <c r="O354" i="3" s="1"/>
  <c r="P354" i="3" s="1"/>
  <c r="C354" i="3"/>
  <c r="E354" i="3"/>
  <c r="I353" i="3"/>
  <c r="K353" i="3" s="1"/>
  <c r="M353" i="3" s="1"/>
  <c r="T352" i="3"/>
  <c r="M338" i="2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U353" i="3" l="1"/>
  <c r="B356" i="3"/>
  <c r="H355" i="3"/>
  <c r="F355" i="3"/>
  <c r="D355" i="3"/>
  <c r="J355" i="3" s="1"/>
  <c r="L355" i="3" s="1"/>
  <c r="G355" i="3"/>
  <c r="N355" i="3" s="1"/>
  <c r="O355" i="3" s="1"/>
  <c r="P355" i="3" s="1"/>
  <c r="C355" i="3"/>
  <c r="E355" i="3"/>
  <c r="I354" i="3"/>
  <c r="K354" i="3" s="1"/>
  <c r="M354" i="3" s="1"/>
  <c r="T353" i="3"/>
  <c r="J340" i="2"/>
  <c r="L340" i="2" s="1"/>
  <c r="M339" i="2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U354" i="3" l="1"/>
  <c r="I355" i="3"/>
  <c r="K355" i="3" s="1"/>
  <c r="M355" i="3" s="1"/>
  <c r="B357" i="3"/>
  <c r="F356" i="3"/>
  <c r="H356" i="3"/>
  <c r="D356" i="3"/>
  <c r="J356" i="3" s="1"/>
  <c r="L356" i="3" s="1"/>
  <c r="C356" i="3"/>
  <c r="E356" i="3"/>
  <c r="G356" i="3"/>
  <c r="N356" i="3" s="1"/>
  <c r="O356" i="3" s="1"/>
  <c r="P356" i="3" s="1"/>
  <c r="T354" i="3"/>
  <c r="J341" i="2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U355" i="3" l="1"/>
  <c r="I356" i="3"/>
  <c r="K356" i="3" s="1"/>
  <c r="M356" i="3" s="1"/>
  <c r="T355" i="3"/>
  <c r="B358" i="3"/>
  <c r="F357" i="3"/>
  <c r="H357" i="3"/>
  <c r="D357" i="3"/>
  <c r="G357" i="3"/>
  <c r="N357" i="3" s="1"/>
  <c r="O357" i="3" s="1"/>
  <c r="P357" i="3" s="1"/>
  <c r="C357" i="3"/>
  <c r="E357" i="3"/>
  <c r="J342" i="2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U356" i="3" l="1"/>
  <c r="I357" i="3"/>
  <c r="K357" i="3" s="1"/>
  <c r="B359" i="3"/>
  <c r="F358" i="3"/>
  <c r="H358" i="3"/>
  <c r="D358" i="3"/>
  <c r="J358" i="3" s="1"/>
  <c r="L358" i="3" s="1"/>
  <c r="C358" i="3"/>
  <c r="E358" i="3"/>
  <c r="G358" i="3"/>
  <c r="N358" i="3" s="1"/>
  <c r="O358" i="3" s="1"/>
  <c r="P358" i="3" s="1"/>
  <c r="J357" i="3"/>
  <c r="L357" i="3" s="1"/>
  <c r="T356" i="3"/>
  <c r="J343" i="2"/>
  <c r="L343" i="2" s="1"/>
  <c r="U342" i="2"/>
  <c r="Q343" i="2"/>
  <c r="R343" i="2" s="1"/>
  <c r="S343" i="2" s="1"/>
  <c r="I343" i="2"/>
  <c r="K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U357" i="3" l="1"/>
  <c r="I358" i="3"/>
  <c r="K358" i="3" s="1"/>
  <c r="M358" i="3" s="1"/>
  <c r="T357" i="3"/>
  <c r="B360" i="3"/>
  <c r="H359" i="3"/>
  <c r="F359" i="3"/>
  <c r="D359" i="3"/>
  <c r="C359" i="3"/>
  <c r="G359" i="3"/>
  <c r="N359" i="3" s="1"/>
  <c r="O359" i="3" s="1"/>
  <c r="P359" i="3" s="1"/>
  <c r="E359" i="3"/>
  <c r="M357" i="3"/>
  <c r="M343" i="2"/>
  <c r="J344" i="2"/>
  <c r="L344" i="2" s="1"/>
  <c r="T343" i="2"/>
  <c r="Q344" i="2"/>
  <c r="R344" i="2" s="1"/>
  <c r="S344" i="2" s="1"/>
  <c r="I344" i="2"/>
  <c r="K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U358" i="3" l="1"/>
  <c r="I359" i="3"/>
  <c r="K359" i="3" s="1"/>
  <c r="B361" i="3"/>
  <c r="F360" i="3"/>
  <c r="H360" i="3"/>
  <c r="D360" i="3"/>
  <c r="J360" i="3" s="1"/>
  <c r="L360" i="3" s="1"/>
  <c r="G360" i="3"/>
  <c r="N360" i="3" s="1"/>
  <c r="O360" i="3" s="1"/>
  <c r="P360" i="3" s="1"/>
  <c r="C360" i="3"/>
  <c r="E360" i="3"/>
  <c r="J359" i="3"/>
  <c r="L359" i="3" s="1"/>
  <c r="T358" i="3"/>
  <c r="M344" i="2"/>
  <c r="T344" i="2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C346" i="2"/>
  <c r="U359" i="3" l="1"/>
  <c r="B362" i="3"/>
  <c r="F361" i="3"/>
  <c r="H361" i="3"/>
  <c r="D361" i="3"/>
  <c r="J361" i="3" s="1"/>
  <c r="L361" i="3" s="1"/>
  <c r="C361" i="3"/>
  <c r="G361" i="3"/>
  <c r="N361" i="3" s="1"/>
  <c r="O361" i="3" s="1"/>
  <c r="P361" i="3" s="1"/>
  <c r="E361" i="3"/>
  <c r="I360" i="3"/>
  <c r="K360" i="3" s="1"/>
  <c r="M360" i="3" s="1"/>
  <c r="T359" i="3"/>
  <c r="M359" i="3"/>
  <c r="J346" i="2"/>
  <c r="L346" i="2" s="1"/>
  <c r="M345" i="2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U360" i="3" l="1"/>
  <c r="B363" i="3"/>
  <c r="F362" i="3"/>
  <c r="H362" i="3"/>
  <c r="D362" i="3"/>
  <c r="J362" i="3" s="1"/>
  <c r="L362" i="3" s="1"/>
  <c r="C362" i="3"/>
  <c r="G362" i="3"/>
  <c r="N362" i="3" s="1"/>
  <c r="O362" i="3" s="1"/>
  <c r="P362" i="3" s="1"/>
  <c r="E362" i="3"/>
  <c r="I361" i="3"/>
  <c r="K361" i="3" s="1"/>
  <c r="M361" i="3" s="1"/>
  <c r="T360" i="3"/>
  <c r="U346" i="2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U361" i="3" l="1"/>
  <c r="B364" i="3"/>
  <c r="H363" i="3"/>
  <c r="F363" i="3"/>
  <c r="D363" i="3"/>
  <c r="J363" i="3" s="1"/>
  <c r="L363" i="3" s="1"/>
  <c r="G363" i="3"/>
  <c r="N363" i="3" s="1"/>
  <c r="O363" i="3" s="1"/>
  <c r="P363" i="3" s="1"/>
  <c r="C363" i="3"/>
  <c r="E363" i="3"/>
  <c r="I362" i="3"/>
  <c r="K362" i="3" s="1"/>
  <c r="M362" i="3" s="1"/>
  <c r="T361" i="3"/>
  <c r="J348" i="2"/>
  <c r="L348" i="2" s="1"/>
  <c r="M347" i="2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U362" i="3" l="1"/>
  <c r="I363" i="3"/>
  <c r="K363" i="3" s="1"/>
  <c r="M363" i="3" s="1"/>
  <c r="B365" i="3"/>
  <c r="F364" i="3"/>
  <c r="H364" i="3"/>
  <c r="D364" i="3"/>
  <c r="J364" i="3" s="1"/>
  <c r="L364" i="3" s="1"/>
  <c r="G364" i="3"/>
  <c r="N364" i="3" s="1"/>
  <c r="O364" i="3" s="1"/>
  <c r="P364" i="3" s="1"/>
  <c r="C364" i="3"/>
  <c r="E364" i="3"/>
  <c r="T362" i="3"/>
  <c r="J349" i="2"/>
  <c r="L349" i="2" s="1"/>
  <c r="T348" i="2"/>
  <c r="Q349" i="2"/>
  <c r="R349" i="2" s="1"/>
  <c r="S349" i="2" s="1"/>
  <c r="I349" i="2"/>
  <c r="K349" i="2" s="1"/>
  <c r="H350" i="2"/>
  <c r="G350" i="2"/>
  <c r="N350" i="2" s="1"/>
  <c r="O350" i="2" s="1"/>
  <c r="P350" i="2" s="1"/>
  <c r="F350" i="2"/>
  <c r="U348" i="2"/>
  <c r="B351" i="2"/>
  <c r="E350" i="2"/>
  <c r="D350" i="2"/>
  <c r="C350" i="2"/>
  <c r="U363" i="3" l="1"/>
  <c r="B366" i="3"/>
  <c r="F365" i="3"/>
  <c r="H365" i="3"/>
  <c r="D365" i="3"/>
  <c r="C365" i="3"/>
  <c r="G365" i="3"/>
  <c r="N365" i="3" s="1"/>
  <c r="O365" i="3" s="1"/>
  <c r="P365" i="3" s="1"/>
  <c r="E365" i="3"/>
  <c r="I364" i="3"/>
  <c r="K364" i="3" s="1"/>
  <c r="M364" i="3" s="1"/>
  <c r="T363" i="3"/>
  <c r="M349" i="2"/>
  <c r="J350" i="2"/>
  <c r="L350" i="2" s="1"/>
  <c r="U349" i="2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M350" i="2" s="1"/>
  <c r="T349" i="2"/>
  <c r="B352" i="2"/>
  <c r="C351" i="2"/>
  <c r="E351" i="2"/>
  <c r="D351" i="2"/>
  <c r="J351" i="2" s="1"/>
  <c r="L351" i="2" s="1"/>
  <c r="U364" i="3" l="1"/>
  <c r="J365" i="3"/>
  <c r="L365" i="3" s="1"/>
  <c r="B367" i="3"/>
  <c r="F366" i="3"/>
  <c r="H366" i="3"/>
  <c r="D366" i="3"/>
  <c r="J366" i="3" s="1"/>
  <c r="L366" i="3" s="1"/>
  <c r="C366" i="3"/>
  <c r="G366" i="3"/>
  <c r="N366" i="3" s="1"/>
  <c r="O366" i="3" s="1"/>
  <c r="P366" i="3" s="1"/>
  <c r="E366" i="3"/>
  <c r="I365" i="3"/>
  <c r="K365" i="3" s="1"/>
  <c r="M365" i="3" s="1"/>
  <c r="T364" i="3"/>
  <c r="U350" i="2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U365" i="3" l="1"/>
  <c r="B368" i="3"/>
  <c r="H367" i="3"/>
  <c r="F367" i="3"/>
  <c r="D367" i="3"/>
  <c r="J367" i="3" s="1"/>
  <c r="L367" i="3" s="1"/>
  <c r="C367" i="3"/>
  <c r="G367" i="3"/>
  <c r="N367" i="3" s="1"/>
  <c r="O367" i="3" s="1"/>
  <c r="P367" i="3" s="1"/>
  <c r="E367" i="3"/>
  <c r="I366" i="3"/>
  <c r="K366" i="3" s="1"/>
  <c r="M366" i="3" s="1"/>
  <c r="T365" i="3"/>
  <c r="U351" i="2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U366" i="3" l="1"/>
  <c r="I367" i="3"/>
  <c r="K367" i="3" s="1"/>
  <c r="M367" i="3" s="1"/>
  <c r="B369" i="3"/>
  <c r="F368" i="3"/>
  <c r="H368" i="3"/>
  <c r="D368" i="3"/>
  <c r="C368" i="3"/>
  <c r="G368" i="3"/>
  <c r="N368" i="3" s="1"/>
  <c r="O368" i="3" s="1"/>
  <c r="P368" i="3" s="1"/>
  <c r="E368" i="3"/>
  <c r="T366" i="3"/>
  <c r="J353" i="2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C354" i="2"/>
  <c r="U367" i="3" l="1"/>
  <c r="J368" i="3"/>
  <c r="L368" i="3" s="1"/>
  <c r="I368" i="3"/>
  <c r="K368" i="3" s="1"/>
  <c r="B370" i="3"/>
  <c r="F369" i="3"/>
  <c r="H369" i="3"/>
  <c r="D369" i="3"/>
  <c r="J369" i="3" s="1"/>
  <c r="L369" i="3" s="1"/>
  <c r="C369" i="3"/>
  <c r="G369" i="3"/>
  <c r="N369" i="3" s="1"/>
  <c r="O369" i="3" s="1"/>
  <c r="P369" i="3" s="1"/>
  <c r="E369" i="3"/>
  <c r="T367" i="3"/>
  <c r="J354" i="2"/>
  <c r="L354" i="2" s="1"/>
  <c r="U353" i="2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B356" i="2"/>
  <c r="E355" i="2"/>
  <c r="C355" i="2"/>
  <c r="D355" i="2"/>
  <c r="M368" i="3" l="1"/>
  <c r="U368" i="3"/>
  <c r="B371" i="3"/>
  <c r="F370" i="3"/>
  <c r="H370" i="3"/>
  <c r="D370" i="3"/>
  <c r="C370" i="3"/>
  <c r="G370" i="3"/>
  <c r="N370" i="3" s="1"/>
  <c r="O370" i="3" s="1"/>
  <c r="P370" i="3" s="1"/>
  <c r="E370" i="3"/>
  <c r="I369" i="3"/>
  <c r="K369" i="3" s="1"/>
  <c r="M369" i="3" s="1"/>
  <c r="T368" i="3"/>
  <c r="J355" i="2"/>
  <c r="L355" i="2" s="1"/>
  <c r="M354" i="2"/>
  <c r="U354" i="2"/>
  <c r="Q355" i="2"/>
  <c r="R355" i="2" s="1"/>
  <c r="S355" i="2" s="1"/>
  <c r="I355" i="2"/>
  <c r="K355" i="2" s="1"/>
  <c r="M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U369" i="3" l="1"/>
  <c r="J370" i="3"/>
  <c r="L370" i="3" s="1"/>
  <c r="T369" i="3"/>
  <c r="I370" i="3"/>
  <c r="K370" i="3" s="1"/>
  <c r="B372" i="3"/>
  <c r="H371" i="3"/>
  <c r="F371" i="3"/>
  <c r="D371" i="3"/>
  <c r="C371" i="3"/>
  <c r="E371" i="3"/>
  <c r="G371" i="3"/>
  <c r="N371" i="3" s="1"/>
  <c r="O371" i="3" s="1"/>
  <c r="P371" i="3" s="1"/>
  <c r="J356" i="2"/>
  <c r="L356" i="2" s="1"/>
  <c r="U355" i="2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T355" i="2"/>
  <c r="B358" i="2"/>
  <c r="E357" i="2"/>
  <c r="C357" i="2"/>
  <c r="D357" i="2"/>
  <c r="U370" i="3" l="1"/>
  <c r="J371" i="3"/>
  <c r="L371" i="3" s="1"/>
  <c r="M370" i="3"/>
  <c r="B373" i="3"/>
  <c r="F372" i="3"/>
  <c r="H372" i="3"/>
  <c r="D372" i="3"/>
  <c r="J372" i="3" s="1"/>
  <c r="L372" i="3" s="1"/>
  <c r="C372" i="3"/>
  <c r="G372" i="3"/>
  <c r="N372" i="3" s="1"/>
  <c r="O372" i="3" s="1"/>
  <c r="P372" i="3" s="1"/>
  <c r="E372" i="3"/>
  <c r="I371" i="3"/>
  <c r="K371" i="3" s="1"/>
  <c r="M371" i="3" s="1"/>
  <c r="T370" i="3"/>
  <c r="M356" i="2"/>
  <c r="J357" i="2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U371" i="3" l="1"/>
  <c r="I372" i="3"/>
  <c r="K372" i="3" s="1"/>
  <c r="M372" i="3" s="1"/>
  <c r="T371" i="3"/>
  <c r="B374" i="3"/>
  <c r="F373" i="3"/>
  <c r="H373" i="3"/>
  <c r="D373" i="3"/>
  <c r="G373" i="3"/>
  <c r="N373" i="3" s="1"/>
  <c r="O373" i="3" s="1"/>
  <c r="P373" i="3" s="1"/>
  <c r="C373" i="3"/>
  <c r="E373" i="3"/>
  <c r="M357" i="2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U372" i="3" l="1"/>
  <c r="J373" i="3"/>
  <c r="L373" i="3" s="1"/>
  <c r="I373" i="3"/>
  <c r="K373" i="3" s="1"/>
  <c r="M373" i="3" s="1"/>
  <c r="T372" i="3"/>
  <c r="B375" i="3"/>
  <c r="F374" i="3"/>
  <c r="H374" i="3"/>
  <c r="D374" i="3"/>
  <c r="J374" i="3" s="1"/>
  <c r="L374" i="3" s="1"/>
  <c r="C374" i="3"/>
  <c r="G374" i="3"/>
  <c r="N374" i="3" s="1"/>
  <c r="O374" i="3" s="1"/>
  <c r="P374" i="3" s="1"/>
  <c r="E374" i="3"/>
  <c r="J359" i="2"/>
  <c r="L359" i="2" s="1"/>
  <c r="U358" i="2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B361" i="2"/>
  <c r="E360" i="2"/>
  <c r="C360" i="2"/>
  <c r="D360" i="2"/>
  <c r="J360" i="2" s="1"/>
  <c r="L360" i="2" s="1"/>
  <c r="I374" i="3" l="1"/>
  <c r="K374" i="3" s="1"/>
  <c r="M374" i="3" s="1"/>
  <c r="T373" i="3"/>
  <c r="B376" i="3"/>
  <c r="H375" i="3"/>
  <c r="F375" i="3"/>
  <c r="D375" i="3"/>
  <c r="J375" i="3" s="1"/>
  <c r="L375" i="3" s="1"/>
  <c r="G375" i="3"/>
  <c r="N375" i="3" s="1"/>
  <c r="O375" i="3" s="1"/>
  <c r="P375" i="3" s="1"/>
  <c r="C375" i="3"/>
  <c r="E375" i="3"/>
  <c r="U373" i="3"/>
  <c r="M359" i="2"/>
  <c r="U359" i="2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T374" i="3" l="1"/>
  <c r="I375" i="3"/>
  <c r="K375" i="3" s="1"/>
  <c r="M375" i="3" s="1"/>
  <c r="B377" i="3"/>
  <c r="F376" i="3"/>
  <c r="H376" i="3"/>
  <c r="D376" i="3"/>
  <c r="J376" i="3" s="1"/>
  <c r="L376" i="3" s="1"/>
  <c r="G376" i="3"/>
  <c r="N376" i="3" s="1"/>
  <c r="O376" i="3" s="1"/>
  <c r="P376" i="3" s="1"/>
  <c r="C376" i="3"/>
  <c r="E376" i="3"/>
  <c r="U374" i="3"/>
  <c r="J361" i="2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U375" i="3" l="1"/>
  <c r="B378" i="3"/>
  <c r="F377" i="3"/>
  <c r="H377" i="3"/>
  <c r="D377" i="3"/>
  <c r="J377" i="3" s="1"/>
  <c r="L377" i="3" s="1"/>
  <c r="E377" i="3"/>
  <c r="C377" i="3"/>
  <c r="G377" i="3"/>
  <c r="N377" i="3" s="1"/>
  <c r="O377" i="3" s="1"/>
  <c r="P377" i="3" s="1"/>
  <c r="I376" i="3"/>
  <c r="K376" i="3" s="1"/>
  <c r="M376" i="3" s="1"/>
  <c r="T375" i="3"/>
  <c r="M361" i="2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U376" i="3" l="1"/>
  <c r="I377" i="3"/>
  <c r="K377" i="3" s="1"/>
  <c r="M377" i="3" s="1"/>
  <c r="T376" i="3"/>
  <c r="B379" i="3"/>
  <c r="F378" i="3"/>
  <c r="H378" i="3"/>
  <c r="D378" i="3"/>
  <c r="C378" i="3"/>
  <c r="G378" i="3"/>
  <c r="N378" i="3" s="1"/>
  <c r="O378" i="3" s="1"/>
  <c r="P378" i="3" s="1"/>
  <c r="E378" i="3"/>
  <c r="U362" i="2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U377" i="3" l="1"/>
  <c r="I378" i="3"/>
  <c r="K378" i="3" s="1"/>
  <c r="B380" i="3"/>
  <c r="H379" i="3"/>
  <c r="F379" i="3"/>
  <c r="D379" i="3"/>
  <c r="J379" i="3" s="1"/>
  <c r="L379" i="3" s="1"/>
  <c r="C379" i="3"/>
  <c r="G379" i="3"/>
  <c r="N379" i="3" s="1"/>
  <c r="O379" i="3" s="1"/>
  <c r="P379" i="3" s="1"/>
  <c r="E379" i="3"/>
  <c r="J378" i="3"/>
  <c r="L378" i="3" s="1"/>
  <c r="T377" i="3"/>
  <c r="J364" i="2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B366" i="2"/>
  <c r="E365" i="2"/>
  <c r="C365" i="2"/>
  <c r="D365" i="2"/>
  <c r="U378" i="3" l="1"/>
  <c r="B381" i="3"/>
  <c r="F380" i="3"/>
  <c r="H380" i="3"/>
  <c r="D380" i="3"/>
  <c r="G380" i="3"/>
  <c r="N380" i="3" s="1"/>
  <c r="O380" i="3" s="1"/>
  <c r="P380" i="3" s="1"/>
  <c r="C380" i="3"/>
  <c r="E380" i="3"/>
  <c r="T378" i="3"/>
  <c r="I379" i="3"/>
  <c r="K379" i="3" s="1"/>
  <c r="M379" i="3" s="1"/>
  <c r="M378" i="3"/>
  <c r="M364" i="2"/>
  <c r="J365" i="2"/>
  <c r="L365" i="2" s="1"/>
  <c r="T364" i="2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B367" i="2"/>
  <c r="E366" i="2"/>
  <c r="C366" i="2"/>
  <c r="D366" i="2"/>
  <c r="J366" i="2" s="1"/>
  <c r="L366" i="2" s="1"/>
  <c r="U379" i="3" l="1"/>
  <c r="J380" i="3"/>
  <c r="L380" i="3" s="1"/>
  <c r="I380" i="3"/>
  <c r="K380" i="3" s="1"/>
  <c r="M380" i="3" s="1"/>
  <c r="T379" i="3"/>
  <c r="B382" i="3"/>
  <c r="F381" i="3"/>
  <c r="H381" i="3"/>
  <c r="D381" i="3"/>
  <c r="J381" i="3" s="1"/>
  <c r="L381" i="3" s="1"/>
  <c r="C381" i="3"/>
  <c r="G381" i="3"/>
  <c r="N381" i="3" s="1"/>
  <c r="O381" i="3" s="1"/>
  <c r="P381" i="3" s="1"/>
  <c r="E381" i="3"/>
  <c r="M365" i="2"/>
  <c r="U365" i="2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U380" i="3" l="1"/>
  <c r="B383" i="3"/>
  <c r="F382" i="3"/>
  <c r="H382" i="3"/>
  <c r="D382" i="3"/>
  <c r="J382" i="3" s="1"/>
  <c r="L382" i="3" s="1"/>
  <c r="G382" i="3"/>
  <c r="N382" i="3" s="1"/>
  <c r="O382" i="3" s="1"/>
  <c r="P382" i="3" s="1"/>
  <c r="C382" i="3"/>
  <c r="E382" i="3"/>
  <c r="I381" i="3"/>
  <c r="K381" i="3" s="1"/>
  <c r="M381" i="3" s="1"/>
  <c r="T380" i="3"/>
  <c r="U366" i="2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U381" i="3" l="1"/>
  <c r="B384" i="3"/>
  <c r="H383" i="3"/>
  <c r="F383" i="3"/>
  <c r="D383" i="3"/>
  <c r="J383" i="3" s="1"/>
  <c r="L383" i="3" s="1"/>
  <c r="C383" i="3"/>
  <c r="G383" i="3"/>
  <c r="N383" i="3" s="1"/>
  <c r="O383" i="3" s="1"/>
  <c r="P383" i="3" s="1"/>
  <c r="E383" i="3"/>
  <c r="I382" i="3"/>
  <c r="K382" i="3" s="1"/>
  <c r="M382" i="3" s="1"/>
  <c r="T381" i="3"/>
  <c r="M367" i="2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U382" i="3" l="1"/>
  <c r="I383" i="3"/>
  <c r="K383" i="3" s="1"/>
  <c r="M383" i="3" s="1"/>
  <c r="B385" i="3"/>
  <c r="F384" i="3"/>
  <c r="H384" i="3"/>
  <c r="D384" i="3"/>
  <c r="C384" i="3"/>
  <c r="G384" i="3"/>
  <c r="N384" i="3" s="1"/>
  <c r="O384" i="3" s="1"/>
  <c r="P384" i="3" s="1"/>
  <c r="E384" i="3"/>
  <c r="T382" i="3"/>
  <c r="U368" i="2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U383" i="3" l="1"/>
  <c r="J384" i="3"/>
  <c r="L384" i="3" s="1"/>
  <c r="I384" i="3"/>
  <c r="K384" i="3" s="1"/>
  <c r="B386" i="3"/>
  <c r="F385" i="3"/>
  <c r="H385" i="3"/>
  <c r="D385" i="3"/>
  <c r="J385" i="3" s="1"/>
  <c r="L385" i="3" s="1"/>
  <c r="G385" i="3"/>
  <c r="N385" i="3" s="1"/>
  <c r="O385" i="3" s="1"/>
  <c r="P385" i="3" s="1"/>
  <c r="C385" i="3"/>
  <c r="E385" i="3"/>
  <c r="T383" i="3"/>
  <c r="J370" i="2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T369" i="2"/>
  <c r="B372" i="2"/>
  <c r="E371" i="2"/>
  <c r="C371" i="2"/>
  <c r="D371" i="2"/>
  <c r="M384" i="3" l="1"/>
  <c r="U384" i="3"/>
  <c r="B387" i="3"/>
  <c r="F386" i="3"/>
  <c r="H386" i="3"/>
  <c r="D386" i="3"/>
  <c r="G386" i="3"/>
  <c r="N386" i="3" s="1"/>
  <c r="O386" i="3" s="1"/>
  <c r="P386" i="3" s="1"/>
  <c r="E386" i="3"/>
  <c r="C386" i="3"/>
  <c r="I385" i="3"/>
  <c r="K385" i="3" s="1"/>
  <c r="M385" i="3" s="1"/>
  <c r="T384" i="3"/>
  <c r="M370" i="2"/>
  <c r="U370" i="2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B373" i="2"/>
  <c r="E372" i="2"/>
  <c r="C372" i="2"/>
  <c r="D372" i="2"/>
  <c r="J386" i="3" l="1"/>
  <c r="L386" i="3" s="1"/>
  <c r="U385" i="3"/>
  <c r="B388" i="3"/>
  <c r="H387" i="3"/>
  <c r="F387" i="3"/>
  <c r="D387" i="3"/>
  <c r="J387" i="3" s="1"/>
  <c r="L387" i="3" s="1"/>
  <c r="C387" i="3"/>
  <c r="G387" i="3"/>
  <c r="N387" i="3" s="1"/>
  <c r="O387" i="3" s="1"/>
  <c r="P387" i="3" s="1"/>
  <c r="E387" i="3"/>
  <c r="I386" i="3"/>
  <c r="K386" i="3" s="1"/>
  <c r="M386" i="3" s="1"/>
  <c r="T385" i="3"/>
  <c r="J372" i="2"/>
  <c r="L372" i="2" s="1"/>
  <c r="M371" i="2"/>
  <c r="U371" i="2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U386" i="3" l="1"/>
  <c r="I387" i="3"/>
  <c r="K387" i="3" s="1"/>
  <c r="M387" i="3" s="1"/>
  <c r="B389" i="3"/>
  <c r="F388" i="3"/>
  <c r="H388" i="3"/>
  <c r="D388" i="3"/>
  <c r="C388" i="3"/>
  <c r="G388" i="3"/>
  <c r="N388" i="3" s="1"/>
  <c r="O388" i="3" s="1"/>
  <c r="P388" i="3" s="1"/>
  <c r="E388" i="3"/>
  <c r="T386" i="3"/>
  <c r="J373" i="2"/>
  <c r="L373" i="2" s="1"/>
  <c r="T372" i="2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M373" i="2" s="1"/>
  <c r="B375" i="2"/>
  <c r="E374" i="2"/>
  <c r="C374" i="2"/>
  <c r="D374" i="2"/>
  <c r="J374" i="2" s="1"/>
  <c r="L374" i="2" s="1"/>
  <c r="U387" i="3" l="1"/>
  <c r="J388" i="3"/>
  <c r="L388" i="3" s="1"/>
  <c r="I388" i="3"/>
  <c r="K388" i="3" s="1"/>
  <c r="M388" i="3" s="1"/>
  <c r="B390" i="3"/>
  <c r="F389" i="3"/>
  <c r="H389" i="3"/>
  <c r="D389" i="3"/>
  <c r="J389" i="3" s="1"/>
  <c r="L389" i="3" s="1"/>
  <c r="C389" i="3"/>
  <c r="G389" i="3"/>
  <c r="N389" i="3" s="1"/>
  <c r="O389" i="3" s="1"/>
  <c r="P389" i="3" s="1"/>
  <c r="E389" i="3"/>
  <c r="T387" i="3"/>
  <c r="U373" i="2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M374" i="2" s="1"/>
  <c r="T373" i="2"/>
  <c r="B376" i="2"/>
  <c r="C375" i="2"/>
  <c r="E375" i="2"/>
  <c r="D375" i="2"/>
  <c r="U388" i="3" l="1"/>
  <c r="I389" i="3"/>
  <c r="K389" i="3" s="1"/>
  <c r="M389" i="3" s="1"/>
  <c r="T388" i="3"/>
  <c r="B391" i="3"/>
  <c r="F390" i="3"/>
  <c r="H390" i="3"/>
  <c r="D390" i="3"/>
  <c r="J390" i="3" s="1"/>
  <c r="L390" i="3" s="1"/>
  <c r="C390" i="3"/>
  <c r="G390" i="3"/>
  <c r="N390" i="3" s="1"/>
  <c r="O390" i="3" s="1"/>
  <c r="P390" i="3" s="1"/>
  <c r="E390" i="3"/>
  <c r="J375" i="2"/>
  <c r="L375" i="2" s="1"/>
  <c r="U374" i="2"/>
  <c r="Q375" i="2"/>
  <c r="R375" i="2" s="1"/>
  <c r="S375" i="2" s="1"/>
  <c r="I375" i="2"/>
  <c r="K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I390" i="3" l="1"/>
  <c r="K390" i="3" s="1"/>
  <c r="M390" i="3" s="1"/>
  <c r="T389" i="3"/>
  <c r="B392" i="3"/>
  <c r="H391" i="3"/>
  <c r="F391" i="3"/>
  <c r="D391" i="3"/>
  <c r="J391" i="3" s="1"/>
  <c r="L391" i="3" s="1"/>
  <c r="C391" i="3"/>
  <c r="G391" i="3"/>
  <c r="N391" i="3" s="1"/>
  <c r="O391" i="3" s="1"/>
  <c r="P391" i="3" s="1"/>
  <c r="E391" i="3"/>
  <c r="U389" i="3"/>
  <c r="M375" i="2"/>
  <c r="J376" i="2"/>
  <c r="L376" i="2" s="1"/>
  <c r="U375" i="2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M376" i="2" s="1"/>
  <c r="T375" i="2"/>
  <c r="B378" i="2"/>
  <c r="E377" i="2"/>
  <c r="C377" i="2"/>
  <c r="D377" i="2"/>
  <c r="T390" i="3" l="1"/>
  <c r="I391" i="3"/>
  <c r="K391" i="3" s="1"/>
  <c r="M391" i="3" s="1"/>
  <c r="B393" i="3"/>
  <c r="F392" i="3"/>
  <c r="H392" i="3"/>
  <c r="D392" i="3"/>
  <c r="J392" i="3" s="1"/>
  <c r="L392" i="3" s="1"/>
  <c r="G392" i="3"/>
  <c r="N392" i="3" s="1"/>
  <c r="O392" i="3" s="1"/>
  <c r="P392" i="3" s="1"/>
  <c r="C392" i="3"/>
  <c r="E392" i="3"/>
  <c r="U390" i="3"/>
  <c r="J377" i="2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B379" i="2"/>
  <c r="E378" i="2"/>
  <c r="C378" i="2"/>
  <c r="D378" i="2"/>
  <c r="U391" i="3" l="1"/>
  <c r="B394" i="3"/>
  <c r="F393" i="3"/>
  <c r="H393" i="3"/>
  <c r="D393" i="3"/>
  <c r="C393" i="3"/>
  <c r="G393" i="3"/>
  <c r="N393" i="3" s="1"/>
  <c r="O393" i="3" s="1"/>
  <c r="P393" i="3" s="1"/>
  <c r="E393" i="3"/>
  <c r="I392" i="3"/>
  <c r="K392" i="3" s="1"/>
  <c r="M392" i="3" s="1"/>
  <c r="T391" i="3"/>
  <c r="J378" i="2"/>
  <c r="L378" i="2" s="1"/>
  <c r="M377" i="2"/>
  <c r="U377" i="2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U392" i="3" l="1"/>
  <c r="J393" i="3"/>
  <c r="L393" i="3" s="1"/>
  <c r="B395" i="3"/>
  <c r="F394" i="3"/>
  <c r="H394" i="3"/>
  <c r="D394" i="3"/>
  <c r="J394" i="3" s="1"/>
  <c r="L394" i="3" s="1"/>
  <c r="G394" i="3"/>
  <c r="N394" i="3" s="1"/>
  <c r="O394" i="3" s="1"/>
  <c r="P394" i="3" s="1"/>
  <c r="C394" i="3"/>
  <c r="E394" i="3"/>
  <c r="I393" i="3"/>
  <c r="K393" i="3" s="1"/>
  <c r="M393" i="3" s="1"/>
  <c r="T392" i="3"/>
  <c r="T378" i="2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U378" i="2"/>
  <c r="B381" i="2"/>
  <c r="C380" i="2"/>
  <c r="E380" i="2"/>
  <c r="D380" i="2"/>
  <c r="J380" i="2" s="1"/>
  <c r="L380" i="2" s="1"/>
  <c r="U393" i="3" l="1"/>
  <c r="B396" i="3"/>
  <c r="H395" i="3"/>
  <c r="F395" i="3"/>
  <c r="D395" i="3"/>
  <c r="G395" i="3"/>
  <c r="N395" i="3" s="1"/>
  <c r="O395" i="3" s="1"/>
  <c r="P395" i="3" s="1"/>
  <c r="C395" i="3"/>
  <c r="E395" i="3"/>
  <c r="I394" i="3"/>
  <c r="K394" i="3" s="1"/>
  <c r="M394" i="3" s="1"/>
  <c r="T393" i="3"/>
  <c r="M379" i="2"/>
  <c r="U379" i="2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s="1"/>
  <c r="L381" i="2" s="1"/>
  <c r="U394" i="3" l="1"/>
  <c r="J395" i="3"/>
  <c r="L395" i="3" s="1"/>
  <c r="I395" i="3"/>
  <c r="K395" i="3" s="1"/>
  <c r="M395" i="3" s="1"/>
  <c r="B397" i="3"/>
  <c r="F396" i="3"/>
  <c r="H396" i="3"/>
  <c r="D396" i="3"/>
  <c r="J396" i="3" s="1"/>
  <c r="L396" i="3" s="1"/>
  <c r="G396" i="3"/>
  <c r="N396" i="3" s="1"/>
  <c r="O396" i="3" s="1"/>
  <c r="P396" i="3" s="1"/>
  <c r="C396" i="3"/>
  <c r="E396" i="3"/>
  <c r="T394" i="3"/>
  <c r="U380" i="2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U395" i="3" l="1"/>
  <c r="B398" i="3"/>
  <c r="F397" i="3"/>
  <c r="H397" i="3"/>
  <c r="D397" i="3"/>
  <c r="C397" i="3"/>
  <c r="G397" i="3"/>
  <c r="N397" i="3" s="1"/>
  <c r="O397" i="3" s="1"/>
  <c r="P397" i="3" s="1"/>
  <c r="E397" i="3"/>
  <c r="I396" i="3"/>
  <c r="K396" i="3" s="1"/>
  <c r="M396" i="3" s="1"/>
  <c r="T395" i="3"/>
  <c r="U381" i="2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U396" i="3" l="1"/>
  <c r="J397" i="3"/>
  <c r="L397" i="3" s="1"/>
  <c r="B399" i="3"/>
  <c r="F398" i="3"/>
  <c r="H398" i="3"/>
  <c r="D398" i="3"/>
  <c r="J398" i="3" s="1"/>
  <c r="L398" i="3" s="1"/>
  <c r="G398" i="3"/>
  <c r="N398" i="3" s="1"/>
  <c r="O398" i="3" s="1"/>
  <c r="P398" i="3" s="1"/>
  <c r="C398" i="3"/>
  <c r="E398" i="3"/>
  <c r="I397" i="3"/>
  <c r="K397" i="3" s="1"/>
  <c r="M397" i="3" s="1"/>
  <c r="T396" i="3"/>
  <c r="J383" i="2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U397" i="3" l="1"/>
  <c r="B400" i="3"/>
  <c r="H399" i="3"/>
  <c r="F399" i="3"/>
  <c r="D399" i="3"/>
  <c r="J399" i="3" s="1"/>
  <c r="L399" i="3" s="1"/>
  <c r="C399" i="3"/>
  <c r="G399" i="3"/>
  <c r="N399" i="3" s="1"/>
  <c r="O399" i="3" s="1"/>
  <c r="P399" i="3" s="1"/>
  <c r="E399" i="3"/>
  <c r="I398" i="3"/>
  <c r="K398" i="3" s="1"/>
  <c r="M398" i="3" s="1"/>
  <c r="T397" i="3"/>
  <c r="U383" i="2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U398" i="3" l="1"/>
  <c r="I399" i="3"/>
  <c r="K399" i="3" s="1"/>
  <c r="M399" i="3" s="1"/>
  <c r="B401" i="3"/>
  <c r="F400" i="3"/>
  <c r="H400" i="3"/>
  <c r="D400" i="3"/>
  <c r="C400" i="3"/>
  <c r="G400" i="3"/>
  <c r="N400" i="3" s="1"/>
  <c r="O400" i="3" s="1"/>
  <c r="P400" i="3" s="1"/>
  <c r="E400" i="3"/>
  <c r="T398" i="3"/>
  <c r="J385" i="2"/>
  <c r="L385" i="2" s="1"/>
  <c r="M384" i="2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U399" i="3" l="1"/>
  <c r="J400" i="3"/>
  <c r="L400" i="3" s="1"/>
  <c r="I400" i="3"/>
  <c r="K400" i="3" s="1"/>
  <c r="M400" i="3" s="1"/>
  <c r="B402" i="3"/>
  <c r="F401" i="3"/>
  <c r="H401" i="3"/>
  <c r="D401" i="3"/>
  <c r="J401" i="3" s="1"/>
  <c r="L401" i="3" s="1"/>
  <c r="C401" i="3"/>
  <c r="E401" i="3"/>
  <c r="G401" i="3"/>
  <c r="N401" i="3" s="1"/>
  <c r="O401" i="3" s="1"/>
  <c r="P401" i="3" s="1"/>
  <c r="T399" i="3"/>
  <c r="J386" i="2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T385" i="2"/>
  <c r="B388" i="2"/>
  <c r="E387" i="2"/>
  <c r="C387" i="2"/>
  <c r="D387" i="2"/>
  <c r="U400" i="3" l="1"/>
  <c r="I401" i="3"/>
  <c r="K401" i="3" s="1"/>
  <c r="M401" i="3" s="1"/>
  <c r="T400" i="3"/>
  <c r="B403" i="3"/>
  <c r="F402" i="3"/>
  <c r="H402" i="3"/>
  <c r="D402" i="3"/>
  <c r="G402" i="3"/>
  <c r="N402" i="3" s="1"/>
  <c r="O402" i="3" s="1"/>
  <c r="P402" i="3" s="1"/>
  <c r="C402" i="3"/>
  <c r="E402" i="3"/>
  <c r="J387" i="2"/>
  <c r="L387" i="2" s="1"/>
  <c r="M386" i="2"/>
  <c r="U386" i="2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U401" i="3" l="1"/>
  <c r="I402" i="3"/>
  <c r="K402" i="3" s="1"/>
  <c r="B404" i="3"/>
  <c r="H403" i="3"/>
  <c r="F403" i="3"/>
  <c r="D403" i="3"/>
  <c r="J403" i="3" s="1"/>
  <c r="L403" i="3" s="1"/>
  <c r="G403" i="3"/>
  <c r="N403" i="3" s="1"/>
  <c r="O403" i="3" s="1"/>
  <c r="P403" i="3" s="1"/>
  <c r="C403" i="3"/>
  <c r="E403" i="3"/>
  <c r="J402" i="3"/>
  <c r="L402" i="3" s="1"/>
  <c r="T401" i="3"/>
  <c r="U387" i="2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U402" i="3" l="1"/>
  <c r="B405" i="3"/>
  <c r="F404" i="3"/>
  <c r="H404" i="3"/>
  <c r="D404" i="3"/>
  <c r="J404" i="3" s="1"/>
  <c r="L404" i="3" s="1"/>
  <c r="C404" i="3"/>
  <c r="G404" i="3"/>
  <c r="N404" i="3" s="1"/>
  <c r="O404" i="3" s="1"/>
  <c r="P404" i="3" s="1"/>
  <c r="E404" i="3"/>
  <c r="T402" i="3"/>
  <c r="I403" i="3"/>
  <c r="K403" i="3" s="1"/>
  <c r="M403" i="3" s="1"/>
  <c r="M402" i="3"/>
  <c r="J389" i="2"/>
  <c r="L389" i="2" s="1"/>
  <c r="U388" i="2"/>
  <c r="Q389" i="2"/>
  <c r="R389" i="2" s="1"/>
  <c r="S389" i="2" s="1"/>
  <c r="I389" i="2"/>
  <c r="K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U403" i="3" l="1"/>
  <c r="B406" i="3"/>
  <c r="F405" i="3"/>
  <c r="H405" i="3"/>
  <c r="D405" i="3"/>
  <c r="C405" i="3"/>
  <c r="G405" i="3"/>
  <c r="N405" i="3" s="1"/>
  <c r="O405" i="3" s="1"/>
  <c r="P405" i="3" s="1"/>
  <c r="E405" i="3"/>
  <c r="I404" i="3"/>
  <c r="K404" i="3" s="1"/>
  <c r="M404" i="3" s="1"/>
  <c r="T403" i="3"/>
  <c r="J390" i="2"/>
  <c r="L390" i="2" s="1"/>
  <c r="M389" i="2"/>
  <c r="U389" i="2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U404" i="3" l="1"/>
  <c r="J405" i="3"/>
  <c r="L405" i="3" s="1"/>
  <c r="B407" i="3"/>
  <c r="F406" i="3"/>
  <c r="H406" i="3"/>
  <c r="D406" i="3"/>
  <c r="J406" i="3" s="1"/>
  <c r="L406" i="3" s="1"/>
  <c r="C406" i="3"/>
  <c r="E406" i="3"/>
  <c r="G406" i="3"/>
  <c r="N406" i="3" s="1"/>
  <c r="O406" i="3" s="1"/>
  <c r="P406" i="3" s="1"/>
  <c r="I405" i="3"/>
  <c r="K405" i="3" s="1"/>
  <c r="T404" i="3"/>
  <c r="U390" i="2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U405" i="3" l="1"/>
  <c r="M405" i="3"/>
  <c r="B408" i="3"/>
  <c r="H407" i="3"/>
  <c r="F407" i="3"/>
  <c r="D407" i="3"/>
  <c r="J407" i="3" s="1"/>
  <c r="L407" i="3" s="1"/>
  <c r="G407" i="3"/>
  <c r="N407" i="3" s="1"/>
  <c r="O407" i="3" s="1"/>
  <c r="P407" i="3" s="1"/>
  <c r="C407" i="3"/>
  <c r="E407" i="3"/>
  <c r="I406" i="3"/>
  <c r="K406" i="3" s="1"/>
  <c r="M406" i="3" s="1"/>
  <c r="T405" i="3"/>
  <c r="J392" i="2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U406" i="3" l="1"/>
  <c r="T406" i="3"/>
  <c r="I407" i="3"/>
  <c r="K407" i="3" s="1"/>
  <c r="M407" i="3" s="1"/>
  <c r="B409" i="3"/>
  <c r="F408" i="3"/>
  <c r="H408" i="3"/>
  <c r="D408" i="3"/>
  <c r="J408" i="3" s="1"/>
  <c r="L408" i="3" s="1"/>
  <c r="C408" i="3"/>
  <c r="E408" i="3"/>
  <c r="G408" i="3"/>
  <c r="N408" i="3" s="1"/>
  <c r="O408" i="3" s="1"/>
  <c r="P408" i="3" s="1"/>
  <c r="U392" i="2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U407" i="3" l="1"/>
  <c r="I408" i="3"/>
  <c r="K408" i="3" s="1"/>
  <c r="M408" i="3" s="1"/>
  <c r="T407" i="3"/>
  <c r="B410" i="3"/>
  <c r="F409" i="3"/>
  <c r="H409" i="3"/>
  <c r="D409" i="3"/>
  <c r="G409" i="3"/>
  <c r="N409" i="3" s="1"/>
  <c r="O409" i="3" s="1"/>
  <c r="P409" i="3" s="1"/>
  <c r="C409" i="3"/>
  <c r="E409" i="3"/>
  <c r="U393" i="2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U408" i="3" l="1"/>
  <c r="I409" i="3"/>
  <c r="K409" i="3" s="1"/>
  <c r="B411" i="3"/>
  <c r="F410" i="3"/>
  <c r="H410" i="3"/>
  <c r="D410" i="3"/>
  <c r="J410" i="3" s="1"/>
  <c r="L410" i="3" s="1"/>
  <c r="G410" i="3"/>
  <c r="N410" i="3" s="1"/>
  <c r="O410" i="3" s="1"/>
  <c r="P410" i="3" s="1"/>
  <c r="C410" i="3"/>
  <c r="E410" i="3"/>
  <c r="J409" i="3"/>
  <c r="L409" i="3" s="1"/>
  <c r="T408" i="3"/>
  <c r="J395" i="2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U409" i="3" l="1"/>
  <c r="B412" i="3"/>
  <c r="H411" i="3"/>
  <c r="F411" i="3"/>
  <c r="D411" i="3"/>
  <c r="C411" i="3"/>
  <c r="G411" i="3"/>
  <c r="N411" i="3" s="1"/>
  <c r="O411" i="3" s="1"/>
  <c r="P411" i="3" s="1"/>
  <c r="E411" i="3"/>
  <c r="I410" i="3"/>
  <c r="K410" i="3" s="1"/>
  <c r="M410" i="3" s="1"/>
  <c r="T409" i="3"/>
  <c r="M409" i="3"/>
  <c r="U395" i="2"/>
  <c r="J396" i="2"/>
  <c r="L396" i="2" s="1"/>
  <c r="Q396" i="2"/>
  <c r="R396" i="2" s="1"/>
  <c r="S396" i="2" s="1"/>
  <c r="I396" i="2"/>
  <c r="K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U410" i="3" l="1"/>
  <c r="J411" i="3"/>
  <c r="L411" i="3" s="1"/>
  <c r="T410" i="3"/>
  <c r="I411" i="3"/>
  <c r="K411" i="3" s="1"/>
  <c r="M411" i="3" s="1"/>
  <c r="B413" i="3"/>
  <c r="F412" i="3"/>
  <c r="H412" i="3"/>
  <c r="D412" i="3"/>
  <c r="G412" i="3"/>
  <c r="N412" i="3" s="1"/>
  <c r="O412" i="3" s="1"/>
  <c r="P412" i="3" s="1"/>
  <c r="C412" i="3"/>
  <c r="E412" i="3"/>
  <c r="M396" i="2"/>
  <c r="U396" i="2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U411" i="3" l="1"/>
  <c r="B414" i="3"/>
  <c r="F413" i="3"/>
  <c r="H413" i="3"/>
  <c r="D413" i="3"/>
  <c r="J413" i="3" s="1"/>
  <c r="L413" i="3" s="1"/>
  <c r="C413" i="3"/>
  <c r="G413" i="3"/>
  <c r="N413" i="3" s="1"/>
  <c r="O413" i="3" s="1"/>
  <c r="P413" i="3" s="1"/>
  <c r="E413" i="3"/>
  <c r="T411" i="3"/>
  <c r="I412" i="3"/>
  <c r="K412" i="3" s="1"/>
  <c r="J412" i="3"/>
  <c r="L412" i="3" s="1"/>
  <c r="J398" i="2"/>
  <c r="L398" i="2" s="1"/>
  <c r="T397" i="2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M412" i="3" l="1"/>
  <c r="U412" i="3"/>
  <c r="B415" i="3"/>
  <c r="F414" i="3"/>
  <c r="H414" i="3"/>
  <c r="D414" i="3"/>
  <c r="J414" i="3" s="1"/>
  <c r="L414" i="3" s="1"/>
  <c r="G414" i="3"/>
  <c r="N414" i="3" s="1"/>
  <c r="O414" i="3" s="1"/>
  <c r="P414" i="3" s="1"/>
  <c r="C414" i="3"/>
  <c r="E414" i="3"/>
  <c r="I413" i="3"/>
  <c r="K413" i="3" s="1"/>
  <c r="M413" i="3" s="1"/>
  <c r="T412" i="3"/>
  <c r="U398" i="2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U413" i="3" l="1"/>
  <c r="B416" i="3"/>
  <c r="H415" i="3"/>
  <c r="F415" i="3"/>
  <c r="D415" i="3"/>
  <c r="J415" i="3" s="1"/>
  <c r="L415" i="3" s="1"/>
  <c r="E415" i="3"/>
  <c r="C415" i="3"/>
  <c r="G415" i="3"/>
  <c r="N415" i="3" s="1"/>
  <c r="O415" i="3" s="1"/>
  <c r="P415" i="3" s="1"/>
  <c r="I414" i="3"/>
  <c r="K414" i="3" s="1"/>
  <c r="M414" i="3" s="1"/>
  <c r="T413" i="3"/>
  <c r="U399" i="2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U414" i="3" l="1"/>
  <c r="I415" i="3"/>
  <c r="K415" i="3" s="1"/>
  <c r="M415" i="3" s="1"/>
  <c r="B417" i="3"/>
  <c r="F416" i="3"/>
  <c r="H416" i="3"/>
  <c r="D416" i="3"/>
  <c r="C416" i="3"/>
  <c r="G416" i="3"/>
  <c r="N416" i="3" s="1"/>
  <c r="O416" i="3" s="1"/>
  <c r="P416" i="3" s="1"/>
  <c r="E416" i="3"/>
  <c r="T414" i="3"/>
  <c r="U400" i="2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T415" i="3" l="1"/>
  <c r="B418" i="3"/>
  <c r="F417" i="3"/>
  <c r="H417" i="3"/>
  <c r="D417" i="3"/>
  <c r="J417" i="3" s="1"/>
  <c r="L417" i="3" s="1"/>
  <c r="C417" i="3"/>
  <c r="G417" i="3"/>
  <c r="N417" i="3" s="1"/>
  <c r="O417" i="3" s="1"/>
  <c r="P417" i="3" s="1"/>
  <c r="E417" i="3"/>
  <c r="I416" i="3"/>
  <c r="K416" i="3" s="1"/>
  <c r="J416" i="3"/>
  <c r="L416" i="3" s="1"/>
  <c r="U415" i="3"/>
  <c r="J402" i="2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M402" i="2" s="1"/>
  <c r="T401" i="2"/>
  <c r="B404" i="2"/>
  <c r="E403" i="2"/>
  <c r="C403" i="2"/>
  <c r="D403" i="2"/>
  <c r="U416" i="3" l="1"/>
  <c r="M416" i="3"/>
  <c r="B419" i="3"/>
  <c r="F418" i="3"/>
  <c r="H418" i="3"/>
  <c r="D418" i="3"/>
  <c r="G418" i="3"/>
  <c r="N418" i="3" s="1"/>
  <c r="O418" i="3" s="1"/>
  <c r="P418" i="3" s="1"/>
  <c r="C418" i="3"/>
  <c r="E418" i="3"/>
  <c r="I417" i="3"/>
  <c r="K417" i="3" s="1"/>
  <c r="M417" i="3" s="1"/>
  <c r="T416" i="3"/>
  <c r="U402" i="2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U417" i="3" l="1"/>
  <c r="B420" i="3"/>
  <c r="H419" i="3"/>
  <c r="F419" i="3"/>
  <c r="D419" i="3"/>
  <c r="J419" i="3" s="1"/>
  <c r="L419" i="3" s="1"/>
  <c r="G419" i="3"/>
  <c r="N419" i="3" s="1"/>
  <c r="O419" i="3" s="1"/>
  <c r="P419" i="3" s="1"/>
  <c r="C419" i="3"/>
  <c r="E419" i="3"/>
  <c r="J418" i="3"/>
  <c r="L418" i="3" s="1"/>
  <c r="I418" i="3"/>
  <c r="K418" i="3" s="1"/>
  <c r="T417" i="3"/>
  <c r="J404" i="2"/>
  <c r="L404" i="2" s="1"/>
  <c r="M403" i="2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U418" i="3" l="1"/>
  <c r="M418" i="3"/>
  <c r="I419" i="3"/>
  <c r="K419" i="3" s="1"/>
  <c r="M419" i="3" s="1"/>
  <c r="B421" i="3"/>
  <c r="F420" i="3"/>
  <c r="H420" i="3"/>
  <c r="D420" i="3"/>
  <c r="C420" i="3"/>
  <c r="G420" i="3"/>
  <c r="N420" i="3" s="1"/>
  <c r="O420" i="3" s="1"/>
  <c r="P420" i="3" s="1"/>
  <c r="E420" i="3"/>
  <c r="T418" i="3"/>
  <c r="J405" i="2"/>
  <c r="L405" i="2" s="1"/>
  <c r="U404" i="2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J420" i="3" l="1"/>
  <c r="L420" i="3" s="1"/>
  <c r="U419" i="3"/>
  <c r="B422" i="3"/>
  <c r="F421" i="3"/>
  <c r="H421" i="3"/>
  <c r="D421" i="3"/>
  <c r="C421" i="3"/>
  <c r="G421" i="3"/>
  <c r="N421" i="3" s="1"/>
  <c r="O421" i="3" s="1"/>
  <c r="P421" i="3" s="1"/>
  <c r="E421" i="3"/>
  <c r="I420" i="3"/>
  <c r="K420" i="3" s="1"/>
  <c r="M420" i="3" s="1"/>
  <c r="T419" i="3"/>
  <c r="U405" i="2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U420" i="3" l="1"/>
  <c r="J421" i="3"/>
  <c r="L421" i="3" s="1"/>
  <c r="I421" i="3"/>
  <c r="K421" i="3" s="1"/>
  <c r="T420" i="3"/>
  <c r="B423" i="3"/>
  <c r="F422" i="3"/>
  <c r="H422" i="3"/>
  <c r="D422" i="3"/>
  <c r="C422" i="3"/>
  <c r="G422" i="3"/>
  <c r="N422" i="3" s="1"/>
  <c r="O422" i="3" s="1"/>
  <c r="P422" i="3" s="1"/>
  <c r="E422" i="3"/>
  <c r="U406" i="2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U421" i="3" l="1"/>
  <c r="M421" i="3"/>
  <c r="J422" i="3"/>
  <c r="L422" i="3" s="1"/>
  <c r="T421" i="3"/>
  <c r="B424" i="3"/>
  <c r="H423" i="3"/>
  <c r="F423" i="3"/>
  <c r="D423" i="3"/>
  <c r="G423" i="3"/>
  <c r="N423" i="3" s="1"/>
  <c r="O423" i="3" s="1"/>
  <c r="P423" i="3" s="1"/>
  <c r="C423" i="3"/>
  <c r="E423" i="3"/>
  <c r="I422" i="3"/>
  <c r="K422" i="3" s="1"/>
  <c r="T407" i="2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M422" i="3" l="1"/>
  <c r="U422" i="3"/>
  <c r="J423" i="3"/>
  <c r="L423" i="3" s="1"/>
  <c r="B425" i="3"/>
  <c r="F424" i="3"/>
  <c r="H424" i="3"/>
  <c r="D424" i="3"/>
  <c r="J424" i="3" s="1"/>
  <c r="L424" i="3" s="1"/>
  <c r="C424" i="3"/>
  <c r="E424" i="3"/>
  <c r="G424" i="3"/>
  <c r="N424" i="3" s="1"/>
  <c r="O424" i="3" s="1"/>
  <c r="P424" i="3" s="1"/>
  <c r="I423" i="3"/>
  <c r="K423" i="3" s="1"/>
  <c r="M423" i="3" s="1"/>
  <c r="T422" i="3"/>
  <c r="U408" i="2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U423" i="3" l="1"/>
  <c r="B426" i="3"/>
  <c r="F425" i="3"/>
  <c r="H425" i="3"/>
  <c r="D425" i="3"/>
  <c r="E425" i="3"/>
  <c r="C425" i="3"/>
  <c r="G425" i="3"/>
  <c r="N425" i="3" s="1"/>
  <c r="O425" i="3" s="1"/>
  <c r="P425" i="3" s="1"/>
  <c r="I424" i="3"/>
  <c r="K424" i="3" s="1"/>
  <c r="M424" i="3" s="1"/>
  <c r="T423" i="3"/>
  <c r="U409" i="2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25" i="3" l="1"/>
  <c r="L425" i="3" s="1"/>
  <c r="U424" i="3"/>
  <c r="T424" i="3"/>
  <c r="I425" i="3"/>
  <c r="K425" i="3" s="1"/>
  <c r="B427" i="3"/>
  <c r="F426" i="3"/>
  <c r="H426" i="3"/>
  <c r="D426" i="3"/>
  <c r="G426" i="3"/>
  <c r="N426" i="3" s="1"/>
  <c r="O426" i="3" s="1"/>
  <c r="P426" i="3" s="1"/>
  <c r="C426" i="3"/>
  <c r="E426" i="3"/>
  <c r="J411" i="2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T410" i="2"/>
  <c r="B413" i="2"/>
  <c r="C412" i="2"/>
  <c r="E412" i="2"/>
  <c r="D412" i="2"/>
  <c r="U425" i="3" l="1"/>
  <c r="M425" i="3"/>
  <c r="B428" i="3"/>
  <c r="H427" i="3"/>
  <c r="F427" i="3"/>
  <c r="D427" i="3"/>
  <c r="J427" i="3" s="1"/>
  <c r="L427" i="3" s="1"/>
  <c r="C427" i="3"/>
  <c r="G427" i="3"/>
  <c r="N427" i="3" s="1"/>
  <c r="O427" i="3" s="1"/>
  <c r="P427" i="3" s="1"/>
  <c r="E427" i="3"/>
  <c r="T425" i="3"/>
  <c r="I426" i="3"/>
  <c r="K426" i="3" s="1"/>
  <c r="J426" i="3"/>
  <c r="L426" i="3" s="1"/>
  <c r="M411" i="2"/>
  <c r="U411" i="2"/>
  <c r="J412" i="2"/>
  <c r="L412" i="2" s="1"/>
  <c r="Q412" i="2"/>
  <c r="R412" i="2" s="1"/>
  <c r="S412" i="2" s="1"/>
  <c r="I412" i="2"/>
  <c r="K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M426" i="3" l="1"/>
  <c r="U426" i="3"/>
  <c r="I427" i="3"/>
  <c r="K427" i="3" s="1"/>
  <c r="M427" i="3" s="1"/>
  <c r="B429" i="3"/>
  <c r="F428" i="3"/>
  <c r="H428" i="3"/>
  <c r="D428" i="3"/>
  <c r="G428" i="3"/>
  <c r="N428" i="3" s="1"/>
  <c r="O428" i="3" s="1"/>
  <c r="P428" i="3" s="1"/>
  <c r="C428" i="3"/>
  <c r="E428" i="3"/>
  <c r="T426" i="3"/>
  <c r="M412" i="2"/>
  <c r="U412" i="2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U427" i="3" l="1"/>
  <c r="I428" i="3"/>
  <c r="K428" i="3" s="1"/>
  <c r="J428" i="3"/>
  <c r="L428" i="3" s="1"/>
  <c r="B430" i="3"/>
  <c r="F429" i="3"/>
  <c r="H429" i="3"/>
  <c r="D429" i="3"/>
  <c r="J429" i="3" s="1"/>
  <c r="L429" i="3" s="1"/>
  <c r="C429" i="3"/>
  <c r="G429" i="3"/>
  <c r="N429" i="3" s="1"/>
  <c r="O429" i="3" s="1"/>
  <c r="P429" i="3" s="1"/>
  <c r="E429" i="3"/>
  <c r="T427" i="3"/>
  <c r="J414" i="2"/>
  <c r="L414" i="2" s="1"/>
  <c r="T413" i="2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I429" i="3" l="1"/>
  <c r="K429" i="3" s="1"/>
  <c r="M429" i="3" s="1"/>
  <c r="T428" i="3"/>
  <c r="B431" i="3"/>
  <c r="F430" i="3"/>
  <c r="H430" i="3"/>
  <c r="D430" i="3"/>
  <c r="J430" i="3" s="1"/>
  <c r="L430" i="3" s="1"/>
  <c r="G430" i="3"/>
  <c r="N430" i="3" s="1"/>
  <c r="O430" i="3" s="1"/>
  <c r="P430" i="3" s="1"/>
  <c r="C430" i="3"/>
  <c r="E430" i="3"/>
  <c r="M428" i="3"/>
  <c r="U428" i="3"/>
  <c r="U414" i="2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I430" i="3" l="1"/>
  <c r="K430" i="3" s="1"/>
  <c r="M430" i="3" s="1"/>
  <c r="T429" i="3"/>
  <c r="B432" i="3"/>
  <c r="H431" i="3"/>
  <c r="F431" i="3"/>
  <c r="D431" i="3"/>
  <c r="J431" i="3" s="1"/>
  <c r="L431" i="3" s="1"/>
  <c r="C431" i="3"/>
  <c r="G431" i="3"/>
  <c r="N431" i="3" s="1"/>
  <c r="O431" i="3" s="1"/>
  <c r="P431" i="3" s="1"/>
  <c r="E431" i="3"/>
  <c r="U429" i="3"/>
  <c r="U415" i="2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T430" i="3" l="1"/>
  <c r="I431" i="3"/>
  <c r="K431" i="3" s="1"/>
  <c r="M431" i="3" s="1"/>
  <c r="B433" i="3"/>
  <c r="F432" i="3"/>
  <c r="H432" i="3"/>
  <c r="D432" i="3"/>
  <c r="C432" i="3"/>
  <c r="G432" i="3"/>
  <c r="N432" i="3" s="1"/>
  <c r="O432" i="3" s="1"/>
  <c r="P432" i="3" s="1"/>
  <c r="E432" i="3"/>
  <c r="U430" i="3"/>
  <c r="U416" i="2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U431" i="3" l="1"/>
  <c r="B434" i="3"/>
  <c r="F433" i="3"/>
  <c r="H433" i="3"/>
  <c r="D433" i="3"/>
  <c r="J433" i="3" s="1"/>
  <c r="L433" i="3" s="1"/>
  <c r="C433" i="3"/>
  <c r="G433" i="3"/>
  <c r="N433" i="3" s="1"/>
  <c r="O433" i="3" s="1"/>
  <c r="P433" i="3" s="1"/>
  <c r="E433" i="3"/>
  <c r="T431" i="3"/>
  <c r="I432" i="3"/>
  <c r="K432" i="3" s="1"/>
  <c r="J432" i="3"/>
  <c r="L432" i="3" s="1"/>
  <c r="J418" i="2"/>
  <c r="L418" i="2" s="1"/>
  <c r="U417" i="2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T417" i="2"/>
  <c r="B420" i="2"/>
  <c r="E419" i="2"/>
  <c r="C419" i="2"/>
  <c r="D419" i="2"/>
  <c r="M432" i="3" l="1"/>
  <c r="U432" i="3"/>
  <c r="B435" i="3"/>
  <c r="F434" i="3"/>
  <c r="H434" i="3"/>
  <c r="D434" i="3"/>
  <c r="G434" i="3"/>
  <c r="N434" i="3" s="1"/>
  <c r="O434" i="3" s="1"/>
  <c r="P434" i="3" s="1"/>
  <c r="C434" i="3"/>
  <c r="E434" i="3"/>
  <c r="I433" i="3"/>
  <c r="K433" i="3" s="1"/>
  <c r="M433" i="3" s="1"/>
  <c r="T432" i="3"/>
  <c r="M418" i="2"/>
  <c r="U418" i="2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U433" i="3" l="1"/>
  <c r="J434" i="3"/>
  <c r="L434" i="3" s="1"/>
  <c r="B436" i="3"/>
  <c r="H435" i="3"/>
  <c r="F435" i="3"/>
  <c r="D435" i="3"/>
  <c r="J435" i="3" s="1"/>
  <c r="L435" i="3" s="1"/>
  <c r="C435" i="3"/>
  <c r="G435" i="3"/>
  <c r="N435" i="3" s="1"/>
  <c r="O435" i="3" s="1"/>
  <c r="P435" i="3" s="1"/>
  <c r="E435" i="3"/>
  <c r="I434" i="3"/>
  <c r="K434" i="3" s="1"/>
  <c r="M434" i="3" s="1"/>
  <c r="T433" i="3"/>
  <c r="J420" i="2"/>
  <c r="L420" i="2" s="1"/>
  <c r="M419" i="2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U434" i="3" l="1"/>
  <c r="I435" i="3"/>
  <c r="K435" i="3" s="1"/>
  <c r="M435" i="3" s="1"/>
  <c r="B437" i="3"/>
  <c r="F436" i="3"/>
  <c r="H436" i="3"/>
  <c r="D436" i="3"/>
  <c r="C436" i="3"/>
  <c r="G436" i="3"/>
  <c r="N436" i="3" s="1"/>
  <c r="O436" i="3" s="1"/>
  <c r="P436" i="3" s="1"/>
  <c r="E436" i="3"/>
  <c r="T434" i="3"/>
  <c r="J421" i="2"/>
  <c r="L421" i="2" s="1"/>
  <c r="U420" i="2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B423" i="2"/>
  <c r="E422" i="2"/>
  <c r="C422" i="2"/>
  <c r="D422" i="2"/>
  <c r="J422" i="2" s="1"/>
  <c r="L422" i="2" s="1"/>
  <c r="U435" i="3" l="1"/>
  <c r="J436" i="3"/>
  <c r="L436" i="3" s="1"/>
  <c r="I436" i="3"/>
  <c r="K436" i="3" s="1"/>
  <c r="M436" i="3" s="1"/>
  <c r="B438" i="3"/>
  <c r="F437" i="3"/>
  <c r="H437" i="3"/>
  <c r="D437" i="3"/>
  <c r="J437" i="3" s="1"/>
  <c r="L437" i="3" s="1"/>
  <c r="C437" i="3"/>
  <c r="G437" i="3"/>
  <c r="N437" i="3" s="1"/>
  <c r="O437" i="3" s="1"/>
  <c r="P437" i="3" s="1"/>
  <c r="E437" i="3"/>
  <c r="T435" i="3"/>
  <c r="M421" i="2"/>
  <c r="U421" i="2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U436" i="3" l="1"/>
  <c r="I437" i="3"/>
  <c r="K437" i="3" s="1"/>
  <c r="M437" i="3" s="1"/>
  <c r="T436" i="3"/>
  <c r="B439" i="3"/>
  <c r="F438" i="3"/>
  <c r="H438" i="3"/>
  <c r="D438" i="3"/>
  <c r="C438" i="3"/>
  <c r="G438" i="3"/>
  <c r="N438" i="3" s="1"/>
  <c r="O438" i="3" s="1"/>
  <c r="P438" i="3" s="1"/>
  <c r="E438" i="3"/>
  <c r="U422" i="2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38" i="3" l="1"/>
  <c r="L438" i="3" s="1"/>
  <c r="I438" i="3"/>
  <c r="K438" i="3" s="1"/>
  <c r="M438" i="3" s="1"/>
  <c r="T437" i="3"/>
  <c r="B440" i="3"/>
  <c r="H439" i="3"/>
  <c r="F439" i="3"/>
  <c r="D439" i="3"/>
  <c r="J439" i="3" s="1"/>
  <c r="L439" i="3" s="1"/>
  <c r="C439" i="3"/>
  <c r="G439" i="3"/>
  <c r="N439" i="3" s="1"/>
  <c r="O439" i="3" s="1"/>
  <c r="P439" i="3" s="1"/>
  <c r="E439" i="3"/>
  <c r="U437" i="3"/>
  <c r="J424" i="2"/>
  <c r="L424" i="2" s="1"/>
  <c r="U423" i="2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T438" i="3" l="1"/>
  <c r="I439" i="3"/>
  <c r="K439" i="3" s="1"/>
  <c r="M439" i="3" s="1"/>
  <c r="B441" i="3"/>
  <c r="F440" i="3"/>
  <c r="H440" i="3"/>
  <c r="D440" i="3"/>
  <c r="C440" i="3"/>
  <c r="E440" i="3"/>
  <c r="G440" i="3"/>
  <c r="N440" i="3" s="1"/>
  <c r="O440" i="3" s="1"/>
  <c r="P440" i="3" s="1"/>
  <c r="U438" i="3"/>
  <c r="U424" i="2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U439" i="3" l="1"/>
  <c r="B442" i="3"/>
  <c r="F441" i="3"/>
  <c r="H441" i="3"/>
  <c r="D441" i="3"/>
  <c r="C441" i="3"/>
  <c r="G441" i="3"/>
  <c r="N441" i="3" s="1"/>
  <c r="O441" i="3" s="1"/>
  <c r="P441" i="3" s="1"/>
  <c r="E441" i="3"/>
  <c r="T439" i="3"/>
  <c r="I440" i="3"/>
  <c r="K440" i="3" s="1"/>
  <c r="J440" i="3"/>
  <c r="L440" i="3" s="1"/>
  <c r="U425" i="2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U440" i="3" l="1"/>
  <c r="M440" i="3"/>
  <c r="J441" i="3"/>
  <c r="L441" i="3" s="1"/>
  <c r="B443" i="3"/>
  <c r="F442" i="3"/>
  <c r="H442" i="3"/>
  <c r="D442" i="3"/>
  <c r="J442" i="3" s="1"/>
  <c r="L442" i="3" s="1"/>
  <c r="G442" i="3"/>
  <c r="N442" i="3" s="1"/>
  <c r="O442" i="3" s="1"/>
  <c r="P442" i="3" s="1"/>
  <c r="C442" i="3"/>
  <c r="E442" i="3"/>
  <c r="I441" i="3"/>
  <c r="K441" i="3" s="1"/>
  <c r="M441" i="3" s="1"/>
  <c r="T440" i="3"/>
  <c r="J427" i="2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T426" i="2"/>
  <c r="B429" i="2"/>
  <c r="C428" i="2"/>
  <c r="E428" i="2"/>
  <c r="D428" i="2"/>
  <c r="U441" i="3" l="1"/>
  <c r="B444" i="3"/>
  <c r="H443" i="3"/>
  <c r="F443" i="3"/>
  <c r="D443" i="3"/>
  <c r="J443" i="3" s="1"/>
  <c r="L443" i="3" s="1"/>
  <c r="C443" i="3"/>
  <c r="G443" i="3"/>
  <c r="N443" i="3" s="1"/>
  <c r="O443" i="3" s="1"/>
  <c r="P443" i="3" s="1"/>
  <c r="E443" i="3"/>
  <c r="I442" i="3"/>
  <c r="K442" i="3" s="1"/>
  <c r="M442" i="3" s="1"/>
  <c r="T441" i="3"/>
  <c r="M427" i="2"/>
  <c r="U427" i="2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U442" i="3" l="1"/>
  <c r="I443" i="3"/>
  <c r="K443" i="3" s="1"/>
  <c r="M443" i="3" s="1"/>
  <c r="B445" i="3"/>
  <c r="F444" i="3"/>
  <c r="H444" i="3"/>
  <c r="D444" i="3"/>
  <c r="G444" i="3"/>
  <c r="N444" i="3" s="1"/>
  <c r="O444" i="3" s="1"/>
  <c r="P444" i="3" s="1"/>
  <c r="C444" i="3"/>
  <c r="E444" i="3"/>
  <c r="T442" i="3"/>
  <c r="M428" i="2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U443" i="3" l="1"/>
  <c r="J444" i="3"/>
  <c r="L444" i="3" s="1"/>
  <c r="I444" i="3"/>
  <c r="K444" i="3" s="1"/>
  <c r="M444" i="3" s="1"/>
  <c r="B446" i="3"/>
  <c r="F445" i="3"/>
  <c r="H445" i="3"/>
  <c r="D445" i="3"/>
  <c r="J445" i="3" s="1"/>
  <c r="L445" i="3" s="1"/>
  <c r="C445" i="3"/>
  <c r="E445" i="3"/>
  <c r="G445" i="3"/>
  <c r="N445" i="3" s="1"/>
  <c r="O445" i="3" s="1"/>
  <c r="P445" i="3" s="1"/>
  <c r="T443" i="3"/>
  <c r="J430" i="2"/>
  <c r="L430" i="2" s="1"/>
  <c r="T429" i="2"/>
  <c r="U429" i="2"/>
  <c r="Q430" i="2"/>
  <c r="R430" i="2" s="1"/>
  <c r="S430" i="2" s="1"/>
  <c r="I430" i="2"/>
  <c r="K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U444" i="3" l="1"/>
  <c r="I445" i="3"/>
  <c r="K445" i="3" s="1"/>
  <c r="M445" i="3" s="1"/>
  <c r="T444" i="3"/>
  <c r="B447" i="3"/>
  <c r="F446" i="3"/>
  <c r="H446" i="3"/>
  <c r="D446" i="3"/>
  <c r="G446" i="3"/>
  <c r="N446" i="3" s="1"/>
  <c r="O446" i="3" s="1"/>
  <c r="P446" i="3" s="1"/>
  <c r="C446" i="3"/>
  <c r="E446" i="3"/>
  <c r="M430" i="2"/>
  <c r="U430" i="2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T430" i="2"/>
  <c r="B433" i="2"/>
  <c r="C432" i="2"/>
  <c r="E432" i="2"/>
  <c r="D432" i="2"/>
  <c r="U445" i="3" l="1"/>
  <c r="I446" i="3"/>
  <c r="K446" i="3" s="1"/>
  <c r="B448" i="3"/>
  <c r="H447" i="3"/>
  <c r="F447" i="3"/>
  <c r="D447" i="3"/>
  <c r="J447" i="3" s="1"/>
  <c r="L447" i="3" s="1"/>
  <c r="C447" i="3"/>
  <c r="G447" i="3"/>
  <c r="N447" i="3" s="1"/>
  <c r="O447" i="3" s="1"/>
  <c r="P447" i="3" s="1"/>
  <c r="E447" i="3"/>
  <c r="J446" i="3"/>
  <c r="L446" i="3" s="1"/>
  <c r="T445" i="3"/>
  <c r="M431" i="2"/>
  <c r="U431" i="2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U446" i="3" l="1"/>
  <c r="B449" i="3"/>
  <c r="F448" i="3"/>
  <c r="H448" i="3"/>
  <c r="D448" i="3"/>
  <c r="C448" i="3"/>
  <c r="G448" i="3"/>
  <c r="N448" i="3" s="1"/>
  <c r="O448" i="3" s="1"/>
  <c r="P448" i="3" s="1"/>
  <c r="E448" i="3"/>
  <c r="T446" i="3"/>
  <c r="I447" i="3"/>
  <c r="K447" i="3" s="1"/>
  <c r="M447" i="3" s="1"/>
  <c r="M446" i="3"/>
  <c r="U432" i="2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s="1"/>
  <c r="L434" i="2" s="1"/>
  <c r="U447" i="3" l="1"/>
  <c r="J448" i="3"/>
  <c r="L448" i="3" s="1"/>
  <c r="I448" i="3"/>
  <c r="K448" i="3" s="1"/>
  <c r="M448" i="3" s="1"/>
  <c r="T447" i="3"/>
  <c r="B450" i="3"/>
  <c r="F449" i="3"/>
  <c r="H449" i="3"/>
  <c r="D449" i="3"/>
  <c r="G449" i="3"/>
  <c r="N449" i="3" s="1"/>
  <c r="O449" i="3" s="1"/>
  <c r="P449" i="3" s="1"/>
  <c r="C449" i="3"/>
  <c r="E449" i="3"/>
  <c r="U433" i="2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J449" i="3" l="1"/>
  <c r="L449" i="3" s="1"/>
  <c r="U448" i="3"/>
  <c r="I449" i="3"/>
  <c r="K449" i="3" s="1"/>
  <c r="M449" i="3" s="1"/>
  <c r="T448" i="3"/>
  <c r="B451" i="3"/>
  <c r="F450" i="3"/>
  <c r="H450" i="3"/>
  <c r="D450" i="3"/>
  <c r="G450" i="3"/>
  <c r="N450" i="3" s="1"/>
  <c r="O450" i="3" s="1"/>
  <c r="P450" i="3" s="1"/>
  <c r="E450" i="3"/>
  <c r="C450" i="3"/>
  <c r="J435" i="2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B437" i="2"/>
  <c r="E436" i="2"/>
  <c r="C436" i="2"/>
  <c r="D436" i="2"/>
  <c r="J450" i="3" l="1"/>
  <c r="L450" i="3" s="1"/>
  <c r="I450" i="3"/>
  <c r="K450" i="3" s="1"/>
  <c r="M450" i="3" s="1"/>
  <c r="T449" i="3"/>
  <c r="B452" i="3"/>
  <c r="H451" i="3"/>
  <c r="F451" i="3"/>
  <c r="D451" i="3"/>
  <c r="J451" i="3" s="1"/>
  <c r="L451" i="3" s="1"/>
  <c r="G451" i="3"/>
  <c r="N451" i="3" s="1"/>
  <c r="O451" i="3" s="1"/>
  <c r="P451" i="3" s="1"/>
  <c r="C451" i="3"/>
  <c r="E451" i="3"/>
  <c r="U449" i="3"/>
  <c r="M435" i="2"/>
  <c r="U435" i="2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T450" i="3" l="1"/>
  <c r="I451" i="3"/>
  <c r="K451" i="3" s="1"/>
  <c r="M451" i="3" s="1"/>
  <c r="B453" i="3"/>
  <c r="F452" i="3"/>
  <c r="H452" i="3"/>
  <c r="D452" i="3"/>
  <c r="J452" i="3" s="1"/>
  <c r="L452" i="3" s="1"/>
  <c r="C452" i="3"/>
  <c r="G452" i="3"/>
  <c r="N452" i="3" s="1"/>
  <c r="O452" i="3" s="1"/>
  <c r="P452" i="3" s="1"/>
  <c r="E452" i="3"/>
  <c r="U450" i="3"/>
  <c r="J437" i="2"/>
  <c r="L437" i="2" s="1"/>
  <c r="M436" i="2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U451" i="3" l="1"/>
  <c r="B454" i="3"/>
  <c r="F453" i="3"/>
  <c r="H453" i="3"/>
  <c r="D453" i="3"/>
  <c r="C453" i="3"/>
  <c r="G453" i="3"/>
  <c r="N453" i="3" s="1"/>
  <c r="O453" i="3" s="1"/>
  <c r="P453" i="3" s="1"/>
  <c r="E453" i="3"/>
  <c r="I452" i="3"/>
  <c r="K452" i="3" s="1"/>
  <c r="M452" i="3" s="1"/>
  <c r="T451" i="3"/>
  <c r="J438" i="2"/>
  <c r="L438" i="2" s="1"/>
  <c r="U437" i="2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T437" i="2"/>
  <c r="B440" i="2"/>
  <c r="C439" i="2"/>
  <c r="E439" i="2"/>
  <c r="D439" i="2"/>
  <c r="J439" i="2" s="1"/>
  <c r="L439" i="2" s="1"/>
  <c r="U452" i="3" l="1"/>
  <c r="J453" i="3"/>
  <c r="L453" i="3" s="1"/>
  <c r="T452" i="3"/>
  <c r="I453" i="3"/>
  <c r="K453" i="3" s="1"/>
  <c r="B455" i="3"/>
  <c r="F454" i="3"/>
  <c r="H454" i="3"/>
  <c r="D454" i="3"/>
  <c r="J454" i="3" s="1"/>
  <c r="L454" i="3" s="1"/>
  <c r="C454" i="3"/>
  <c r="G454" i="3"/>
  <c r="N454" i="3" s="1"/>
  <c r="O454" i="3" s="1"/>
  <c r="P454" i="3" s="1"/>
  <c r="E454" i="3"/>
  <c r="M438" i="2"/>
  <c r="U438" i="2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U453" i="3" l="1"/>
  <c r="M453" i="3"/>
  <c r="B456" i="3"/>
  <c r="H455" i="3"/>
  <c r="F455" i="3"/>
  <c r="D455" i="3"/>
  <c r="J455" i="3" s="1"/>
  <c r="L455" i="3" s="1"/>
  <c r="C455" i="3"/>
  <c r="G455" i="3"/>
  <c r="N455" i="3" s="1"/>
  <c r="O455" i="3" s="1"/>
  <c r="P455" i="3" s="1"/>
  <c r="E455" i="3"/>
  <c r="I454" i="3"/>
  <c r="K454" i="3" s="1"/>
  <c r="M454" i="3" s="1"/>
  <c r="T453" i="3"/>
  <c r="J440" i="2"/>
  <c r="L440" i="2" s="1"/>
  <c r="U439" i="2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M440" i="2" s="1"/>
  <c r="B442" i="2"/>
  <c r="E441" i="2"/>
  <c r="C441" i="2"/>
  <c r="D441" i="2"/>
  <c r="U454" i="3" l="1"/>
  <c r="I455" i="3"/>
  <c r="K455" i="3" s="1"/>
  <c r="M455" i="3" s="1"/>
  <c r="B457" i="3"/>
  <c r="F456" i="3"/>
  <c r="H456" i="3"/>
  <c r="D456" i="3"/>
  <c r="C456" i="3"/>
  <c r="G456" i="3"/>
  <c r="N456" i="3" s="1"/>
  <c r="O456" i="3" s="1"/>
  <c r="P456" i="3" s="1"/>
  <c r="E456" i="3"/>
  <c r="T454" i="3"/>
  <c r="U440" i="2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T440" i="2"/>
  <c r="B443" i="2"/>
  <c r="E442" i="2"/>
  <c r="C442" i="2"/>
  <c r="D442" i="2"/>
  <c r="J442" i="2" s="1"/>
  <c r="L442" i="2" s="1"/>
  <c r="U455" i="3" l="1"/>
  <c r="J456" i="3"/>
  <c r="L456" i="3" s="1"/>
  <c r="I456" i="3"/>
  <c r="K456" i="3" s="1"/>
  <c r="M456" i="3" s="1"/>
  <c r="B458" i="3"/>
  <c r="F457" i="3"/>
  <c r="H457" i="3"/>
  <c r="D457" i="3"/>
  <c r="J457" i="3" s="1"/>
  <c r="L457" i="3" s="1"/>
  <c r="C457" i="3"/>
  <c r="E457" i="3"/>
  <c r="G457" i="3"/>
  <c r="N457" i="3" s="1"/>
  <c r="O457" i="3" s="1"/>
  <c r="P457" i="3" s="1"/>
  <c r="T455" i="3"/>
  <c r="M441" i="2"/>
  <c r="U441" i="2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M442" i="2" s="1"/>
  <c r="B444" i="2"/>
  <c r="C443" i="2"/>
  <c r="E443" i="2"/>
  <c r="D443" i="2"/>
  <c r="U456" i="3" l="1"/>
  <c r="I457" i="3"/>
  <c r="K457" i="3" s="1"/>
  <c r="M457" i="3" s="1"/>
  <c r="T456" i="3"/>
  <c r="B459" i="3"/>
  <c r="F458" i="3"/>
  <c r="H458" i="3"/>
  <c r="D458" i="3"/>
  <c r="G458" i="3"/>
  <c r="N458" i="3" s="1"/>
  <c r="O458" i="3" s="1"/>
  <c r="P458" i="3" s="1"/>
  <c r="C458" i="3"/>
  <c r="E458" i="3"/>
  <c r="U442" i="2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U457" i="3" l="1"/>
  <c r="I458" i="3"/>
  <c r="K458" i="3" s="1"/>
  <c r="B460" i="3"/>
  <c r="H459" i="3"/>
  <c r="F459" i="3"/>
  <c r="D459" i="3"/>
  <c r="J459" i="3" s="1"/>
  <c r="L459" i="3" s="1"/>
  <c r="G459" i="3"/>
  <c r="N459" i="3" s="1"/>
  <c r="O459" i="3" s="1"/>
  <c r="P459" i="3" s="1"/>
  <c r="C459" i="3"/>
  <c r="E459" i="3"/>
  <c r="J458" i="3"/>
  <c r="L458" i="3" s="1"/>
  <c r="T457" i="3"/>
  <c r="M443" i="2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U458" i="3" l="1"/>
  <c r="B461" i="3"/>
  <c r="F460" i="3"/>
  <c r="H460" i="3"/>
  <c r="D460" i="3"/>
  <c r="G460" i="3"/>
  <c r="N460" i="3" s="1"/>
  <c r="O460" i="3" s="1"/>
  <c r="P460" i="3" s="1"/>
  <c r="C460" i="3"/>
  <c r="E460" i="3"/>
  <c r="T458" i="3"/>
  <c r="I459" i="3"/>
  <c r="K459" i="3" s="1"/>
  <c r="M459" i="3" s="1"/>
  <c r="M458" i="3"/>
  <c r="U444" i="2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U459" i="3" l="1"/>
  <c r="J460" i="3"/>
  <c r="L460" i="3" s="1"/>
  <c r="I460" i="3"/>
  <c r="K460" i="3" s="1"/>
  <c r="T459" i="3"/>
  <c r="B462" i="3"/>
  <c r="F461" i="3"/>
  <c r="H461" i="3"/>
  <c r="D461" i="3"/>
  <c r="J461" i="3" s="1"/>
  <c r="L461" i="3" s="1"/>
  <c r="C461" i="3"/>
  <c r="G461" i="3"/>
  <c r="N461" i="3" s="1"/>
  <c r="O461" i="3" s="1"/>
  <c r="P461" i="3" s="1"/>
  <c r="E461" i="3"/>
  <c r="J446" i="2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M446" i="2" s="1"/>
  <c r="T445" i="2"/>
  <c r="B448" i="2"/>
  <c r="C447" i="2"/>
  <c r="E447" i="2"/>
  <c r="D447" i="2"/>
  <c r="U460" i="3" l="1"/>
  <c r="M460" i="3"/>
  <c r="B463" i="3"/>
  <c r="F462" i="3"/>
  <c r="H462" i="3"/>
  <c r="D462" i="3"/>
  <c r="J462" i="3" s="1"/>
  <c r="L462" i="3" s="1"/>
  <c r="G462" i="3"/>
  <c r="N462" i="3" s="1"/>
  <c r="O462" i="3" s="1"/>
  <c r="P462" i="3" s="1"/>
  <c r="C462" i="3"/>
  <c r="E462" i="3"/>
  <c r="I461" i="3"/>
  <c r="K461" i="3" s="1"/>
  <c r="M461" i="3" s="1"/>
  <c r="T460" i="3"/>
  <c r="U446" i="2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U461" i="3" l="1"/>
  <c r="B464" i="3"/>
  <c r="H463" i="3"/>
  <c r="F463" i="3"/>
  <c r="D463" i="3"/>
  <c r="J463" i="3" s="1"/>
  <c r="L463" i="3" s="1"/>
  <c r="C463" i="3"/>
  <c r="G463" i="3"/>
  <c r="N463" i="3" s="1"/>
  <c r="O463" i="3" s="1"/>
  <c r="P463" i="3" s="1"/>
  <c r="E463" i="3"/>
  <c r="I462" i="3"/>
  <c r="K462" i="3" s="1"/>
  <c r="M462" i="3" s="1"/>
  <c r="T461" i="3"/>
  <c r="J448" i="2"/>
  <c r="L448" i="2" s="1"/>
  <c r="U447" i="2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8" i="2" s="1"/>
  <c r="M447" i="2"/>
  <c r="B450" i="2"/>
  <c r="C449" i="2"/>
  <c r="E449" i="2"/>
  <c r="D449" i="2"/>
  <c r="U462" i="3" l="1"/>
  <c r="I463" i="3"/>
  <c r="K463" i="3" s="1"/>
  <c r="M463" i="3" s="1"/>
  <c r="B465" i="3"/>
  <c r="F464" i="3"/>
  <c r="H464" i="3"/>
  <c r="D464" i="3"/>
  <c r="C464" i="3"/>
  <c r="G464" i="3"/>
  <c r="N464" i="3" s="1"/>
  <c r="O464" i="3" s="1"/>
  <c r="P464" i="3" s="1"/>
  <c r="E464" i="3"/>
  <c r="T462" i="3"/>
  <c r="J449" i="2"/>
  <c r="L449" i="2" s="1"/>
  <c r="U448" i="2"/>
  <c r="Q449" i="2"/>
  <c r="R449" i="2" s="1"/>
  <c r="S449" i="2" s="1"/>
  <c r="I449" i="2"/>
  <c r="K449" i="2" s="1"/>
  <c r="M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U463" i="3" l="1"/>
  <c r="J464" i="3"/>
  <c r="L464" i="3" s="1"/>
  <c r="I464" i="3"/>
  <c r="K464" i="3" s="1"/>
  <c r="M464" i="3" s="1"/>
  <c r="B466" i="3"/>
  <c r="F465" i="3"/>
  <c r="H465" i="3"/>
  <c r="D465" i="3"/>
  <c r="C465" i="3"/>
  <c r="G465" i="3"/>
  <c r="N465" i="3" s="1"/>
  <c r="O465" i="3" s="1"/>
  <c r="P465" i="3" s="1"/>
  <c r="E465" i="3"/>
  <c r="T463" i="3"/>
  <c r="J450" i="2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M450" i="2" s="1"/>
  <c r="U449" i="2"/>
  <c r="B452" i="2"/>
  <c r="E451" i="2"/>
  <c r="C451" i="2"/>
  <c r="D451" i="2"/>
  <c r="J465" i="3" l="1"/>
  <c r="L465" i="3" s="1"/>
  <c r="U464" i="3"/>
  <c r="I465" i="3"/>
  <c r="K465" i="3" s="1"/>
  <c r="M465" i="3" s="1"/>
  <c r="T464" i="3"/>
  <c r="B467" i="3"/>
  <c r="F466" i="3"/>
  <c r="H466" i="3"/>
  <c r="D466" i="3"/>
  <c r="J466" i="3" s="1"/>
  <c r="L466" i="3" s="1"/>
  <c r="G466" i="3"/>
  <c r="N466" i="3" s="1"/>
  <c r="O466" i="3" s="1"/>
  <c r="P466" i="3" s="1"/>
  <c r="C466" i="3"/>
  <c r="E466" i="3"/>
  <c r="U450" i="2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I466" i="3" l="1"/>
  <c r="K466" i="3" s="1"/>
  <c r="M466" i="3" s="1"/>
  <c r="T465" i="3"/>
  <c r="B468" i="3"/>
  <c r="H467" i="3"/>
  <c r="F467" i="3"/>
  <c r="D467" i="3"/>
  <c r="J467" i="3" s="1"/>
  <c r="L467" i="3" s="1"/>
  <c r="G467" i="3"/>
  <c r="N467" i="3" s="1"/>
  <c r="O467" i="3" s="1"/>
  <c r="P467" i="3" s="1"/>
  <c r="C467" i="3"/>
  <c r="E467" i="3"/>
  <c r="U465" i="3"/>
  <c r="J452" i="2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M452" i="2" s="1"/>
  <c r="T451" i="2"/>
  <c r="B454" i="2"/>
  <c r="E453" i="2"/>
  <c r="C453" i="2"/>
  <c r="D453" i="2"/>
  <c r="J453" i="2" s="1"/>
  <c r="L453" i="2" s="1"/>
  <c r="T466" i="3" l="1"/>
  <c r="I467" i="3"/>
  <c r="K467" i="3" s="1"/>
  <c r="M467" i="3" s="1"/>
  <c r="B469" i="3"/>
  <c r="F468" i="3"/>
  <c r="H468" i="3"/>
  <c r="D468" i="3"/>
  <c r="J468" i="3" s="1"/>
  <c r="L468" i="3" s="1"/>
  <c r="C468" i="3"/>
  <c r="G468" i="3"/>
  <c r="N468" i="3" s="1"/>
  <c r="O468" i="3" s="1"/>
  <c r="P468" i="3" s="1"/>
  <c r="E468" i="3"/>
  <c r="U466" i="3"/>
  <c r="U452" i="2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M453" i="2" s="1"/>
  <c r="B455" i="2"/>
  <c r="E454" i="2"/>
  <c r="C454" i="2"/>
  <c r="D454" i="2"/>
  <c r="U467" i="3" l="1"/>
  <c r="I468" i="3"/>
  <c r="K468" i="3" s="1"/>
  <c r="M468" i="3" s="1"/>
  <c r="T467" i="3"/>
  <c r="B470" i="3"/>
  <c r="F469" i="3"/>
  <c r="H469" i="3"/>
  <c r="D469" i="3"/>
  <c r="J469" i="3" s="1"/>
  <c r="L469" i="3" s="1"/>
  <c r="C469" i="3"/>
  <c r="E469" i="3"/>
  <c r="G469" i="3"/>
  <c r="N469" i="3" s="1"/>
  <c r="O469" i="3" s="1"/>
  <c r="P469" i="3" s="1"/>
  <c r="U453" i="2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T453" i="2"/>
  <c r="B456" i="2"/>
  <c r="C455" i="2"/>
  <c r="E455" i="2"/>
  <c r="D455" i="2"/>
  <c r="I469" i="3" l="1"/>
  <c r="K469" i="3" s="1"/>
  <c r="M469" i="3" s="1"/>
  <c r="T468" i="3"/>
  <c r="B471" i="3"/>
  <c r="F470" i="3"/>
  <c r="H470" i="3"/>
  <c r="D470" i="3"/>
  <c r="C470" i="3"/>
  <c r="E470" i="3"/>
  <c r="G470" i="3"/>
  <c r="N470" i="3" s="1"/>
  <c r="O470" i="3" s="1"/>
  <c r="P470" i="3" s="1"/>
  <c r="U468" i="3"/>
  <c r="M454" i="2"/>
  <c r="J455" i="2"/>
  <c r="L455" i="2" s="1"/>
  <c r="U454" i="2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M455" i="2" s="1"/>
  <c r="B457" i="2"/>
  <c r="E456" i="2"/>
  <c r="C456" i="2"/>
  <c r="D456" i="2"/>
  <c r="U469" i="3" l="1"/>
  <c r="I470" i="3"/>
  <c r="K470" i="3" s="1"/>
  <c r="B472" i="3"/>
  <c r="H471" i="3"/>
  <c r="F471" i="3"/>
  <c r="D471" i="3"/>
  <c r="G471" i="3"/>
  <c r="N471" i="3" s="1"/>
  <c r="O471" i="3" s="1"/>
  <c r="P471" i="3" s="1"/>
  <c r="C471" i="3"/>
  <c r="E471" i="3"/>
  <c r="J470" i="3"/>
  <c r="L470" i="3" s="1"/>
  <c r="T469" i="3"/>
  <c r="U455" i="2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U470" i="3" l="1"/>
  <c r="J471" i="3"/>
  <c r="L471" i="3" s="1"/>
  <c r="M470" i="3"/>
  <c r="I471" i="3"/>
  <c r="K471" i="3" s="1"/>
  <c r="M471" i="3" s="1"/>
  <c r="B473" i="3"/>
  <c r="F472" i="3"/>
  <c r="H472" i="3"/>
  <c r="D472" i="3"/>
  <c r="J472" i="3" s="1"/>
  <c r="L472" i="3" s="1"/>
  <c r="C472" i="3"/>
  <c r="G472" i="3"/>
  <c r="N472" i="3" s="1"/>
  <c r="O472" i="3" s="1"/>
  <c r="P472" i="3" s="1"/>
  <c r="E472" i="3"/>
  <c r="T470" i="3"/>
  <c r="U456" i="2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U471" i="3" l="1"/>
  <c r="B474" i="3"/>
  <c r="F473" i="3"/>
  <c r="H473" i="3"/>
  <c r="D473" i="3"/>
  <c r="J473" i="3" s="1"/>
  <c r="L473" i="3" s="1"/>
  <c r="G473" i="3"/>
  <c r="N473" i="3" s="1"/>
  <c r="O473" i="3" s="1"/>
  <c r="P473" i="3" s="1"/>
  <c r="C473" i="3"/>
  <c r="E473" i="3"/>
  <c r="I472" i="3"/>
  <c r="K472" i="3" s="1"/>
  <c r="M472" i="3" s="1"/>
  <c r="T471" i="3"/>
  <c r="J458" i="2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U472" i="3" l="1"/>
  <c r="B475" i="3"/>
  <c r="F474" i="3"/>
  <c r="H474" i="3"/>
  <c r="D474" i="3"/>
  <c r="J474" i="3" s="1"/>
  <c r="L474" i="3" s="1"/>
  <c r="G474" i="3"/>
  <c r="N474" i="3" s="1"/>
  <c r="O474" i="3" s="1"/>
  <c r="P474" i="3" s="1"/>
  <c r="C474" i="3"/>
  <c r="E474" i="3"/>
  <c r="I473" i="3"/>
  <c r="K473" i="3" s="1"/>
  <c r="M473" i="3" s="1"/>
  <c r="T472" i="3"/>
  <c r="U458" i="2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U473" i="3" l="1"/>
  <c r="B476" i="3"/>
  <c r="H475" i="3"/>
  <c r="F475" i="3"/>
  <c r="D475" i="3"/>
  <c r="J475" i="3" s="1"/>
  <c r="L475" i="3" s="1"/>
  <c r="C475" i="3"/>
  <c r="G475" i="3"/>
  <c r="N475" i="3" s="1"/>
  <c r="O475" i="3" s="1"/>
  <c r="P475" i="3" s="1"/>
  <c r="E475" i="3"/>
  <c r="I474" i="3"/>
  <c r="K474" i="3" s="1"/>
  <c r="M474" i="3" s="1"/>
  <c r="T473" i="3"/>
  <c r="U459" i="2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U474" i="3" l="1"/>
  <c r="I475" i="3"/>
  <c r="K475" i="3" s="1"/>
  <c r="M475" i="3" s="1"/>
  <c r="B477" i="3"/>
  <c r="F476" i="3"/>
  <c r="H476" i="3"/>
  <c r="D476" i="3"/>
  <c r="G476" i="3"/>
  <c r="N476" i="3" s="1"/>
  <c r="O476" i="3" s="1"/>
  <c r="P476" i="3" s="1"/>
  <c r="C476" i="3"/>
  <c r="E476" i="3"/>
  <c r="T474" i="3"/>
  <c r="J461" i="2"/>
  <c r="L461" i="2" s="1"/>
  <c r="U460" i="2"/>
  <c r="Q461" i="2"/>
  <c r="R461" i="2" s="1"/>
  <c r="S461" i="2" s="1"/>
  <c r="I461" i="2"/>
  <c r="K461" i="2" s="1"/>
  <c r="M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U475" i="3" l="1"/>
  <c r="J476" i="3"/>
  <c r="L476" i="3" s="1"/>
  <c r="I476" i="3"/>
  <c r="K476" i="3" s="1"/>
  <c r="M476" i="3" s="1"/>
  <c r="B478" i="3"/>
  <c r="F477" i="3"/>
  <c r="H477" i="3"/>
  <c r="D477" i="3"/>
  <c r="J477" i="3" s="1"/>
  <c r="L477" i="3" s="1"/>
  <c r="C477" i="3"/>
  <c r="G477" i="3"/>
  <c r="N477" i="3" s="1"/>
  <c r="O477" i="3" s="1"/>
  <c r="P477" i="3" s="1"/>
  <c r="E477" i="3"/>
  <c r="T475" i="3"/>
  <c r="J462" i="2"/>
  <c r="L462" i="2" s="1"/>
  <c r="T461" i="2"/>
  <c r="Q462" i="2"/>
  <c r="R462" i="2" s="1"/>
  <c r="S462" i="2" s="1"/>
  <c r="I462" i="2"/>
  <c r="K462" i="2" s="1"/>
  <c r="M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U476" i="3" l="1"/>
  <c r="I477" i="3"/>
  <c r="K477" i="3" s="1"/>
  <c r="M477" i="3" s="1"/>
  <c r="T476" i="3"/>
  <c r="B479" i="3"/>
  <c r="F478" i="3"/>
  <c r="H478" i="3"/>
  <c r="D478" i="3"/>
  <c r="J478" i="3" s="1"/>
  <c r="L478" i="3" s="1"/>
  <c r="G478" i="3"/>
  <c r="N478" i="3" s="1"/>
  <c r="O478" i="3" s="1"/>
  <c r="P478" i="3" s="1"/>
  <c r="C478" i="3"/>
  <c r="E478" i="3"/>
  <c r="U462" i="2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I478" i="3" l="1"/>
  <c r="K478" i="3" s="1"/>
  <c r="M478" i="3" s="1"/>
  <c r="T477" i="3"/>
  <c r="B480" i="3"/>
  <c r="H479" i="3"/>
  <c r="F479" i="3"/>
  <c r="D479" i="3"/>
  <c r="J479" i="3" s="1"/>
  <c r="L479" i="3" s="1"/>
  <c r="C479" i="3"/>
  <c r="G479" i="3"/>
  <c r="N479" i="3" s="1"/>
  <c r="O479" i="3" s="1"/>
  <c r="P479" i="3" s="1"/>
  <c r="E479" i="3"/>
  <c r="U477" i="3"/>
  <c r="M463" i="2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T478" i="3" l="1"/>
  <c r="I479" i="3"/>
  <c r="K479" i="3" s="1"/>
  <c r="M479" i="3" s="1"/>
  <c r="B481" i="3"/>
  <c r="F480" i="3"/>
  <c r="H480" i="3"/>
  <c r="D480" i="3"/>
  <c r="C480" i="3"/>
  <c r="G480" i="3"/>
  <c r="N480" i="3" s="1"/>
  <c r="O480" i="3" s="1"/>
  <c r="P480" i="3" s="1"/>
  <c r="E480" i="3"/>
  <c r="U478" i="3"/>
  <c r="J465" i="2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U479" i="3" l="1"/>
  <c r="I480" i="3"/>
  <c r="K480" i="3" s="1"/>
  <c r="B482" i="3"/>
  <c r="F481" i="3"/>
  <c r="H481" i="3"/>
  <c r="D481" i="3"/>
  <c r="C481" i="3"/>
  <c r="G481" i="3"/>
  <c r="N481" i="3" s="1"/>
  <c r="O481" i="3" s="1"/>
  <c r="P481" i="3" s="1"/>
  <c r="E481" i="3"/>
  <c r="T479" i="3"/>
  <c r="J480" i="3"/>
  <c r="L480" i="3" s="1"/>
  <c r="M465" i="2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B468" i="2"/>
  <c r="E467" i="2"/>
  <c r="C467" i="2"/>
  <c r="D467" i="2"/>
  <c r="T480" i="3" l="1"/>
  <c r="I481" i="3"/>
  <c r="K481" i="3" s="1"/>
  <c r="B483" i="3"/>
  <c r="F482" i="3"/>
  <c r="H482" i="3"/>
  <c r="D482" i="3"/>
  <c r="G482" i="3"/>
  <c r="N482" i="3" s="1"/>
  <c r="O482" i="3" s="1"/>
  <c r="P482" i="3" s="1"/>
  <c r="C482" i="3"/>
  <c r="E482" i="3"/>
  <c r="J481" i="3"/>
  <c r="L481" i="3" s="1"/>
  <c r="M480" i="3"/>
  <c r="U480" i="3"/>
  <c r="J467" i="2"/>
  <c r="L467" i="2" s="1"/>
  <c r="M466" i="2"/>
  <c r="U466" i="2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U481" i="3" l="1"/>
  <c r="I482" i="3"/>
  <c r="K482" i="3" s="1"/>
  <c r="J482" i="3"/>
  <c r="L482" i="3" s="1"/>
  <c r="M481" i="3"/>
  <c r="B484" i="3"/>
  <c r="H483" i="3"/>
  <c r="F483" i="3"/>
  <c r="D483" i="3"/>
  <c r="G483" i="3"/>
  <c r="N483" i="3" s="1"/>
  <c r="O483" i="3" s="1"/>
  <c r="P483" i="3" s="1"/>
  <c r="C483" i="3"/>
  <c r="E483" i="3"/>
  <c r="T481" i="3"/>
  <c r="J468" i="2"/>
  <c r="L468" i="2" s="1"/>
  <c r="U467" i="2"/>
  <c r="Q468" i="2"/>
  <c r="R468" i="2" s="1"/>
  <c r="S468" i="2" s="1"/>
  <c r="I468" i="2"/>
  <c r="K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T482" i="3" l="1"/>
  <c r="J483" i="3"/>
  <c r="L483" i="3" s="1"/>
  <c r="U482" i="3"/>
  <c r="I483" i="3"/>
  <c r="K483" i="3" s="1"/>
  <c r="M483" i="3" s="1"/>
  <c r="B485" i="3"/>
  <c r="F484" i="3"/>
  <c r="H484" i="3"/>
  <c r="D484" i="3"/>
  <c r="C484" i="3"/>
  <c r="G484" i="3"/>
  <c r="N484" i="3" s="1"/>
  <c r="O484" i="3" s="1"/>
  <c r="P484" i="3" s="1"/>
  <c r="E484" i="3"/>
  <c r="M482" i="3"/>
  <c r="M468" i="2"/>
  <c r="U468" i="2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84" i="3" l="1"/>
  <c r="L484" i="3" s="1"/>
  <c r="U483" i="3"/>
  <c r="B486" i="3"/>
  <c r="F485" i="3"/>
  <c r="H485" i="3"/>
  <c r="D485" i="3"/>
  <c r="C485" i="3"/>
  <c r="E485" i="3"/>
  <c r="G485" i="3"/>
  <c r="N485" i="3" s="1"/>
  <c r="O485" i="3" s="1"/>
  <c r="P485" i="3" s="1"/>
  <c r="I484" i="3"/>
  <c r="K484" i="3" s="1"/>
  <c r="M484" i="3" s="1"/>
  <c r="T483" i="3"/>
  <c r="J470" i="2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U484" i="3" l="1"/>
  <c r="J485" i="3"/>
  <c r="L485" i="3" s="1"/>
  <c r="I485" i="3"/>
  <c r="K485" i="3" s="1"/>
  <c r="M485" i="3" s="1"/>
  <c r="T484" i="3"/>
  <c r="B487" i="3"/>
  <c r="F486" i="3"/>
  <c r="H486" i="3"/>
  <c r="D486" i="3"/>
  <c r="C486" i="3"/>
  <c r="G486" i="3"/>
  <c r="N486" i="3" s="1"/>
  <c r="O486" i="3" s="1"/>
  <c r="P486" i="3" s="1"/>
  <c r="E486" i="3"/>
  <c r="U470" i="2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U485" i="3" l="1"/>
  <c r="I486" i="3"/>
  <c r="K486" i="3" s="1"/>
  <c r="B488" i="3"/>
  <c r="H487" i="3"/>
  <c r="F487" i="3"/>
  <c r="D487" i="3"/>
  <c r="J487" i="3" s="1"/>
  <c r="L487" i="3" s="1"/>
  <c r="G487" i="3"/>
  <c r="N487" i="3" s="1"/>
  <c r="O487" i="3" s="1"/>
  <c r="P487" i="3" s="1"/>
  <c r="C487" i="3"/>
  <c r="E487" i="3"/>
  <c r="J486" i="3"/>
  <c r="L486" i="3" s="1"/>
  <c r="T485" i="3"/>
  <c r="J472" i="2"/>
  <c r="L472" i="2" s="1"/>
  <c r="M471" i="2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U486" i="3" l="1"/>
  <c r="B489" i="3"/>
  <c r="F488" i="3"/>
  <c r="H488" i="3"/>
  <c r="D488" i="3"/>
  <c r="C488" i="3"/>
  <c r="G488" i="3"/>
  <c r="N488" i="3" s="1"/>
  <c r="O488" i="3" s="1"/>
  <c r="P488" i="3" s="1"/>
  <c r="E488" i="3"/>
  <c r="T486" i="3"/>
  <c r="I487" i="3"/>
  <c r="K487" i="3" s="1"/>
  <c r="M487" i="3" s="1"/>
  <c r="M486" i="3"/>
  <c r="J473" i="2"/>
  <c r="L473" i="2" s="1"/>
  <c r="T472" i="2"/>
  <c r="Q473" i="2"/>
  <c r="R473" i="2" s="1"/>
  <c r="S473" i="2" s="1"/>
  <c r="I473" i="2"/>
  <c r="K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U487" i="3" l="1"/>
  <c r="J488" i="3"/>
  <c r="L488" i="3" s="1"/>
  <c r="I488" i="3"/>
  <c r="K488" i="3" s="1"/>
  <c r="T487" i="3"/>
  <c r="B490" i="3"/>
  <c r="F489" i="3"/>
  <c r="H489" i="3"/>
  <c r="D489" i="3"/>
  <c r="C489" i="3"/>
  <c r="G489" i="3"/>
  <c r="N489" i="3" s="1"/>
  <c r="O489" i="3" s="1"/>
  <c r="P489" i="3" s="1"/>
  <c r="E489" i="3"/>
  <c r="M473" i="2"/>
  <c r="U473" i="2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M488" i="3" l="1"/>
  <c r="J489" i="3"/>
  <c r="L489" i="3" s="1"/>
  <c r="U488" i="3"/>
  <c r="T488" i="3"/>
  <c r="I489" i="3"/>
  <c r="K489" i="3" s="1"/>
  <c r="B491" i="3"/>
  <c r="F490" i="3"/>
  <c r="H490" i="3"/>
  <c r="D490" i="3"/>
  <c r="G490" i="3"/>
  <c r="N490" i="3" s="1"/>
  <c r="O490" i="3" s="1"/>
  <c r="P490" i="3" s="1"/>
  <c r="C490" i="3"/>
  <c r="E490" i="3"/>
  <c r="U474" i="2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89" i="3" l="1"/>
  <c r="U489" i="3"/>
  <c r="I490" i="3"/>
  <c r="K490" i="3" s="1"/>
  <c r="B492" i="3"/>
  <c r="H491" i="3"/>
  <c r="F491" i="3"/>
  <c r="D491" i="3"/>
  <c r="J491" i="3" s="1"/>
  <c r="L491" i="3" s="1"/>
  <c r="C491" i="3"/>
  <c r="G491" i="3"/>
  <c r="N491" i="3" s="1"/>
  <c r="O491" i="3" s="1"/>
  <c r="P491" i="3" s="1"/>
  <c r="E491" i="3"/>
  <c r="J490" i="3"/>
  <c r="L490" i="3" s="1"/>
  <c r="T489" i="3"/>
  <c r="M475" i="2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U490" i="3" l="1"/>
  <c r="B493" i="3"/>
  <c r="F492" i="3"/>
  <c r="H492" i="3"/>
  <c r="D492" i="3"/>
  <c r="J492" i="3" s="1"/>
  <c r="L492" i="3" s="1"/>
  <c r="G492" i="3"/>
  <c r="N492" i="3" s="1"/>
  <c r="O492" i="3" s="1"/>
  <c r="P492" i="3" s="1"/>
  <c r="E492" i="3"/>
  <c r="C492" i="3"/>
  <c r="T490" i="3"/>
  <c r="I491" i="3"/>
  <c r="K491" i="3" s="1"/>
  <c r="M491" i="3" s="1"/>
  <c r="M490" i="3"/>
  <c r="J477" i="2"/>
  <c r="L477" i="2" s="1"/>
  <c r="U476" i="2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M477" i="2" s="1"/>
  <c r="B479" i="2"/>
  <c r="E478" i="2"/>
  <c r="C478" i="2"/>
  <c r="D478" i="2"/>
  <c r="U491" i="3" l="1"/>
  <c r="I492" i="3"/>
  <c r="K492" i="3" s="1"/>
  <c r="M492" i="3" s="1"/>
  <c r="T491" i="3"/>
  <c r="B494" i="3"/>
  <c r="F493" i="3"/>
  <c r="H493" i="3"/>
  <c r="D493" i="3"/>
  <c r="J493" i="3" s="1"/>
  <c r="L493" i="3" s="1"/>
  <c r="C493" i="3"/>
  <c r="G493" i="3"/>
  <c r="N493" i="3" s="1"/>
  <c r="O493" i="3" s="1"/>
  <c r="P493" i="3" s="1"/>
  <c r="E493" i="3"/>
  <c r="U477" i="2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I493" i="3" l="1"/>
  <c r="K493" i="3" s="1"/>
  <c r="M493" i="3" s="1"/>
  <c r="T492" i="3"/>
  <c r="B495" i="3"/>
  <c r="F494" i="3"/>
  <c r="H494" i="3"/>
  <c r="D494" i="3"/>
  <c r="J494" i="3" s="1"/>
  <c r="L494" i="3" s="1"/>
  <c r="G494" i="3"/>
  <c r="N494" i="3" s="1"/>
  <c r="O494" i="3" s="1"/>
  <c r="P494" i="3" s="1"/>
  <c r="C494" i="3"/>
  <c r="E494" i="3"/>
  <c r="U492" i="3"/>
  <c r="J479" i="2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I494" i="3" l="1"/>
  <c r="K494" i="3" s="1"/>
  <c r="M494" i="3" s="1"/>
  <c r="T493" i="3"/>
  <c r="B496" i="3"/>
  <c r="H495" i="3"/>
  <c r="F495" i="3"/>
  <c r="D495" i="3"/>
  <c r="J495" i="3" s="1"/>
  <c r="L495" i="3" s="1"/>
  <c r="C495" i="3"/>
  <c r="E495" i="3"/>
  <c r="G495" i="3"/>
  <c r="N495" i="3" s="1"/>
  <c r="O495" i="3" s="1"/>
  <c r="P495" i="3" s="1"/>
  <c r="U493" i="3"/>
  <c r="J480" i="2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T494" i="3" l="1"/>
  <c r="I495" i="3"/>
  <c r="K495" i="3" s="1"/>
  <c r="M495" i="3" s="1"/>
  <c r="B497" i="3"/>
  <c r="F496" i="3"/>
  <c r="H496" i="3"/>
  <c r="D496" i="3"/>
  <c r="C496" i="3"/>
  <c r="G496" i="3"/>
  <c r="N496" i="3" s="1"/>
  <c r="O496" i="3" s="1"/>
  <c r="P496" i="3" s="1"/>
  <c r="E496" i="3"/>
  <c r="U494" i="3"/>
  <c r="J481" i="2"/>
  <c r="L481" i="2" s="1"/>
  <c r="U480" i="2"/>
  <c r="Q481" i="2"/>
  <c r="R481" i="2" s="1"/>
  <c r="S481" i="2" s="1"/>
  <c r="I481" i="2"/>
  <c r="K481" i="2" s="1"/>
  <c r="M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U495" i="3" l="1"/>
  <c r="I496" i="3"/>
  <c r="K496" i="3" s="1"/>
  <c r="B498" i="3"/>
  <c r="F497" i="3"/>
  <c r="H497" i="3"/>
  <c r="D497" i="3"/>
  <c r="C497" i="3"/>
  <c r="E497" i="3"/>
  <c r="G497" i="3"/>
  <c r="N497" i="3" s="1"/>
  <c r="O497" i="3" s="1"/>
  <c r="P497" i="3" s="1"/>
  <c r="J496" i="3"/>
  <c r="L496" i="3" s="1"/>
  <c r="T495" i="3"/>
  <c r="U481" i="2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M482" i="2" s="1"/>
  <c r="T481" i="2"/>
  <c r="B484" i="2"/>
  <c r="E483" i="2"/>
  <c r="C483" i="2"/>
  <c r="D483" i="2"/>
  <c r="J497" i="3" l="1"/>
  <c r="L497" i="3" s="1"/>
  <c r="U496" i="3"/>
  <c r="M496" i="3"/>
  <c r="I497" i="3"/>
  <c r="K497" i="3" s="1"/>
  <c r="M497" i="3" s="1"/>
  <c r="B499" i="3"/>
  <c r="F498" i="3"/>
  <c r="H498" i="3"/>
  <c r="D498" i="3"/>
  <c r="G498" i="3"/>
  <c r="N498" i="3" s="1"/>
  <c r="O498" i="3" s="1"/>
  <c r="P498" i="3" s="1"/>
  <c r="C498" i="3"/>
  <c r="E498" i="3"/>
  <c r="T496" i="3"/>
  <c r="U482" i="2"/>
  <c r="J483" i="2"/>
  <c r="L483" i="2" s="1"/>
  <c r="Q483" i="2"/>
  <c r="R483" i="2" s="1"/>
  <c r="S483" i="2" s="1"/>
  <c r="I483" i="2"/>
  <c r="K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U497" i="3" l="1"/>
  <c r="B500" i="3"/>
  <c r="H499" i="3"/>
  <c r="F499" i="3"/>
  <c r="D499" i="3"/>
  <c r="C499" i="3"/>
  <c r="G499" i="3"/>
  <c r="N499" i="3" s="1"/>
  <c r="O499" i="3" s="1"/>
  <c r="P499" i="3" s="1"/>
  <c r="E499" i="3"/>
  <c r="T497" i="3"/>
  <c r="I498" i="3"/>
  <c r="K498" i="3" s="1"/>
  <c r="J498" i="3"/>
  <c r="L498" i="3" s="1"/>
  <c r="M483" i="2"/>
  <c r="U483" i="2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U498" i="3" l="1"/>
  <c r="M498" i="3"/>
  <c r="J499" i="3"/>
  <c r="L499" i="3" s="1"/>
  <c r="I499" i="3"/>
  <c r="K499" i="3" s="1"/>
  <c r="B501" i="3"/>
  <c r="F500" i="3"/>
  <c r="H500" i="3"/>
  <c r="D500" i="3"/>
  <c r="C500" i="3"/>
  <c r="G500" i="3"/>
  <c r="N500" i="3" s="1"/>
  <c r="O500" i="3" s="1"/>
  <c r="P500" i="3" s="1"/>
  <c r="E500" i="3"/>
  <c r="T498" i="3"/>
  <c r="J485" i="2"/>
  <c r="L485" i="2" s="1"/>
  <c r="U484" i="2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T484" i="2"/>
  <c r="B487" i="2"/>
  <c r="E486" i="2"/>
  <c r="C486" i="2"/>
  <c r="D486" i="2"/>
  <c r="M499" i="3" l="1"/>
  <c r="U499" i="3"/>
  <c r="J500" i="3"/>
  <c r="L500" i="3" s="1"/>
  <c r="I500" i="3"/>
  <c r="K500" i="3" s="1"/>
  <c r="M500" i="3" s="1"/>
  <c r="B502" i="3"/>
  <c r="F501" i="3"/>
  <c r="H501" i="3"/>
  <c r="D501" i="3"/>
  <c r="J501" i="3" s="1"/>
  <c r="L501" i="3" s="1"/>
  <c r="C501" i="3"/>
  <c r="G501" i="3"/>
  <c r="N501" i="3" s="1"/>
  <c r="O501" i="3" s="1"/>
  <c r="P501" i="3" s="1"/>
  <c r="E501" i="3"/>
  <c r="T499" i="3"/>
  <c r="M485" i="2"/>
  <c r="U485" i="2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U500" i="3" l="1"/>
  <c r="B503" i="3"/>
  <c r="F502" i="3"/>
  <c r="H502" i="3"/>
  <c r="D502" i="3"/>
  <c r="C502" i="3"/>
  <c r="G502" i="3"/>
  <c r="N502" i="3" s="1"/>
  <c r="O502" i="3" s="1"/>
  <c r="P502" i="3" s="1"/>
  <c r="E502" i="3"/>
  <c r="I501" i="3"/>
  <c r="K501" i="3" s="1"/>
  <c r="M501" i="3" s="1"/>
  <c r="T500" i="3"/>
  <c r="U486" i="2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U501" i="3" l="1"/>
  <c r="J502" i="3"/>
  <c r="L502" i="3" s="1"/>
  <c r="I502" i="3"/>
  <c r="K502" i="3" s="1"/>
  <c r="M502" i="3" s="1"/>
  <c r="T501" i="3"/>
  <c r="B504" i="3"/>
  <c r="H503" i="3"/>
  <c r="F503" i="3"/>
  <c r="D503" i="3"/>
  <c r="G503" i="3"/>
  <c r="N503" i="3" s="1"/>
  <c r="O503" i="3" s="1"/>
  <c r="P503" i="3" s="1"/>
  <c r="E503" i="3"/>
  <c r="C503" i="3"/>
  <c r="J488" i="2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T487" i="2"/>
  <c r="M487" i="2"/>
  <c r="U487" i="2"/>
  <c r="B490" i="2"/>
  <c r="E489" i="2"/>
  <c r="C489" i="2"/>
  <c r="D489" i="2"/>
  <c r="U502" i="3" l="1"/>
  <c r="J503" i="3"/>
  <c r="L503" i="3" s="1"/>
  <c r="I503" i="3"/>
  <c r="K503" i="3" s="1"/>
  <c r="M503" i="3" s="1"/>
  <c r="T502" i="3"/>
  <c r="B505" i="3"/>
  <c r="F504" i="3"/>
  <c r="H504" i="3"/>
  <c r="D504" i="3"/>
  <c r="J504" i="3" s="1"/>
  <c r="L504" i="3" s="1"/>
  <c r="C504" i="3"/>
  <c r="G504" i="3"/>
  <c r="N504" i="3" s="1"/>
  <c r="O504" i="3" s="1"/>
  <c r="P504" i="3" s="1"/>
  <c r="E504" i="3"/>
  <c r="M488" i="2"/>
  <c r="U488" i="2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B491" i="2"/>
  <c r="I504" i="3" l="1"/>
  <c r="K504" i="3" s="1"/>
  <c r="M504" i="3" s="1"/>
  <c r="T503" i="3"/>
  <c r="B506" i="3"/>
  <c r="F505" i="3"/>
  <c r="D505" i="3"/>
  <c r="H505" i="3"/>
  <c r="E505" i="3"/>
  <c r="C505" i="3"/>
  <c r="G505" i="3"/>
  <c r="N505" i="3" s="1"/>
  <c r="O505" i="3" s="1"/>
  <c r="P505" i="3" s="1"/>
  <c r="U503" i="3"/>
  <c r="J490" i="2"/>
  <c r="L490" i="2" s="1"/>
  <c r="U489" i="2"/>
  <c r="Q490" i="2"/>
  <c r="R490" i="2" s="1"/>
  <c r="S490" i="2" s="1"/>
  <c r="I490" i="2"/>
  <c r="K490" i="2" s="1"/>
  <c r="H491" i="2"/>
  <c r="H492" i="2" s="1"/>
  <c r="G491" i="2"/>
  <c r="B492" i="2"/>
  <c r="F491" i="2"/>
  <c r="B21" i="2" s="1" a="1"/>
  <c r="B21" i="2" s="1"/>
  <c r="B22" i="2" s="1"/>
  <c r="M489" i="2"/>
  <c r="T489" i="2"/>
  <c r="C491" i="2"/>
  <c r="C492" i="2" s="1"/>
  <c r="E491" i="2"/>
  <c r="E492" i="2" s="1"/>
  <c r="D491" i="2"/>
  <c r="J505" i="3" l="1"/>
  <c r="L505" i="3" s="1"/>
  <c r="I505" i="3"/>
  <c r="K505" i="3" s="1"/>
  <c r="T504" i="3"/>
  <c r="B507" i="3"/>
  <c r="F506" i="3"/>
  <c r="H506" i="3"/>
  <c r="D506" i="3"/>
  <c r="J506" i="3" s="1"/>
  <c r="L506" i="3" s="1"/>
  <c r="G506" i="3"/>
  <c r="N506" i="3" s="1"/>
  <c r="O506" i="3" s="1"/>
  <c r="P506" i="3" s="1"/>
  <c r="C506" i="3"/>
  <c r="E506" i="3"/>
  <c r="U504" i="3"/>
  <c r="M490" i="2"/>
  <c r="Q492" i="2"/>
  <c r="N491" i="2"/>
  <c r="O491" i="2" s="1"/>
  <c r="P491" i="2" s="1"/>
  <c r="G492" i="2"/>
  <c r="N492" i="2" s="1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M505" i="3" l="1"/>
  <c r="I506" i="3"/>
  <c r="K506" i="3" s="1"/>
  <c r="M506" i="3" s="1"/>
  <c r="T505" i="3"/>
  <c r="B508" i="3"/>
  <c r="F507" i="3"/>
  <c r="H507" i="3"/>
  <c r="D507" i="3"/>
  <c r="J507" i="3" s="1"/>
  <c r="L507" i="3" s="1"/>
  <c r="C507" i="3"/>
  <c r="G507" i="3"/>
  <c r="N507" i="3" s="1"/>
  <c r="O507" i="3" s="1"/>
  <c r="P507" i="3" s="1"/>
  <c r="E507" i="3"/>
  <c r="U505" i="3"/>
  <c r="A35" i="2"/>
  <c r="I492" i="2"/>
  <c r="K492" i="2" s="1"/>
  <c r="M491" i="2"/>
  <c r="B19" i="2" s="1"/>
  <c r="B20" i="2" s="1"/>
  <c r="U491" i="2"/>
  <c r="T491" i="2"/>
  <c r="B25" i="2" s="1"/>
  <c r="I507" i="3" l="1"/>
  <c r="K507" i="3" s="1"/>
  <c r="M507" i="3" s="1"/>
  <c r="T506" i="3"/>
  <c r="B509" i="3"/>
  <c r="F508" i="3"/>
  <c r="D508" i="3"/>
  <c r="H508" i="3"/>
  <c r="G508" i="3"/>
  <c r="N508" i="3" s="1"/>
  <c r="O508" i="3" s="1"/>
  <c r="P508" i="3" s="1"/>
  <c r="C508" i="3"/>
  <c r="E508" i="3"/>
  <c r="U506" i="3"/>
  <c r="B23" i="2"/>
  <c r="B24" i="2" s="1"/>
  <c r="B28" i="2"/>
  <c r="B29" i="2" s="1"/>
  <c r="B26" i="2"/>
  <c r="J508" i="3" l="1"/>
  <c r="L508" i="3" s="1"/>
  <c r="T507" i="3"/>
  <c r="I508" i="3"/>
  <c r="K508" i="3" s="1"/>
  <c r="M508" i="3" s="1"/>
  <c r="B510" i="3"/>
  <c r="F509" i="3"/>
  <c r="D509" i="3"/>
  <c r="H509" i="3"/>
  <c r="C509" i="3"/>
  <c r="E509" i="3"/>
  <c r="G509" i="3"/>
  <c r="N509" i="3" s="1"/>
  <c r="O509" i="3" s="1"/>
  <c r="P509" i="3" s="1"/>
  <c r="U507" i="3"/>
  <c r="U508" i="3" l="1"/>
  <c r="I509" i="3"/>
  <c r="K509" i="3" s="1"/>
  <c r="B511" i="3"/>
  <c r="F510" i="3"/>
  <c r="H510" i="3"/>
  <c r="D510" i="3"/>
  <c r="G510" i="3"/>
  <c r="N510" i="3" s="1"/>
  <c r="O510" i="3" s="1"/>
  <c r="P510" i="3" s="1"/>
  <c r="C510" i="3"/>
  <c r="E510" i="3"/>
  <c r="J509" i="3"/>
  <c r="L509" i="3" s="1"/>
  <c r="T508" i="3"/>
  <c r="T509" i="3" l="1"/>
  <c r="I510" i="3"/>
  <c r="K510" i="3" s="1"/>
  <c r="B512" i="3"/>
  <c r="F511" i="3"/>
  <c r="H511" i="3"/>
  <c r="D511" i="3"/>
  <c r="J511" i="3" s="1"/>
  <c r="L511" i="3" s="1"/>
  <c r="C511" i="3"/>
  <c r="G511" i="3"/>
  <c r="N511" i="3" s="1"/>
  <c r="O511" i="3" s="1"/>
  <c r="P511" i="3" s="1"/>
  <c r="E511" i="3"/>
  <c r="J510" i="3"/>
  <c r="L510" i="3" s="1"/>
  <c r="M509" i="3"/>
  <c r="U509" i="3"/>
  <c r="I511" i="3" l="1"/>
  <c r="K511" i="3" s="1"/>
  <c r="M511" i="3" s="1"/>
  <c r="T510" i="3"/>
  <c r="M510" i="3"/>
  <c r="B513" i="3"/>
  <c r="F512" i="3"/>
  <c r="D512" i="3"/>
  <c r="C512" i="3"/>
  <c r="G512" i="3"/>
  <c r="N512" i="3" s="1"/>
  <c r="O512" i="3" s="1"/>
  <c r="P512" i="3" s="1"/>
  <c r="H512" i="3"/>
  <c r="E512" i="3"/>
  <c r="U510" i="3"/>
  <c r="J512" i="3" l="1"/>
  <c r="L512" i="3" s="1"/>
  <c r="B514" i="3"/>
  <c r="F513" i="3"/>
  <c r="H513" i="3"/>
  <c r="D513" i="3"/>
  <c r="J513" i="3" s="1"/>
  <c r="L513" i="3" s="1"/>
  <c r="C513" i="3"/>
  <c r="E513" i="3"/>
  <c r="G513" i="3"/>
  <c r="N513" i="3" s="1"/>
  <c r="O513" i="3" s="1"/>
  <c r="P513" i="3" s="1"/>
  <c r="I512" i="3"/>
  <c r="K512" i="3" s="1"/>
  <c r="M512" i="3" s="1"/>
  <c r="T511" i="3"/>
  <c r="U511" i="3"/>
  <c r="U512" i="3" l="1"/>
  <c r="B515" i="3"/>
  <c r="F514" i="3"/>
  <c r="H514" i="3"/>
  <c r="D514" i="3"/>
  <c r="G514" i="3"/>
  <c r="N514" i="3" s="1"/>
  <c r="O514" i="3" s="1"/>
  <c r="P514" i="3" s="1"/>
  <c r="E514" i="3"/>
  <c r="C514" i="3"/>
  <c r="I513" i="3"/>
  <c r="K513" i="3" s="1"/>
  <c r="M513" i="3" s="1"/>
  <c r="T512" i="3"/>
  <c r="J514" i="3" l="1"/>
  <c r="L514" i="3" s="1"/>
  <c r="U513" i="3"/>
  <c r="T513" i="3"/>
  <c r="I514" i="3"/>
  <c r="K514" i="3" s="1"/>
  <c r="M514" i="3" s="1"/>
  <c r="B516" i="3"/>
  <c r="F515" i="3"/>
  <c r="H515" i="3"/>
  <c r="D515" i="3"/>
  <c r="G515" i="3"/>
  <c r="N515" i="3" s="1"/>
  <c r="O515" i="3" s="1"/>
  <c r="P515" i="3" s="1"/>
  <c r="C515" i="3"/>
  <c r="E515" i="3"/>
  <c r="U514" i="3" l="1"/>
  <c r="T514" i="3"/>
  <c r="I515" i="3"/>
  <c r="K515" i="3" s="1"/>
  <c r="B517" i="3"/>
  <c r="F516" i="3"/>
  <c r="H516" i="3"/>
  <c r="D516" i="3"/>
  <c r="J516" i="3" s="1"/>
  <c r="L516" i="3" s="1"/>
  <c r="C516" i="3"/>
  <c r="G516" i="3"/>
  <c r="N516" i="3" s="1"/>
  <c r="O516" i="3" s="1"/>
  <c r="P516" i="3" s="1"/>
  <c r="E516" i="3"/>
  <c r="J515" i="3"/>
  <c r="L515" i="3" s="1"/>
  <c r="I516" i="3" l="1"/>
  <c r="K516" i="3" s="1"/>
  <c r="M516" i="3" s="1"/>
  <c r="T515" i="3"/>
  <c r="M515" i="3"/>
  <c r="B518" i="3"/>
  <c r="F517" i="3"/>
  <c r="H517" i="3"/>
  <c r="D517" i="3"/>
  <c r="C517" i="3"/>
  <c r="E517" i="3"/>
  <c r="G517" i="3"/>
  <c r="N517" i="3" s="1"/>
  <c r="O517" i="3" s="1"/>
  <c r="P517" i="3" s="1"/>
  <c r="U515" i="3"/>
  <c r="T516" i="3" l="1"/>
  <c r="B519" i="3"/>
  <c r="F518" i="3"/>
  <c r="H518" i="3"/>
  <c r="D518" i="3"/>
  <c r="C518" i="3"/>
  <c r="G518" i="3"/>
  <c r="N518" i="3" s="1"/>
  <c r="O518" i="3" s="1"/>
  <c r="P518" i="3" s="1"/>
  <c r="E518" i="3"/>
  <c r="I517" i="3"/>
  <c r="K517" i="3" s="1"/>
  <c r="J517" i="3"/>
  <c r="L517" i="3" s="1"/>
  <c r="U516" i="3"/>
  <c r="J518" i="3" l="1"/>
  <c r="L518" i="3" s="1"/>
  <c r="U517" i="3"/>
  <c r="T517" i="3"/>
  <c r="M517" i="3"/>
  <c r="I518" i="3"/>
  <c r="K518" i="3" s="1"/>
  <c r="B520" i="3"/>
  <c r="F519" i="3"/>
  <c r="H519" i="3"/>
  <c r="D519" i="3"/>
  <c r="C519" i="3"/>
  <c r="E519" i="3"/>
  <c r="G519" i="3"/>
  <c r="N519" i="3" s="1"/>
  <c r="O519" i="3" s="1"/>
  <c r="P519" i="3" s="1"/>
  <c r="U518" i="3" l="1"/>
  <c r="M518" i="3"/>
  <c r="J519" i="3"/>
  <c r="L519" i="3" s="1"/>
  <c r="B521" i="3"/>
  <c r="F520" i="3"/>
  <c r="H520" i="3"/>
  <c r="D520" i="3"/>
  <c r="C520" i="3"/>
  <c r="G520" i="3"/>
  <c r="N520" i="3" s="1"/>
  <c r="O520" i="3" s="1"/>
  <c r="P520" i="3" s="1"/>
  <c r="E520" i="3"/>
  <c r="I519" i="3"/>
  <c r="K519" i="3" s="1"/>
  <c r="T518" i="3"/>
  <c r="M519" i="3" l="1"/>
  <c r="U519" i="3"/>
  <c r="I520" i="3"/>
  <c r="K520" i="3" s="1"/>
  <c r="B522" i="3"/>
  <c r="F521" i="3"/>
  <c r="H521" i="3"/>
  <c r="D521" i="3"/>
  <c r="G521" i="3"/>
  <c r="N521" i="3" s="1"/>
  <c r="O521" i="3" s="1"/>
  <c r="P521" i="3" s="1"/>
  <c r="C521" i="3"/>
  <c r="E521" i="3"/>
  <c r="T519" i="3"/>
  <c r="J520" i="3"/>
  <c r="L520" i="3" s="1"/>
  <c r="J521" i="3" l="1"/>
  <c r="L521" i="3" s="1"/>
  <c r="M520" i="3"/>
  <c r="U520" i="3"/>
  <c r="I521" i="3"/>
  <c r="K521" i="3" s="1"/>
  <c r="M521" i="3" s="1"/>
  <c r="B523" i="3"/>
  <c r="F522" i="3"/>
  <c r="H522" i="3"/>
  <c r="D522" i="3"/>
  <c r="J522" i="3" s="1"/>
  <c r="L522" i="3" s="1"/>
  <c r="G522" i="3"/>
  <c r="N522" i="3" s="1"/>
  <c r="O522" i="3" s="1"/>
  <c r="P522" i="3" s="1"/>
  <c r="C522" i="3"/>
  <c r="E522" i="3"/>
  <c r="T520" i="3"/>
  <c r="I522" i="3" l="1"/>
  <c r="K522" i="3" s="1"/>
  <c r="M522" i="3" s="1"/>
  <c r="T521" i="3"/>
  <c r="B524" i="3"/>
  <c r="F523" i="3"/>
  <c r="H523" i="3"/>
  <c r="D523" i="3"/>
  <c r="J523" i="3" s="1"/>
  <c r="L523" i="3" s="1"/>
  <c r="C523" i="3"/>
  <c r="G523" i="3"/>
  <c r="N523" i="3" s="1"/>
  <c r="O523" i="3" s="1"/>
  <c r="P523" i="3" s="1"/>
  <c r="E523" i="3"/>
  <c r="U521" i="3"/>
  <c r="T522" i="3" l="1"/>
  <c r="I523" i="3"/>
  <c r="K523" i="3" s="1"/>
  <c r="M523" i="3" s="1"/>
  <c r="B525" i="3"/>
  <c r="F524" i="3"/>
  <c r="H524" i="3"/>
  <c r="D524" i="3"/>
  <c r="G524" i="3"/>
  <c r="N524" i="3" s="1"/>
  <c r="O524" i="3" s="1"/>
  <c r="P524" i="3" s="1"/>
  <c r="C524" i="3"/>
  <c r="E524" i="3"/>
  <c r="U522" i="3"/>
  <c r="U523" i="3" l="1"/>
  <c r="J524" i="3"/>
  <c r="L524" i="3" s="1"/>
  <c r="I524" i="3"/>
  <c r="K524" i="3" s="1"/>
  <c r="B526" i="3"/>
  <c r="F525" i="3"/>
  <c r="D525" i="3"/>
  <c r="H525" i="3"/>
  <c r="C525" i="3"/>
  <c r="E525" i="3"/>
  <c r="G525" i="3"/>
  <c r="N525" i="3" s="1"/>
  <c r="O525" i="3" s="1"/>
  <c r="P525" i="3" s="1"/>
  <c r="T523" i="3"/>
  <c r="M524" i="3" l="1"/>
  <c r="I525" i="3"/>
  <c r="K525" i="3" s="1"/>
  <c r="J525" i="3"/>
  <c r="L525" i="3" s="1"/>
  <c r="T524" i="3"/>
  <c r="B527" i="3"/>
  <c r="F526" i="3"/>
  <c r="H526" i="3"/>
  <c r="D526" i="3"/>
  <c r="G526" i="3"/>
  <c r="N526" i="3" s="1"/>
  <c r="O526" i="3" s="1"/>
  <c r="P526" i="3" s="1"/>
  <c r="C526" i="3"/>
  <c r="E526" i="3"/>
  <c r="U524" i="3"/>
  <c r="B528" i="3" l="1"/>
  <c r="F527" i="3"/>
  <c r="H527" i="3"/>
  <c r="D527" i="3"/>
  <c r="J527" i="3" s="1"/>
  <c r="L527" i="3" s="1"/>
  <c r="C527" i="3"/>
  <c r="G527" i="3"/>
  <c r="N527" i="3" s="1"/>
  <c r="O527" i="3" s="1"/>
  <c r="P527" i="3" s="1"/>
  <c r="E527" i="3"/>
  <c r="T525" i="3"/>
  <c r="J526" i="3"/>
  <c r="L526" i="3" s="1"/>
  <c r="M525" i="3"/>
  <c r="I526" i="3"/>
  <c r="K526" i="3" s="1"/>
  <c r="M526" i="3" s="1"/>
  <c r="U525" i="3"/>
  <c r="U526" i="3" l="1"/>
  <c r="B529" i="3"/>
  <c r="F528" i="3"/>
  <c r="H528" i="3"/>
  <c r="D528" i="3"/>
  <c r="J528" i="3" s="1"/>
  <c r="L528" i="3" s="1"/>
  <c r="C528" i="3"/>
  <c r="G528" i="3"/>
  <c r="N528" i="3" s="1"/>
  <c r="O528" i="3" s="1"/>
  <c r="P528" i="3" s="1"/>
  <c r="E528" i="3"/>
  <c r="I527" i="3"/>
  <c r="K527" i="3" s="1"/>
  <c r="M527" i="3" s="1"/>
  <c r="T526" i="3"/>
  <c r="U527" i="3" l="1"/>
  <c r="B530" i="3"/>
  <c r="F529" i="3"/>
  <c r="D529" i="3"/>
  <c r="H529" i="3"/>
  <c r="C529" i="3"/>
  <c r="E529" i="3"/>
  <c r="G529" i="3"/>
  <c r="N529" i="3" s="1"/>
  <c r="O529" i="3" s="1"/>
  <c r="P529" i="3" s="1"/>
  <c r="I528" i="3"/>
  <c r="K528" i="3" s="1"/>
  <c r="M528" i="3" s="1"/>
  <c r="T527" i="3"/>
  <c r="U528" i="3" l="1"/>
  <c r="B531" i="3"/>
  <c r="F530" i="3"/>
  <c r="H530" i="3"/>
  <c r="D530" i="3"/>
  <c r="J530" i="3" s="1"/>
  <c r="L530" i="3" s="1"/>
  <c r="G530" i="3"/>
  <c r="N530" i="3" s="1"/>
  <c r="O530" i="3" s="1"/>
  <c r="P530" i="3" s="1"/>
  <c r="C530" i="3"/>
  <c r="E530" i="3"/>
  <c r="I529" i="3"/>
  <c r="K529" i="3" s="1"/>
  <c r="J529" i="3"/>
  <c r="L529" i="3" s="1"/>
  <c r="T528" i="3"/>
  <c r="U529" i="3" l="1"/>
  <c r="I530" i="3"/>
  <c r="K530" i="3" s="1"/>
  <c r="M530" i="3" s="1"/>
  <c r="T529" i="3"/>
  <c r="M529" i="3"/>
  <c r="B532" i="3"/>
  <c r="F531" i="3"/>
  <c r="H531" i="3"/>
  <c r="D531" i="3"/>
  <c r="C531" i="3"/>
  <c r="G531" i="3"/>
  <c r="N531" i="3" s="1"/>
  <c r="O531" i="3" s="1"/>
  <c r="P531" i="3" s="1"/>
  <c r="E531" i="3"/>
  <c r="U530" i="3" l="1"/>
  <c r="T530" i="3"/>
  <c r="B533" i="3"/>
  <c r="F532" i="3"/>
  <c r="H532" i="3"/>
  <c r="D532" i="3"/>
  <c r="J532" i="3" s="1"/>
  <c r="L532" i="3" s="1"/>
  <c r="C532" i="3"/>
  <c r="G532" i="3"/>
  <c r="N532" i="3" s="1"/>
  <c r="O532" i="3" s="1"/>
  <c r="P532" i="3" s="1"/>
  <c r="E532" i="3"/>
  <c r="J531" i="3"/>
  <c r="L531" i="3" s="1"/>
  <c r="I531" i="3"/>
  <c r="K531" i="3" s="1"/>
  <c r="M531" i="3" s="1"/>
  <c r="U531" i="3" l="1"/>
  <c r="B534" i="3"/>
  <c r="F533" i="3"/>
  <c r="H533" i="3"/>
  <c r="D533" i="3"/>
  <c r="J533" i="3" s="1"/>
  <c r="L533" i="3" s="1"/>
  <c r="C533" i="3"/>
  <c r="G533" i="3"/>
  <c r="N533" i="3" s="1"/>
  <c r="O533" i="3" s="1"/>
  <c r="P533" i="3" s="1"/>
  <c r="E533" i="3"/>
  <c r="I532" i="3"/>
  <c r="K532" i="3" s="1"/>
  <c r="M532" i="3" s="1"/>
  <c r="T531" i="3"/>
  <c r="U532" i="3" l="1"/>
  <c r="B535" i="3"/>
  <c r="F534" i="3"/>
  <c r="H534" i="3"/>
  <c r="D534" i="3"/>
  <c r="C534" i="3"/>
  <c r="E534" i="3"/>
  <c r="G534" i="3"/>
  <c r="N534" i="3" s="1"/>
  <c r="O534" i="3" s="1"/>
  <c r="P534" i="3" s="1"/>
  <c r="I533" i="3"/>
  <c r="K533" i="3" s="1"/>
  <c r="M533" i="3" s="1"/>
  <c r="T532" i="3"/>
  <c r="U533" i="3" l="1"/>
  <c r="T533" i="3"/>
  <c r="J534" i="3"/>
  <c r="L534" i="3" s="1"/>
  <c r="I534" i="3"/>
  <c r="K534" i="3" s="1"/>
  <c r="B536" i="3"/>
  <c r="F535" i="3"/>
  <c r="H535" i="3"/>
  <c r="D535" i="3"/>
  <c r="C535" i="3"/>
  <c r="G535" i="3"/>
  <c r="N535" i="3" s="1"/>
  <c r="O535" i="3" s="1"/>
  <c r="P535" i="3" s="1"/>
  <c r="E535" i="3"/>
  <c r="U534" i="3" l="1"/>
  <c r="J535" i="3"/>
  <c r="L535" i="3" s="1"/>
  <c r="M534" i="3"/>
  <c r="I535" i="3"/>
  <c r="K535" i="3" s="1"/>
  <c r="M535" i="3" s="1"/>
  <c r="B537" i="3"/>
  <c r="F536" i="3"/>
  <c r="H536" i="3"/>
  <c r="D536" i="3"/>
  <c r="J536" i="3" s="1"/>
  <c r="L536" i="3" s="1"/>
  <c r="C536" i="3"/>
  <c r="G536" i="3"/>
  <c r="N536" i="3" s="1"/>
  <c r="O536" i="3" s="1"/>
  <c r="P536" i="3" s="1"/>
  <c r="E536" i="3"/>
  <c r="T534" i="3"/>
  <c r="U535" i="3" l="1"/>
  <c r="I536" i="3"/>
  <c r="K536" i="3" s="1"/>
  <c r="M536" i="3" s="1"/>
  <c r="T535" i="3"/>
  <c r="B538" i="3"/>
  <c r="F537" i="3"/>
  <c r="H537" i="3"/>
  <c r="D537" i="3"/>
  <c r="G537" i="3"/>
  <c r="N537" i="3" s="1"/>
  <c r="O537" i="3" s="1"/>
  <c r="P537" i="3" s="1"/>
  <c r="C537" i="3"/>
  <c r="E537" i="3"/>
  <c r="U536" i="3" l="1"/>
  <c r="B539" i="3"/>
  <c r="F538" i="3"/>
  <c r="H538" i="3"/>
  <c r="D538" i="3"/>
  <c r="J538" i="3" s="1"/>
  <c r="L538" i="3" s="1"/>
  <c r="G538" i="3"/>
  <c r="N538" i="3" s="1"/>
  <c r="O538" i="3" s="1"/>
  <c r="P538" i="3" s="1"/>
  <c r="C538" i="3"/>
  <c r="E538" i="3"/>
  <c r="J537" i="3"/>
  <c r="L537" i="3" s="1"/>
  <c r="T536" i="3"/>
  <c r="I537" i="3"/>
  <c r="K537" i="3" s="1"/>
  <c r="U537" i="3" l="1"/>
  <c r="B540" i="3"/>
  <c r="F539" i="3"/>
  <c r="H539" i="3"/>
  <c r="D539" i="3"/>
  <c r="C539" i="3"/>
  <c r="E539" i="3"/>
  <c r="G539" i="3"/>
  <c r="N539" i="3" s="1"/>
  <c r="O539" i="3" s="1"/>
  <c r="P539" i="3" s="1"/>
  <c r="M537" i="3"/>
  <c r="I538" i="3"/>
  <c r="K538" i="3" s="1"/>
  <c r="M538" i="3" s="1"/>
  <c r="T537" i="3"/>
  <c r="J539" i="3" l="1"/>
  <c r="L539" i="3" s="1"/>
  <c r="U538" i="3"/>
  <c r="I539" i="3"/>
  <c r="K539" i="3" s="1"/>
  <c r="M539" i="3" s="1"/>
  <c r="T538" i="3"/>
  <c r="B541" i="3"/>
  <c r="F540" i="3"/>
  <c r="D540" i="3"/>
  <c r="H540" i="3"/>
  <c r="G540" i="3"/>
  <c r="N540" i="3" s="1"/>
  <c r="O540" i="3" s="1"/>
  <c r="P540" i="3" s="1"/>
  <c r="C540" i="3"/>
  <c r="E540" i="3"/>
  <c r="U539" i="3" l="1"/>
  <c r="J540" i="3"/>
  <c r="L540" i="3" s="1"/>
  <c r="B542" i="3"/>
  <c r="F541" i="3"/>
  <c r="H541" i="3"/>
  <c r="D541" i="3"/>
  <c r="J541" i="3" s="1"/>
  <c r="L541" i="3" s="1"/>
  <c r="C541" i="3"/>
  <c r="G541" i="3"/>
  <c r="N541" i="3" s="1"/>
  <c r="O541" i="3" s="1"/>
  <c r="P541" i="3" s="1"/>
  <c r="E541" i="3"/>
  <c r="I540" i="3"/>
  <c r="K540" i="3" s="1"/>
  <c r="M540" i="3" s="1"/>
  <c r="T539" i="3"/>
  <c r="U540" i="3" l="1"/>
  <c r="B543" i="3"/>
  <c r="F542" i="3"/>
  <c r="H542" i="3"/>
  <c r="D542" i="3"/>
  <c r="J542" i="3" s="1"/>
  <c r="L542" i="3" s="1"/>
  <c r="G542" i="3"/>
  <c r="N542" i="3" s="1"/>
  <c r="O542" i="3" s="1"/>
  <c r="P542" i="3" s="1"/>
  <c r="C542" i="3"/>
  <c r="E542" i="3"/>
  <c r="I541" i="3"/>
  <c r="K541" i="3" s="1"/>
  <c r="M541" i="3" s="1"/>
  <c r="T540" i="3"/>
  <c r="U541" i="3" l="1"/>
  <c r="T541" i="3"/>
  <c r="I542" i="3"/>
  <c r="K542" i="3" s="1"/>
  <c r="M542" i="3" s="1"/>
  <c r="B544" i="3"/>
  <c r="F543" i="3"/>
  <c r="H543" i="3"/>
  <c r="D543" i="3"/>
  <c r="E543" i="3"/>
  <c r="C543" i="3"/>
  <c r="G543" i="3"/>
  <c r="N543" i="3" s="1"/>
  <c r="O543" i="3" s="1"/>
  <c r="P543" i="3" s="1"/>
  <c r="U542" i="3" l="1"/>
  <c r="T542" i="3"/>
  <c r="I543" i="3"/>
  <c r="K543" i="3" s="1"/>
  <c r="B545" i="3"/>
  <c r="F544" i="3"/>
  <c r="D544" i="3"/>
  <c r="H544" i="3"/>
  <c r="C544" i="3"/>
  <c r="G544" i="3"/>
  <c r="N544" i="3" s="1"/>
  <c r="O544" i="3" s="1"/>
  <c r="P544" i="3" s="1"/>
  <c r="E544" i="3"/>
  <c r="J543" i="3"/>
  <c r="L543" i="3" s="1"/>
  <c r="U543" i="3" l="1"/>
  <c r="M543" i="3"/>
  <c r="J544" i="3"/>
  <c r="L544" i="3" s="1"/>
  <c r="I544" i="3"/>
  <c r="K544" i="3" s="1"/>
  <c r="M544" i="3" s="1"/>
  <c r="B546" i="3"/>
  <c r="F545" i="3"/>
  <c r="D545" i="3"/>
  <c r="H545" i="3"/>
  <c r="C545" i="3"/>
  <c r="E545" i="3"/>
  <c r="G545" i="3"/>
  <c r="N545" i="3" s="1"/>
  <c r="O545" i="3" s="1"/>
  <c r="P545" i="3" s="1"/>
  <c r="T543" i="3"/>
  <c r="U544" i="3" l="1"/>
  <c r="I545" i="3"/>
  <c r="K545" i="3" s="1"/>
  <c r="B547" i="3"/>
  <c r="F546" i="3"/>
  <c r="H546" i="3"/>
  <c r="D546" i="3"/>
  <c r="G546" i="3"/>
  <c r="N546" i="3" s="1"/>
  <c r="O546" i="3" s="1"/>
  <c r="P546" i="3" s="1"/>
  <c r="C546" i="3"/>
  <c r="E546" i="3"/>
  <c r="J545" i="3"/>
  <c r="L545" i="3" s="1"/>
  <c r="T544" i="3"/>
  <c r="B548" i="3" l="1"/>
  <c r="F547" i="3"/>
  <c r="H547" i="3"/>
  <c r="D547" i="3"/>
  <c r="C547" i="3"/>
  <c r="E547" i="3"/>
  <c r="G547" i="3"/>
  <c r="N547" i="3" s="1"/>
  <c r="O547" i="3" s="1"/>
  <c r="P547" i="3" s="1"/>
  <c r="T545" i="3"/>
  <c r="J546" i="3"/>
  <c r="L546" i="3" s="1"/>
  <c r="M545" i="3"/>
  <c r="I546" i="3"/>
  <c r="K546" i="3" s="1"/>
  <c r="U545" i="3"/>
  <c r="U546" i="3" l="1"/>
  <c r="B549" i="3"/>
  <c r="F548" i="3"/>
  <c r="H548" i="3"/>
  <c r="D548" i="3"/>
  <c r="C548" i="3"/>
  <c r="G548" i="3"/>
  <c r="N548" i="3" s="1"/>
  <c r="O548" i="3" s="1"/>
  <c r="P548" i="3" s="1"/>
  <c r="E548" i="3"/>
  <c r="M546" i="3"/>
  <c r="J547" i="3"/>
  <c r="L547" i="3" s="1"/>
  <c r="I547" i="3"/>
  <c r="K547" i="3" s="1"/>
  <c r="M547" i="3" s="1"/>
  <c r="T546" i="3"/>
  <c r="U547" i="3" l="1"/>
  <c r="J548" i="3"/>
  <c r="L548" i="3" s="1"/>
  <c r="I548" i="3"/>
  <c r="K548" i="3" s="1"/>
  <c r="M548" i="3" s="1"/>
  <c r="T547" i="3"/>
  <c r="B550" i="3"/>
  <c r="F549" i="3"/>
  <c r="H549" i="3"/>
  <c r="D549" i="3"/>
  <c r="C549" i="3"/>
  <c r="G549" i="3"/>
  <c r="N549" i="3" s="1"/>
  <c r="O549" i="3" s="1"/>
  <c r="P549" i="3" s="1"/>
  <c r="E549" i="3"/>
  <c r="T548" i="3" l="1"/>
  <c r="I549" i="3"/>
  <c r="K549" i="3" s="1"/>
  <c r="B551" i="3"/>
  <c r="F550" i="3"/>
  <c r="H550" i="3"/>
  <c r="D550" i="3"/>
  <c r="C550" i="3"/>
  <c r="G550" i="3"/>
  <c r="N550" i="3" s="1"/>
  <c r="O550" i="3" s="1"/>
  <c r="P550" i="3" s="1"/>
  <c r="E550" i="3"/>
  <c r="J549" i="3"/>
  <c r="L549" i="3" s="1"/>
  <c r="U548" i="3"/>
  <c r="U549" i="3" l="1"/>
  <c r="I550" i="3"/>
  <c r="K550" i="3" s="1"/>
  <c r="B552" i="3"/>
  <c r="F551" i="3"/>
  <c r="H551" i="3"/>
  <c r="D551" i="3"/>
  <c r="C551" i="3"/>
  <c r="G551" i="3"/>
  <c r="N551" i="3" s="1"/>
  <c r="O551" i="3" s="1"/>
  <c r="P551" i="3" s="1"/>
  <c r="E551" i="3"/>
  <c r="J550" i="3"/>
  <c r="L550" i="3" s="1"/>
  <c r="M549" i="3"/>
  <c r="T549" i="3"/>
  <c r="U550" i="3" l="1"/>
  <c r="I551" i="3"/>
  <c r="K551" i="3" s="1"/>
  <c r="J551" i="3"/>
  <c r="L551" i="3" s="1"/>
  <c r="M550" i="3"/>
  <c r="B553" i="3"/>
  <c r="F552" i="3"/>
  <c r="H552" i="3"/>
  <c r="D552" i="3"/>
  <c r="J552" i="3" s="1"/>
  <c r="L552" i="3" s="1"/>
  <c r="C552" i="3"/>
  <c r="E552" i="3"/>
  <c r="G552" i="3"/>
  <c r="N552" i="3" s="1"/>
  <c r="O552" i="3" s="1"/>
  <c r="P552" i="3" s="1"/>
  <c r="T550" i="3"/>
  <c r="T551" i="3" l="1"/>
  <c r="U551" i="3"/>
  <c r="I552" i="3"/>
  <c r="K552" i="3" s="1"/>
  <c r="M552" i="3" s="1"/>
  <c r="B554" i="3"/>
  <c r="F553" i="3"/>
  <c r="H553" i="3"/>
  <c r="D553" i="3"/>
  <c r="J553" i="3" s="1"/>
  <c r="L553" i="3" s="1"/>
  <c r="G553" i="3"/>
  <c r="N553" i="3" s="1"/>
  <c r="O553" i="3" s="1"/>
  <c r="P553" i="3" s="1"/>
  <c r="E553" i="3"/>
  <c r="C553" i="3"/>
  <c r="M551" i="3"/>
  <c r="U552" i="3" l="1"/>
  <c r="B555" i="3"/>
  <c r="F554" i="3"/>
  <c r="H554" i="3"/>
  <c r="D554" i="3"/>
  <c r="J554" i="3" s="1"/>
  <c r="L554" i="3" s="1"/>
  <c r="G554" i="3"/>
  <c r="N554" i="3" s="1"/>
  <c r="O554" i="3" s="1"/>
  <c r="P554" i="3" s="1"/>
  <c r="C554" i="3"/>
  <c r="E554" i="3"/>
  <c r="I553" i="3"/>
  <c r="K553" i="3" s="1"/>
  <c r="M553" i="3" s="1"/>
  <c r="T552" i="3"/>
  <c r="U553" i="3" l="1"/>
  <c r="B556" i="3"/>
  <c r="F555" i="3"/>
  <c r="D555" i="3"/>
  <c r="H555" i="3"/>
  <c r="C555" i="3"/>
  <c r="E555" i="3"/>
  <c r="G555" i="3"/>
  <c r="N555" i="3" s="1"/>
  <c r="O555" i="3" s="1"/>
  <c r="P555" i="3" s="1"/>
  <c r="I554" i="3"/>
  <c r="K554" i="3" s="1"/>
  <c r="M554" i="3" s="1"/>
  <c r="T553" i="3"/>
  <c r="U554" i="3" l="1"/>
  <c r="I555" i="3"/>
  <c r="K555" i="3" s="1"/>
  <c r="B557" i="3"/>
  <c r="F556" i="3"/>
  <c r="D556" i="3"/>
  <c r="J556" i="3" s="1"/>
  <c r="L556" i="3" s="1"/>
  <c r="H556" i="3"/>
  <c r="G556" i="3"/>
  <c r="N556" i="3" s="1"/>
  <c r="O556" i="3" s="1"/>
  <c r="P556" i="3" s="1"/>
  <c r="E556" i="3"/>
  <c r="C556" i="3"/>
  <c r="J555" i="3"/>
  <c r="L555" i="3" s="1"/>
  <c r="T554" i="3"/>
  <c r="B558" i="3" l="1"/>
  <c r="F557" i="3"/>
  <c r="H557" i="3"/>
  <c r="D557" i="3"/>
  <c r="C557" i="3"/>
  <c r="G557" i="3"/>
  <c r="N557" i="3" s="1"/>
  <c r="O557" i="3" s="1"/>
  <c r="P557" i="3" s="1"/>
  <c r="E557" i="3"/>
  <c r="T555" i="3"/>
  <c r="I556" i="3"/>
  <c r="K556" i="3" s="1"/>
  <c r="M556" i="3" s="1"/>
  <c r="M555" i="3"/>
  <c r="U555" i="3"/>
  <c r="U556" i="3" l="1"/>
  <c r="J557" i="3"/>
  <c r="L557" i="3" s="1"/>
  <c r="B559" i="3"/>
  <c r="F558" i="3"/>
  <c r="H558" i="3"/>
  <c r="D558" i="3"/>
  <c r="G558" i="3"/>
  <c r="N558" i="3" s="1"/>
  <c r="O558" i="3" s="1"/>
  <c r="P558" i="3" s="1"/>
  <c r="C558" i="3"/>
  <c r="E558" i="3"/>
  <c r="I557" i="3"/>
  <c r="K557" i="3" s="1"/>
  <c r="T556" i="3"/>
  <c r="M557" i="3" l="1"/>
  <c r="U557" i="3"/>
  <c r="J558" i="3"/>
  <c r="L558" i="3" s="1"/>
  <c r="B560" i="3"/>
  <c r="F559" i="3"/>
  <c r="H559" i="3"/>
  <c r="D559" i="3"/>
  <c r="J559" i="3" s="1"/>
  <c r="L559" i="3" s="1"/>
  <c r="C559" i="3"/>
  <c r="G559" i="3"/>
  <c r="N559" i="3" s="1"/>
  <c r="O559" i="3" s="1"/>
  <c r="P559" i="3" s="1"/>
  <c r="E559" i="3"/>
  <c r="I558" i="3"/>
  <c r="K558" i="3" s="1"/>
  <c r="T557" i="3"/>
  <c r="U558" i="3" l="1"/>
  <c r="M558" i="3"/>
  <c r="B561" i="3"/>
  <c r="F560" i="3"/>
  <c r="H560" i="3"/>
  <c r="D560" i="3"/>
  <c r="J560" i="3" s="1"/>
  <c r="L560" i="3" s="1"/>
  <c r="C560" i="3"/>
  <c r="G560" i="3"/>
  <c r="N560" i="3" s="1"/>
  <c r="O560" i="3" s="1"/>
  <c r="P560" i="3" s="1"/>
  <c r="E560" i="3"/>
  <c r="I559" i="3"/>
  <c r="K559" i="3" s="1"/>
  <c r="M559" i="3" s="1"/>
  <c r="T558" i="3"/>
  <c r="U559" i="3" l="1"/>
  <c r="B562" i="3"/>
  <c r="F561" i="3"/>
  <c r="D561" i="3"/>
  <c r="H561" i="3"/>
  <c r="C561" i="3"/>
  <c r="G561" i="3"/>
  <c r="N561" i="3" s="1"/>
  <c r="O561" i="3" s="1"/>
  <c r="P561" i="3" s="1"/>
  <c r="E561" i="3"/>
  <c r="I560" i="3"/>
  <c r="K560" i="3" s="1"/>
  <c r="M560" i="3" s="1"/>
  <c r="T559" i="3"/>
  <c r="U560" i="3" l="1"/>
  <c r="B563" i="3"/>
  <c r="F562" i="3"/>
  <c r="H562" i="3"/>
  <c r="D562" i="3"/>
  <c r="J562" i="3" s="1"/>
  <c r="L562" i="3" s="1"/>
  <c r="G562" i="3"/>
  <c r="N562" i="3" s="1"/>
  <c r="O562" i="3" s="1"/>
  <c r="P562" i="3" s="1"/>
  <c r="C562" i="3"/>
  <c r="E562" i="3"/>
  <c r="I561" i="3"/>
  <c r="K561" i="3" s="1"/>
  <c r="J561" i="3"/>
  <c r="L561" i="3" s="1"/>
  <c r="T560" i="3"/>
  <c r="M561" i="3" l="1"/>
  <c r="U561" i="3"/>
  <c r="B564" i="3"/>
  <c r="F563" i="3"/>
  <c r="H563" i="3"/>
  <c r="D563" i="3"/>
  <c r="J563" i="3" s="1"/>
  <c r="L563" i="3" s="1"/>
  <c r="C563" i="3"/>
  <c r="G563" i="3"/>
  <c r="N563" i="3" s="1"/>
  <c r="O563" i="3" s="1"/>
  <c r="P563" i="3" s="1"/>
  <c r="E563" i="3"/>
  <c r="I562" i="3"/>
  <c r="K562" i="3" s="1"/>
  <c r="M562" i="3" s="1"/>
  <c r="T561" i="3"/>
  <c r="U562" i="3" l="1"/>
  <c r="B565" i="3"/>
  <c r="F564" i="3"/>
  <c r="D564" i="3"/>
  <c r="H564" i="3"/>
  <c r="C564" i="3"/>
  <c r="G564" i="3"/>
  <c r="N564" i="3" s="1"/>
  <c r="O564" i="3" s="1"/>
  <c r="P564" i="3" s="1"/>
  <c r="E564" i="3"/>
  <c r="I563" i="3"/>
  <c r="K563" i="3" s="1"/>
  <c r="M563" i="3" s="1"/>
  <c r="T562" i="3"/>
  <c r="U563" i="3" l="1"/>
  <c r="B566" i="3"/>
  <c r="F565" i="3"/>
  <c r="H565" i="3"/>
  <c r="D565" i="3"/>
  <c r="J565" i="3" s="1"/>
  <c r="L565" i="3" s="1"/>
  <c r="C565" i="3"/>
  <c r="E565" i="3"/>
  <c r="G565" i="3"/>
  <c r="N565" i="3" s="1"/>
  <c r="O565" i="3" s="1"/>
  <c r="P565" i="3" s="1"/>
  <c r="I564" i="3"/>
  <c r="K564" i="3" s="1"/>
  <c r="J564" i="3"/>
  <c r="L564" i="3" s="1"/>
  <c r="T563" i="3"/>
  <c r="M564" i="3" l="1"/>
  <c r="U564" i="3"/>
  <c r="B567" i="3"/>
  <c r="F566" i="3"/>
  <c r="H566" i="3"/>
  <c r="D566" i="3"/>
  <c r="C566" i="3"/>
  <c r="G566" i="3"/>
  <c r="N566" i="3" s="1"/>
  <c r="O566" i="3" s="1"/>
  <c r="P566" i="3" s="1"/>
  <c r="E566" i="3"/>
  <c r="I565" i="3"/>
  <c r="K565" i="3" s="1"/>
  <c r="M565" i="3" s="1"/>
  <c r="T564" i="3"/>
  <c r="U565" i="3" l="1"/>
  <c r="T565" i="3"/>
  <c r="J566" i="3"/>
  <c r="L566" i="3" s="1"/>
  <c r="I566" i="3"/>
  <c r="K566" i="3" s="1"/>
  <c r="M566" i="3" s="1"/>
  <c r="B568" i="3"/>
  <c r="F567" i="3"/>
  <c r="D567" i="3"/>
  <c r="H567" i="3"/>
  <c r="C567" i="3"/>
  <c r="E567" i="3"/>
  <c r="G567" i="3"/>
  <c r="N567" i="3" s="1"/>
  <c r="O567" i="3" s="1"/>
  <c r="P567" i="3" s="1"/>
  <c r="U566" i="3" l="1"/>
  <c r="B569" i="3"/>
  <c r="F568" i="3"/>
  <c r="H568" i="3"/>
  <c r="D568" i="3"/>
  <c r="C568" i="3"/>
  <c r="G568" i="3"/>
  <c r="N568" i="3" s="1"/>
  <c r="O568" i="3" s="1"/>
  <c r="P568" i="3" s="1"/>
  <c r="E568" i="3"/>
  <c r="I567" i="3"/>
  <c r="K567" i="3" s="1"/>
  <c r="J567" i="3"/>
  <c r="L567" i="3" s="1"/>
  <c r="T566" i="3"/>
  <c r="U567" i="3" l="1"/>
  <c r="J568" i="3"/>
  <c r="L568" i="3" s="1"/>
  <c r="I568" i="3"/>
  <c r="K568" i="3" s="1"/>
  <c r="T567" i="3"/>
  <c r="M567" i="3"/>
  <c r="B570" i="3"/>
  <c r="F569" i="3"/>
  <c r="H569" i="3"/>
  <c r="D569" i="3"/>
  <c r="G569" i="3"/>
  <c r="N569" i="3" s="1"/>
  <c r="O569" i="3" s="1"/>
  <c r="P569" i="3" s="1"/>
  <c r="C569" i="3"/>
  <c r="E569" i="3"/>
  <c r="M568" i="3" l="1"/>
  <c r="U568" i="3"/>
  <c r="B571" i="3"/>
  <c r="F570" i="3"/>
  <c r="H570" i="3"/>
  <c r="D570" i="3"/>
  <c r="J570" i="3" s="1"/>
  <c r="L570" i="3" s="1"/>
  <c r="G570" i="3"/>
  <c r="N570" i="3" s="1"/>
  <c r="O570" i="3" s="1"/>
  <c r="P570" i="3" s="1"/>
  <c r="C570" i="3"/>
  <c r="E570" i="3"/>
  <c r="T568" i="3"/>
  <c r="I569" i="3"/>
  <c r="K569" i="3" s="1"/>
  <c r="J569" i="3"/>
  <c r="L569" i="3" s="1"/>
  <c r="M569" i="3" l="1"/>
  <c r="U569" i="3"/>
  <c r="B572" i="3"/>
  <c r="F571" i="3"/>
  <c r="D571" i="3"/>
  <c r="H571" i="3"/>
  <c r="C571" i="3"/>
  <c r="G571" i="3"/>
  <c r="N571" i="3" s="1"/>
  <c r="O571" i="3" s="1"/>
  <c r="P571" i="3" s="1"/>
  <c r="E571" i="3"/>
  <c r="I570" i="3"/>
  <c r="K570" i="3" s="1"/>
  <c r="M570" i="3" s="1"/>
  <c r="T569" i="3"/>
  <c r="U570" i="3" l="1"/>
  <c r="B573" i="3"/>
  <c r="F572" i="3"/>
  <c r="D572" i="3"/>
  <c r="H572" i="3"/>
  <c r="G572" i="3"/>
  <c r="N572" i="3" s="1"/>
  <c r="O572" i="3" s="1"/>
  <c r="P572" i="3" s="1"/>
  <c r="E572" i="3"/>
  <c r="C572" i="3"/>
  <c r="I571" i="3"/>
  <c r="K571" i="3" s="1"/>
  <c r="J571" i="3"/>
  <c r="L571" i="3" s="1"/>
  <c r="T570" i="3"/>
  <c r="U571" i="3" l="1"/>
  <c r="B574" i="3"/>
  <c r="F573" i="3"/>
  <c r="H573" i="3"/>
  <c r="D573" i="3"/>
  <c r="J573" i="3" s="1"/>
  <c r="L573" i="3" s="1"/>
  <c r="C573" i="3"/>
  <c r="G573" i="3"/>
  <c r="N573" i="3" s="1"/>
  <c r="O573" i="3" s="1"/>
  <c r="P573" i="3" s="1"/>
  <c r="E573" i="3"/>
  <c r="M571" i="3"/>
  <c r="I572" i="3"/>
  <c r="K572" i="3" s="1"/>
  <c r="M572" i="3" s="1"/>
  <c r="J572" i="3"/>
  <c r="L572" i="3" s="1"/>
  <c r="T571" i="3"/>
  <c r="U572" i="3" l="1"/>
  <c r="B575" i="3"/>
  <c r="F574" i="3"/>
  <c r="H574" i="3"/>
  <c r="D574" i="3"/>
  <c r="J574" i="3" s="1"/>
  <c r="L574" i="3" s="1"/>
  <c r="C574" i="3"/>
  <c r="G574" i="3"/>
  <c r="N574" i="3" s="1"/>
  <c r="O574" i="3" s="1"/>
  <c r="P574" i="3" s="1"/>
  <c r="E574" i="3"/>
  <c r="I573" i="3"/>
  <c r="K573" i="3" s="1"/>
  <c r="M573" i="3" s="1"/>
  <c r="T572" i="3"/>
  <c r="U573" i="3" l="1"/>
  <c r="T573" i="3"/>
  <c r="I574" i="3"/>
  <c r="K574" i="3" s="1"/>
  <c r="M574" i="3" s="1"/>
  <c r="B576" i="3"/>
  <c r="F575" i="3"/>
  <c r="H575" i="3"/>
  <c r="D575" i="3"/>
  <c r="J575" i="3" s="1"/>
  <c r="L575" i="3" s="1"/>
  <c r="C575" i="3"/>
  <c r="E575" i="3"/>
  <c r="G575" i="3"/>
  <c r="N575" i="3" s="1"/>
  <c r="O575" i="3" s="1"/>
  <c r="P575" i="3" s="1"/>
  <c r="U574" i="3" l="1"/>
  <c r="I575" i="3"/>
  <c r="K575" i="3" s="1"/>
  <c r="M575" i="3" s="1"/>
  <c r="T574" i="3"/>
  <c r="B577" i="3"/>
  <c r="F576" i="3"/>
  <c r="D576" i="3"/>
  <c r="H576" i="3"/>
  <c r="G576" i="3"/>
  <c r="N576" i="3" s="1"/>
  <c r="O576" i="3" s="1"/>
  <c r="P576" i="3" s="1"/>
  <c r="C576" i="3"/>
  <c r="E576" i="3"/>
  <c r="U575" i="3" l="1"/>
  <c r="J576" i="3"/>
  <c r="L576" i="3" s="1"/>
  <c r="B578" i="3"/>
  <c r="F577" i="3"/>
  <c r="D577" i="3"/>
  <c r="H577" i="3"/>
  <c r="C577" i="3"/>
  <c r="G577" i="3"/>
  <c r="N577" i="3" s="1"/>
  <c r="O577" i="3" s="1"/>
  <c r="P577" i="3" s="1"/>
  <c r="E577" i="3"/>
  <c r="I576" i="3"/>
  <c r="K576" i="3" s="1"/>
  <c r="M576" i="3" s="1"/>
  <c r="T575" i="3"/>
  <c r="U576" i="3" l="1"/>
  <c r="B579" i="3"/>
  <c r="F578" i="3"/>
  <c r="H578" i="3"/>
  <c r="D578" i="3"/>
  <c r="C578" i="3"/>
  <c r="G578" i="3"/>
  <c r="N578" i="3" s="1"/>
  <c r="O578" i="3" s="1"/>
  <c r="P578" i="3" s="1"/>
  <c r="E578" i="3"/>
  <c r="I577" i="3"/>
  <c r="K577" i="3" s="1"/>
  <c r="J577" i="3"/>
  <c r="L577" i="3" s="1"/>
  <c r="T576" i="3"/>
  <c r="U577" i="3" l="1"/>
  <c r="J578" i="3"/>
  <c r="L578" i="3" s="1"/>
  <c r="T577" i="3"/>
  <c r="I578" i="3"/>
  <c r="K578" i="3" s="1"/>
  <c r="M577" i="3"/>
  <c r="B580" i="3"/>
  <c r="F579" i="3"/>
  <c r="D579" i="3"/>
  <c r="J579" i="3" s="1"/>
  <c r="L579" i="3" s="1"/>
  <c r="H579" i="3"/>
  <c r="C579" i="3"/>
  <c r="E579" i="3"/>
  <c r="G579" i="3"/>
  <c r="N579" i="3" s="1"/>
  <c r="O579" i="3" s="1"/>
  <c r="P579" i="3" s="1"/>
  <c r="U578" i="3" l="1"/>
  <c r="M578" i="3"/>
  <c r="B581" i="3"/>
  <c r="F580" i="3"/>
  <c r="H580" i="3"/>
  <c r="D580" i="3"/>
  <c r="J580" i="3" s="1"/>
  <c r="L580" i="3" s="1"/>
  <c r="C580" i="3"/>
  <c r="G580" i="3"/>
  <c r="N580" i="3" s="1"/>
  <c r="O580" i="3" s="1"/>
  <c r="P580" i="3" s="1"/>
  <c r="E580" i="3"/>
  <c r="I579" i="3"/>
  <c r="K579" i="3" s="1"/>
  <c r="M579" i="3" s="1"/>
  <c r="T578" i="3"/>
  <c r="U579" i="3" l="1"/>
  <c r="B582" i="3"/>
  <c r="F581" i="3"/>
  <c r="H581" i="3"/>
  <c r="D581" i="3"/>
  <c r="J581" i="3" s="1"/>
  <c r="L581" i="3" s="1"/>
  <c r="C581" i="3"/>
  <c r="G581" i="3"/>
  <c r="N581" i="3" s="1"/>
  <c r="O581" i="3" s="1"/>
  <c r="P581" i="3" s="1"/>
  <c r="E581" i="3"/>
  <c r="I580" i="3"/>
  <c r="K580" i="3" s="1"/>
  <c r="M580" i="3" s="1"/>
  <c r="T579" i="3"/>
  <c r="U580" i="3" l="1"/>
  <c r="B583" i="3"/>
  <c r="F582" i="3"/>
  <c r="H582" i="3"/>
  <c r="D582" i="3"/>
  <c r="J582" i="3" s="1"/>
  <c r="L582" i="3" s="1"/>
  <c r="C582" i="3"/>
  <c r="G582" i="3"/>
  <c r="N582" i="3" s="1"/>
  <c r="O582" i="3" s="1"/>
  <c r="P582" i="3" s="1"/>
  <c r="E582" i="3"/>
  <c r="I581" i="3"/>
  <c r="K581" i="3" s="1"/>
  <c r="M581" i="3" s="1"/>
  <c r="T580" i="3"/>
  <c r="U581" i="3" l="1"/>
  <c r="B584" i="3"/>
  <c r="F583" i="3"/>
  <c r="H583" i="3"/>
  <c r="D583" i="3"/>
  <c r="J583" i="3" s="1"/>
  <c r="L583" i="3" s="1"/>
  <c r="C583" i="3"/>
  <c r="E583" i="3"/>
  <c r="G583" i="3"/>
  <c r="N583" i="3" s="1"/>
  <c r="O583" i="3" s="1"/>
  <c r="P583" i="3" s="1"/>
  <c r="I582" i="3"/>
  <c r="K582" i="3" s="1"/>
  <c r="M582" i="3" s="1"/>
  <c r="T581" i="3"/>
  <c r="U582" i="3" l="1"/>
  <c r="B585" i="3"/>
  <c r="F584" i="3"/>
  <c r="H584" i="3"/>
  <c r="D584" i="3"/>
  <c r="C584" i="3"/>
  <c r="G584" i="3"/>
  <c r="N584" i="3" s="1"/>
  <c r="O584" i="3" s="1"/>
  <c r="P584" i="3" s="1"/>
  <c r="E584" i="3"/>
  <c r="I583" i="3"/>
  <c r="K583" i="3" s="1"/>
  <c r="M583" i="3" s="1"/>
  <c r="T582" i="3"/>
  <c r="U583" i="3" l="1"/>
  <c r="T583" i="3"/>
  <c r="J584" i="3"/>
  <c r="L584" i="3" s="1"/>
  <c r="I584" i="3"/>
  <c r="K584" i="3" s="1"/>
  <c r="B586" i="3"/>
  <c r="F585" i="3"/>
  <c r="H585" i="3"/>
  <c r="D585" i="3"/>
  <c r="J585" i="3" s="1"/>
  <c r="L585" i="3" s="1"/>
  <c r="C585" i="3"/>
  <c r="G585" i="3"/>
  <c r="N585" i="3" s="1"/>
  <c r="O585" i="3" s="1"/>
  <c r="P585" i="3" s="1"/>
  <c r="E585" i="3"/>
  <c r="M584" i="3" l="1"/>
  <c r="U584" i="3"/>
  <c r="B587" i="3"/>
  <c r="F586" i="3"/>
  <c r="H586" i="3"/>
  <c r="D586" i="3"/>
  <c r="J586" i="3" s="1"/>
  <c r="L586" i="3" s="1"/>
  <c r="C586" i="3"/>
  <c r="G586" i="3"/>
  <c r="N586" i="3" s="1"/>
  <c r="O586" i="3" s="1"/>
  <c r="P586" i="3" s="1"/>
  <c r="E586" i="3"/>
  <c r="I585" i="3"/>
  <c r="K585" i="3" s="1"/>
  <c r="M585" i="3" s="1"/>
  <c r="T584" i="3"/>
  <c r="U585" i="3" l="1"/>
  <c r="T585" i="3"/>
  <c r="I586" i="3"/>
  <c r="K586" i="3" s="1"/>
  <c r="M586" i="3" s="1"/>
  <c r="B588" i="3"/>
  <c r="F587" i="3"/>
  <c r="H587" i="3"/>
  <c r="D587" i="3"/>
  <c r="J587" i="3" s="1"/>
  <c r="L587" i="3" s="1"/>
  <c r="C587" i="3"/>
  <c r="G587" i="3"/>
  <c r="N587" i="3" s="1"/>
  <c r="O587" i="3" s="1"/>
  <c r="P587" i="3" s="1"/>
  <c r="E587" i="3"/>
  <c r="U586" i="3" l="1"/>
  <c r="I587" i="3"/>
  <c r="K587" i="3" s="1"/>
  <c r="M587" i="3" s="1"/>
  <c r="B589" i="3"/>
  <c r="F588" i="3"/>
  <c r="H588" i="3"/>
  <c r="D588" i="3"/>
  <c r="J588" i="3" s="1"/>
  <c r="L588" i="3" s="1"/>
  <c r="G588" i="3"/>
  <c r="N588" i="3" s="1"/>
  <c r="O588" i="3" s="1"/>
  <c r="P588" i="3" s="1"/>
  <c r="C588" i="3"/>
  <c r="E588" i="3"/>
  <c r="T586" i="3"/>
  <c r="I588" i="3" l="1"/>
  <c r="K588" i="3" s="1"/>
  <c r="M588" i="3" s="1"/>
  <c r="T587" i="3"/>
  <c r="B590" i="3"/>
  <c r="F589" i="3"/>
  <c r="D589" i="3"/>
  <c r="H589" i="3"/>
  <c r="C589" i="3"/>
  <c r="G589" i="3"/>
  <c r="N589" i="3" s="1"/>
  <c r="O589" i="3" s="1"/>
  <c r="P589" i="3" s="1"/>
  <c r="E589" i="3"/>
  <c r="U587" i="3"/>
  <c r="T588" i="3" l="1"/>
  <c r="I589" i="3"/>
  <c r="K589" i="3" s="1"/>
  <c r="J589" i="3"/>
  <c r="L589" i="3" s="1"/>
  <c r="B591" i="3"/>
  <c r="F590" i="3"/>
  <c r="H590" i="3"/>
  <c r="D590" i="3"/>
  <c r="J590" i="3" s="1"/>
  <c r="L590" i="3" s="1"/>
  <c r="C590" i="3"/>
  <c r="G590" i="3"/>
  <c r="N590" i="3" s="1"/>
  <c r="O590" i="3" s="1"/>
  <c r="P590" i="3" s="1"/>
  <c r="E590" i="3"/>
  <c r="U588" i="3"/>
  <c r="U589" i="3" l="1"/>
  <c r="I590" i="3"/>
  <c r="K590" i="3" s="1"/>
  <c r="M590" i="3" s="1"/>
  <c r="T589" i="3"/>
  <c r="B592" i="3"/>
  <c r="F591" i="3"/>
  <c r="H591" i="3"/>
  <c r="D591" i="3"/>
  <c r="G591" i="3"/>
  <c r="N591" i="3" s="1"/>
  <c r="O591" i="3" s="1"/>
  <c r="P591" i="3" s="1"/>
  <c r="C591" i="3"/>
  <c r="E591" i="3"/>
  <c r="M589" i="3"/>
  <c r="J591" i="3" l="1"/>
  <c r="L591" i="3" s="1"/>
  <c r="I591" i="3"/>
  <c r="K591" i="3" s="1"/>
  <c r="M591" i="3" s="1"/>
  <c r="T590" i="3"/>
  <c r="B593" i="3"/>
  <c r="F592" i="3"/>
  <c r="H592" i="3"/>
  <c r="D592" i="3"/>
  <c r="G592" i="3"/>
  <c r="N592" i="3" s="1"/>
  <c r="O592" i="3" s="1"/>
  <c r="P592" i="3" s="1"/>
  <c r="C592" i="3"/>
  <c r="E592" i="3"/>
  <c r="U590" i="3"/>
  <c r="J592" i="3" l="1"/>
  <c r="L592" i="3" s="1"/>
  <c r="I592" i="3"/>
  <c r="K592" i="3" s="1"/>
  <c r="M592" i="3" s="1"/>
  <c r="T591" i="3"/>
  <c r="B594" i="3"/>
  <c r="F593" i="3"/>
  <c r="D593" i="3"/>
  <c r="H593" i="3"/>
  <c r="C593" i="3"/>
  <c r="G593" i="3"/>
  <c r="N593" i="3" s="1"/>
  <c r="O593" i="3" s="1"/>
  <c r="P593" i="3" s="1"/>
  <c r="E593" i="3"/>
  <c r="U591" i="3"/>
  <c r="I593" i="3" l="1"/>
  <c r="K593" i="3" s="1"/>
  <c r="J593" i="3"/>
  <c r="L593" i="3" s="1"/>
  <c r="T592" i="3"/>
  <c r="B595" i="3"/>
  <c r="F594" i="3"/>
  <c r="H594" i="3"/>
  <c r="D594" i="3"/>
  <c r="C594" i="3"/>
  <c r="G594" i="3"/>
  <c r="N594" i="3" s="1"/>
  <c r="O594" i="3" s="1"/>
  <c r="P594" i="3" s="1"/>
  <c r="E594" i="3"/>
  <c r="U592" i="3"/>
  <c r="U593" i="3" l="1"/>
  <c r="B596" i="3"/>
  <c r="F595" i="3"/>
  <c r="H595" i="3"/>
  <c r="D595" i="3"/>
  <c r="J595" i="3" s="1"/>
  <c r="L595" i="3" s="1"/>
  <c r="C595" i="3"/>
  <c r="G595" i="3"/>
  <c r="N595" i="3" s="1"/>
  <c r="O595" i="3" s="1"/>
  <c r="P595" i="3" s="1"/>
  <c r="E595" i="3"/>
  <c r="I594" i="3"/>
  <c r="K594" i="3" s="1"/>
  <c r="T593" i="3"/>
  <c r="J594" i="3"/>
  <c r="L594" i="3" s="1"/>
  <c r="M593" i="3"/>
  <c r="M594" i="3" l="1"/>
  <c r="U594" i="3"/>
  <c r="B597" i="3"/>
  <c r="F596" i="3"/>
  <c r="H596" i="3"/>
  <c r="D596" i="3"/>
  <c r="J596" i="3" s="1"/>
  <c r="L596" i="3" s="1"/>
  <c r="C596" i="3"/>
  <c r="G596" i="3"/>
  <c r="N596" i="3" s="1"/>
  <c r="O596" i="3" s="1"/>
  <c r="P596" i="3" s="1"/>
  <c r="E596" i="3"/>
  <c r="I595" i="3"/>
  <c r="K595" i="3" s="1"/>
  <c r="M595" i="3" s="1"/>
  <c r="T594" i="3"/>
  <c r="U595" i="3" l="1"/>
  <c r="B598" i="3"/>
  <c r="F597" i="3"/>
  <c r="H597" i="3"/>
  <c r="D597" i="3"/>
  <c r="J597" i="3" s="1"/>
  <c r="L597" i="3" s="1"/>
  <c r="E597" i="3"/>
  <c r="C597" i="3"/>
  <c r="G597" i="3"/>
  <c r="N597" i="3" s="1"/>
  <c r="O597" i="3" s="1"/>
  <c r="P597" i="3" s="1"/>
  <c r="I596" i="3"/>
  <c r="K596" i="3" s="1"/>
  <c r="M596" i="3" s="1"/>
  <c r="T595" i="3"/>
  <c r="U596" i="3" l="1"/>
  <c r="B599" i="3"/>
  <c r="F598" i="3"/>
  <c r="H598" i="3"/>
  <c r="D598" i="3"/>
  <c r="C598" i="3"/>
  <c r="G598" i="3"/>
  <c r="N598" i="3" s="1"/>
  <c r="O598" i="3" s="1"/>
  <c r="P598" i="3" s="1"/>
  <c r="E598" i="3"/>
  <c r="I597" i="3"/>
  <c r="K597" i="3" s="1"/>
  <c r="M597" i="3" s="1"/>
  <c r="T596" i="3"/>
  <c r="U597" i="3" l="1"/>
  <c r="T597" i="3"/>
  <c r="J598" i="3"/>
  <c r="L598" i="3" s="1"/>
  <c r="I598" i="3"/>
  <c r="K598" i="3" s="1"/>
  <c r="B600" i="3"/>
  <c r="F599" i="3"/>
  <c r="H599" i="3"/>
  <c r="D599" i="3"/>
  <c r="J599" i="3" s="1"/>
  <c r="L599" i="3" s="1"/>
  <c r="C599" i="3"/>
  <c r="G599" i="3"/>
  <c r="N599" i="3" s="1"/>
  <c r="O599" i="3" s="1"/>
  <c r="P599" i="3" s="1"/>
  <c r="E599" i="3"/>
  <c r="U598" i="3" l="1"/>
  <c r="M598" i="3"/>
  <c r="B601" i="3"/>
  <c r="F600" i="3"/>
  <c r="H600" i="3"/>
  <c r="D600" i="3"/>
  <c r="J600" i="3" s="1"/>
  <c r="L600" i="3" s="1"/>
  <c r="C600" i="3"/>
  <c r="E600" i="3"/>
  <c r="G600" i="3"/>
  <c r="N600" i="3" s="1"/>
  <c r="O600" i="3" s="1"/>
  <c r="P600" i="3" s="1"/>
  <c r="I599" i="3"/>
  <c r="K599" i="3" s="1"/>
  <c r="M599" i="3" s="1"/>
  <c r="T598" i="3"/>
  <c r="U599" i="3" l="1"/>
  <c r="B602" i="3"/>
  <c r="F601" i="3"/>
  <c r="H601" i="3"/>
  <c r="D601" i="3"/>
  <c r="C601" i="3"/>
  <c r="G601" i="3"/>
  <c r="N601" i="3" s="1"/>
  <c r="O601" i="3" s="1"/>
  <c r="P601" i="3" s="1"/>
  <c r="E601" i="3"/>
  <c r="I600" i="3"/>
  <c r="K600" i="3" s="1"/>
  <c r="M600" i="3" s="1"/>
  <c r="T599" i="3"/>
  <c r="U600" i="3" l="1"/>
  <c r="T600" i="3"/>
  <c r="J601" i="3"/>
  <c r="L601" i="3" s="1"/>
  <c r="I601" i="3"/>
  <c r="K601" i="3" s="1"/>
  <c r="B603" i="3"/>
  <c r="F602" i="3"/>
  <c r="H602" i="3"/>
  <c r="D602" i="3"/>
  <c r="C602" i="3"/>
  <c r="G602" i="3"/>
  <c r="N602" i="3" s="1"/>
  <c r="O602" i="3" s="1"/>
  <c r="P602" i="3" s="1"/>
  <c r="E602" i="3"/>
  <c r="M601" i="3" l="1"/>
  <c r="U601" i="3"/>
  <c r="I602" i="3"/>
  <c r="K602" i="3" s="1"/>
  <c r="B604" i="3"/>
  <c r="F603" i="3"/>
  <c r="D603" i="3"/>
  <c r="J603" i="3" s="1"/>
  <c r="L603" i="3" s="1"/>
  <c r="H603" i="3"/>
  <c r="C603" i="3"/>
  <c r="E603" i="3"/>
  <c r="G603" i="3"/>
  <c r="N603" i="3" s="1"/>
  <c r="O603" i="3" s="1"/>
  <c r="P603" i="3" s="1"/>
  <c r="T601" i="3"/>
  <c r="J602" i="3"/>
  <c r="L602" i="3" s="1"/>
  <c r="U602" i="3" l="1"/>
  <c r="I603" i="3"/>
  <c r="K603" i="3" s="1"/>
  <c r="M603" i="3" s="1"/>
  <c r="T602" i="3"/>
  <c r="B605" i="3"/>
  <c r="F604" i="3"/>
  <c r="H604" i="3"/>
  <c r="D604" i="3"/>
  <c r="G604" i="3"/>
  <c r="N604" i="3" s="1"/>
  <c r="O604" i="3" s="1"/>
  <c r="P604" i="3" s="1"/>
  <c r="C604" i="3"/>
  <c r="E604" i="3"/>
  <c r="M602" i="3"/>
  <c r="U603" i="3" l="1"/>
  <c r="B606" i="3"/>
  <c r="F605" i="3"/>
  <c r="H605" i="3"/>
  <c r="D605" i="3"/>
  <c r="J605" i="3" s="1"/>
  <c r="L605" i="3" s="1"/>
  <c r="C605" i="3"/>
  <c r="G605" i="3"/>
  <c r="N605" i="3" s="1"/>
  <c r="O605" i="3" s="1"/>
  <c r="P605" i="3" s="1"/>
  <c r="E605" i="3"/>
  <c r="T603" i="3"/>
  <c r="J604" i="3"/>
  <c r="L604" i="3" s="1"/>
  <c r="I604" i="3"/>
  <c r="K604" i="3" s="1"/>
  <c r="U604" i="3" l="1"/>
  <c r="M604" i="3"/>
  <c r="B607" i="3"/>
  <c r="F606" i="3"/>
  <c r="H606" i="3"/>
  <c r="D606" i="3"/>
  <c r="J606" i="3" s="1"/>
  <c r="L606" i="3" s="1"/>
  <c r="C606" i="3"/>
  <c r="G606" i="3"/>
  <c r="N606" i="3" s="1"/>
  <c r="O606" i="3" s="1"/>
  <c r="P606" i="3" s="1"/>
  <c r="E606" i="3"/>
  <c r="I605" i="3"/>
  <c r="K605" i="3" s="1"/>
  <c r="M605" i="3" s="1"/>
  <c r="T604" i="3"/>
  <c r="U605" i="3" l="1"/>
  <c r="B608" i="3"/>
  <c r="F607" i="3"/>
  <c r="H607" i="3"/>
  <c r="D607" i="3"/>
  <c r="C607" i="3"/>
  <c r="G607" i="3"/>
  <c r="N607" i="3" s="1"/>
  <c r="O607" i="3" s="1"/>
  <c r="P607" i="3" s="1"/>
  <c r="E607" i="3"/>
  <c r="I606" i="3"/>
  <c r="K606" i="3" s="1"/>
  <c r="M606" i="3" s="1"/>
  <c r="T605" i="3"/>
  <c r="U606" i="3" l="1"/>
  <c r="J607" i="3"/>
  <c r="L607" i="3" s="1"/>
  <c r="B609" i="3"/>
  <c r="F608" i="3"/>
  <c r="H608" i="3"/>
  <c r="D608" i="3"/>
  <c r="G608" i="3"/>
  <c r="N608" i="3" s="1"/>
  <c r="O608" i="3" s="1"/>
  <c r="P608" i="3" s="1"/>
  <c r="E608" i="3"/>
  <c r="C608" i="3"/>
  <c r="I607" i="3"/>
  <c r="K607" i="3" s="1"/>
  <c r="M607" i="3" s="1"/>
  <c r="T606" i="3"/>
  <c r="U607" i="3" l="1"/>
  <c r="J608" i="3"/>
  <c r="L608" i="3" s="1"/>
  <c r="B610" i="3"/>
  <c r="F609" i="3"/>
  <c r="D609" i="3"/>
  <c r="H609" i="3"/>
  <c r="C609" i="3"/>
  <c r="E609" i="3"/>
  <c r="G609" i="3"/>
  <c r="N609" i="3" s="1"/>
  <c r="O609" i="3" s="1"/>
  <c r="P609" i="3" s="1"/>
  <c r="I608" i="3"/>
  <c r="K608" i="3" s="1"/>
  <c r="M608" i="3" s="1"/>
  <c r="T607" i="3"/>
  <c r="U608" i="3" l="1"/>
  <c r="B611" i="3"/>
  <c r="F610" i="3"/>
  <c r="H610" i="3"/>
  <c r="D610" i="3"/>
  <c r="J610" i="3" s="1"/>
  <c r="L610" i="3" s="1"/>
  <c r="C610" i="3"/>
  <c r="G610" i="3"/>
  <c r="N610" i="3" s="1"/>
  <c r="O610" i="3" s="1"/>
  <c r="P610" i="3" s="1"/>
  <c r="E610" i="3"/>
  <c r="I609" i="3"/>
  <c r="K609" i="3" s="1"/>
  <c r="J609" i="3"/>
  <c r="L609" i="3" s="1"/>
  <c r="T608" i="3"/>
  <c r="U609" i="3" l="1"/>
  <c r="I610" i="3"/>
  <c r="K610" i="3" s="1"/>
  <c r="M610" i="3" s="1"/>
  <c r="T609" i="3"/>
  <c r="M609" i="3"/>
  <c r="B612" i="3"/>
  <c r="F611" i="3"/>
  <c r="H611" i="3"/>
  <c r="D611" i="3"/>
  <c r="C611" i="3"/>
  <c r="E611" i="3"/>
  <c r="G611" i="3"/>
  <c r="N611" i="3" s="1"/>
  <c r="O611" i="3" s="1"/>
  <c r="P611" i="3" s="1"/>
  <c r="T610" i="3" l="1"/>
  <c r="B613" i="3"/>
  <c r="F612" i="3"/>
  <c r="H612" i="3"/>
  <c r="D612" i="3"/>
  <c r="J612" i="3" s="1"/>
  <c r="L612" i="3" s="1"/>
  <c r="C612" i="3"/>
  <c r="G612" i="3"/>
  <c r="N612" i="3" s="1"/>
  <c r="O612" i="3" s="1"/>
  <c r="P612" i="3" s="1"/>
  <c r="E612" i="3"/>
  <c r="I611" i="3"/>
  <c r="K611" i="3" s="1"/>
  <c r="J611" i="3"/>
  <c r="L611" i="3" s="1"/>
  <c r="U610" i="3"/>
  <c r="U611" i="3" l="1"/>
  <c r="M611" i="3"/>
  <c r="B614" i="3"/>
  <c r="F613" i="3"/>
  <c r="H613" i="3"/>
  <c r="D613" i="3"/>
  <c r="C613" i="3"/>
  <c r="G613" i="3"/>
  <c r="N613" i="3" s="1"/>
  <c r="O613" i="3" s="1"/>
  <c r="P613" i="3" s="1"/>
  <c r="E613" i="3"/>
  <c r="I612" i="3"/>
  <c r="K612" i="3" s="1"/>
  <c r="M612" i="3" s="1"/>
  <c r="T611" i="3"/>
  <c r="U612" i="3" l="1"/>
  <c r="T612" i="3"/>
  <c r="I613" i="3"/>
  <c r="K613" i="3" s="1"/>
  <c r="B615" i="3"/>
  <c r="F614" i="3"/>
  <c r="H614" i="3"/>
  <c r="D614" i="3"/>
  <c r="C614" i="3"/>
  <c r="G614" i="3"/>
  <c r="N614" i="3" s="1"/>
  <c r="O614" i="3" s="1"/>
  <c r="P614" i="3" s="1"/>
  <c r="E614" i="3"/>
  <c r="J613" i="3"/>
  <c r="L613" i="3" s="1"/>
  <c r="J614" i="3" l="1"/>
  <c r="L614" i="3" s="1"/>
  <c r="U613" i="3"/>
  <c r="I614" i="3"/>
  <c r="K614" i="3" s="1"/>
  <c r="M614" i="3" s="1"/>
  <c r="T613" i="3"/>
  <c r="M613" i="3"/>
  <c r="B616" i="3"/>
  <c r="F615" i="3"/>
  <c r="D615" i="3"/>
  <c r="H615" i="3"/>
  <c r="C615" i="3"/>
  <c r="G615" i="3"/>
  <c r="N615" i="3" s="1"/>
  <c r="O615" i="3" s="1"/>
  <c r="P615" i="3" s="1"/>
  <c r="E615" i="3"/>
  <c r="T614" i="3" l="1"/>
  <c r="B617" i="3"/>
  <c r="F616" i="3"/>
  <c r="H616" i="3"/>
  <c r="D616" i="3"/>
  <c r="C616" i="3"/>
  <c r="E616" i="3"/>
  <c r="G616" i="3"/>
  <c r="N616" i="3" s="1"/>
  <c r="O616" i="3" s="1"/>
  <c r="P616" i="3" s="1"/>
  <c r="I615" i="3"/>
  <c r="K615" i="3" s="1"/>
  <c r="J615" i="3"/>
  <c r="L615" i="3" s="1"/>
  <c r="U614" i="3"/>
  <c r="U615" i="3" l="1"/>
  <c r="M615" i="3"/>
  <c r="J616" i="3"/>
  <c r="L616" i="3" s="1"/>
  <c r="B618" i="3"/>
  <c r="F617" i="3"/>
  <c r="H617" i="3"/>
  <c r="D617" i="3"/>
  <c r="C617" i="3"/>
  <c r="G617" i="3"/>
  <c r="N617" i="3" s="1"/>
  <c r="O617" i="3" s="1"/>
  <c r="P617" i="3" s="1"/>
  <c r="E617" i="3"/>
  <c r="I616" i="3"/>
  <c r="K616" i="3" s="1"/>
  <c r="M616" i="3" s="1"/>
  <c r="T615" i="3"/>
  <c r="U616" i="3" l="1"/>
  <c r="I617" i="3"/>
  <c r="K617" i="3" s="1"/>
  <c r="B619" i="3"/>
  <c r="F618" i="3"/>
  <c r="H618" i="3"/>
  <c r="D618" i="3"/>
  <c r="J618" i="3" s="1"/>
  <c r="L618" i="3" s="1"/>
  <c r="C618" i="3"/>
  <c r="E618" i="3"/>
  <c r="G618" i="3"/>
  <c r="N618" i="3" s="1"/>
  <c r="O618" i="3" s="1"/>
  <c r="P618" i="3" s="1"/>
  <c r="T616" i="3"/>
  <c r="J617" i="3"/>
  <c r="L617" i="3" s="1"/>
  <c r="M617" i="3" l="1"/>
  <c r="U617" i="3"/>
  <c r="I618" i="3"/>
  <c r="K618" i="3" s="1"/>
  <c r="M618" i="3" s="1"/>
  <c r="B620" i="3"/>
  <c r="F619" i="3"/>
  <c r="D619" i="3"/>
  <c r="H619" i="3"/>
  <c r="C619" i="3"/>
  <c r="G619" i="3"/>
  <c r="N619" i="3" s="1"/>
  <c r="O619" i="3" s="1"/>
  <c r="P619" i="3" s="1"/>
  <c r="E619" i="3"/>
  <c r="T617" i="3"/>
  <c r="U618" i="3" l="1"/>
  <c r="J619" i="3"/>
  <c r="L619" i="3" s="1"/>
  <c r="I619" i="3"/>
  <c r="K619" i="3" s="1"/>
  <c r="B621" i="3"/>
  <c r="F620" i="3"/>
  <c r="D620" i="3"/>
  <c r="H620" i="3"/>
  <c r="G620" i="3"/>
  <c r="N620" i="3" s="1"/>
  <c r="O620" i="3" s="1"/>
  <c r="P620" i="3" s="1"/>
  <c r="C620" i="3"/>
  <c r="E620" i="3"/>
  <c r="T618" i="3"/>
  <c r="J620" i="3" l="1"/>
  <c r="L620" i="3" s="1"/>
  <c r="M619" i="3"/>
  <c r="U619" i="3"/>
  <c r="T619" i="3"/>
  <c r="B622" i="3"/>
  <c r="F621" i="3"/>
  <c r="H621" i="3"/>
  <c r="D621" i="3"/>
  <c r="C621" i="3"/>
  <c r="G621" i="3"/>
  <c r="N621" i="3" s="1"/>
  <c r="O621" i="3" s="1"/>
  <c r="P621" i="3" s="1"/>
  <c r="E621" i="3"/>
  <c r="I620" i="3"/>
  <c r="K620" i="3" s="1"/>
  <c r="M620" i="3" s="1"/>
  <c r="U620" i="3" l="1"/>
  <c r="I621" i="3"/>
  <c r="K621" i="3" s="1"/>
  <c r="B623" i="3"/>
  <c r="F622" i="3"/>
  <c r="H622" i="3"/>
  <c r="D622" i="3"/>
  <c r="C622" i="3"/>
  <c r="G622" i="3"/>
  <c r="N622" i="3" s="1"/>
  <c r="O622" i="3" s="1"/>
  <c r="P622" i="3" s="1"/>
  <c r="E622" i="3"/>
  <c r="J621" i="3"/>
  <c r="L621" i="3" s="1"/>
  <c r="T620" i="3"/>
  <c r="T621" i="3" l="1"/>
  <c r="U621" i="3"/>
  <c r="I622" i="3"/>
  <c r="K622" i="3" s="1"/>
  <c r="B624" i="3"/>
  <c r="F623" i="3"/>
  <c r="H623" i="3"/>
  <c r="D623" i="3"/>
  <c r="C623" i="3"/>
  <c r="G623" i="3"/>
  <c r="N623" i="3" s="1"/>
  <c r="O623" i="3" s="1"/>
  <c r="P623" i="3" s="1"/>
  <c r="E623" i="3"/>
  <c r="J622" i="3"/>
  <c r="L622" i="3" s="1"/>
  <c r="M621" i="3"/>
  <c r="J623" i="3" l="1"/>
  <c r="L623" i="3" s="1"/>
  <c r="U622" i="3"/>
  <c r="I623" i="3"/>
  <c r="K623" i="3" s="1"/>
  <c r="M622" i="3"/>
  <c r="B625" i="3"/>
  <c r="F624" i="3"/>
  <c r="D624" i="3"/>
  <c r="J624" i="3" s="1"/>
  <c r="L624" i="3" s="1"/>
  <c r="H624" i="3"/>
  <c r="C624" i="3"/>
  <c r="E624" i="3"/>
  <c r="G624" i="3"/>
  <c r="N624" i="3" s="1"/>
  <c r="O624" i="3" s="1"/>
  <c r="P624" i="3" s="1"/>
  <c r="T622" i="3"/>
  <c r="M623" i="3" l="1"/>
  <c r="T623" i="3"/>
  <c r="B626" i="3"/>
  <c r="F625" i="3"/>
  <c r="D625" i="3"/>
  <c r="H625" i="3"/>
  <c r="C625" i="3"/>
  <c r="G625" i="3"/>
  <c r="N625" i="3" s="1"/>
  <c r="O625" i="3" s="1"/>
  <c r="P625" i="3" s="1"/>
  <c r="E625" i="3"/>
  <c r="I624" i="3"/>
  <c r="K624" i="3" s="1"/>
  <c r="M624" i="3" s="1"/>
  <c r="U623" i="3"/>
  <c r="U624" i="3" l="1"/>
  <c r="I625" i="3"/>
  <c r="K625" i="3" s="1"/>
  <c r="B627" i="3"/>
  <c r="F626" i="3"/>
  <c r="H626" i="3"/>
  <c r="D626" i="3"/>
  <c r="G626" i="3"/>
  <c r="N626" i="3" s="1"/>
  <c r="O626" i="3" s="1"/>
  <c r="P626" i="3" s="1"/>
  <c r="C626" i="3"/>
  <c r="E626" i="3"/>
  <c r="J625" i="3"/>
  <c r="L625" i="3" s="1"/>
  <c r="T624" i="3"/>
  <c r="U625" i="3" l="1"/>
  <c r="B628" i="3"/>
  <c r="F627" i="3"/>
  <c r="H627" i="3"/>
  <c r="D627" i="3"/>
  <c r="J627" i="3" s="1"/>
  <c r="L627" i="3" s="1"/>
  <c r="C627" i="3"/>
  <c r="E627" i="3"/>
  <c r="G627" i="3"/>
  <c r="N627" i="3" s="1"/>
  <c r="O627" i="3" s="1"/>
  <c r="P627" i="3" s="1"/>
  <c r="I626" i="3"/>
  <c r="K626" i="3" s="1"/>
  <c r="T625" i="3"/>
  <c r="J626" i="3"/>
  <c r="L626" i="3" s="1"/>
  <c r="M625" i="3"/>
  <c r="M626" i="3" l="1"/>
  <c r="U626" i="3"/>
  <c r="B629" i="3"/>
  <c r="F628" i="3"/>
  <c r="D628" i="3"/>
  <c r="H628" i="3"/>
  <c r="C628" i="3"/>
  <c r="G628" i="3"/>
  <c r="N628" i="3" s="1"/>
  <c r="O628" i="3" s="1"/>
  <c r="P628" i="3" s="1"/>
  <c r="E628" i="3"/>
  <c r="I627" i="3"/>
  <c r="K627" i="3" s="1"/>
  <c r="M627" i="3" s="1"/>
  <c r="T626" i="3"/>
  <c r="U627" i="3" l="1"/>
  <c r="T627" i="3"/>
  <c r="I628" i="3"/>
  <c r="K628" i="3" s="1"/>
  <c r="J628" i="3"/>
  <c r="L628" i="3" s="1"/>
  <c r="B630" i="3"/>
  <c r="F629" i="3"/>
  <c r="H629" i="3"/>
  <c r="D629" i="3"/>
  <c r="J629" i="3" s="1"/>
  <c r="L629" i="3" s="1"/>
  <c r="G629" i="3"/>
  <c r="N629" i="3" s="1"/>
  <c r="O629" i="3" s="1"/>
  <c r="P629" i="3" s="1"/>
  <c r="C629" i="3"/>
  <c r="E629" i="3"/>
  <c r="M628" i="3" l="1"/>
  <c r="U628" i="3"/>
  <c r="B631" i="3"/>
  <c r="F630" i="3"/>
  <c r="H630" i="3"/>
  <c r="D630" i="3"/>
  <c r="C630" i="3"/>
  <c r="E630" i="3"/>
  <c r="G630" i="3"/>
  <c r="N630" i="3" s="1"/>
  <c r="O630" i="3" s="1"/>
  <c r="P630" i="3" s="1"/>
  <c r="I629" i="3"/>
  <c r="K629" i="3" s="1"/>
  <c r="M629" i="3" s="1"/>
  <c r="T628" i="3"/>
  <c r="U629" i="3" l="1"/>
  <c r="J630" i="3"/>
  <c r="L630" i="3" s="1"/>
  <c r="I630" i="3"/>
  <c r="K630" i="3" s="1"/>
  <c r="M630" i="3" s="1"/>
  <c r="T629" i="3"/>
  <c r="B632" i="3"/>
  <c r="F631" i="3"/>
  <c r="D631" i="3"/>
  <c r="H631" i="3"/>
  <c r="C631" i="3"/>
  <c r="G631" i="3"/>
  <c r="N631" i="3" s="1"/>
  <c r="O631" i="3" s="1"/>
  <c r="P631" i="3" s="1"/>
  <c r="E631" i="3"/>
  <c r="T630" i="3" l="1"/>
  <c r="J631" i="3"/>
  <c r="L631" i="3" s="1"/>
  <c r="B633" i="3"/>
  <c r="F632" i="3"/>
  <c r="H632" i="3"/>
  <c r="D632" i="3"/>
  <c r="J632" i="3" s="1"/>
  <c r="L632" i="3" s="1"/>
  <c r="C632" i="3"/>
  <c r="G632" i="3"/>
  <c r="N632" i="3" s="1"/>
  <c r="O632" i="3" s="1"/>
  <c r="P632" i="3" s="1"/>
  <c r="E632" i="3"/>
  <c r="I631" i="3"/>
  <c r="K631" i="3" s="1"/>
  <c r="U630" i="3"/>
  <c r="M631" i="3" l="1"/>
  <c r="U631" i="3"/>
  <c r="B634" i="3"/>
  <c r="F633" i="3"/>
  <c r="H633" i="3"/>
  <c r="D633" i="3"/>
  <c r="J633" i="3" s="1"/>
  <c r="L633" i="3" s="1"/>
  <c r="C633" i="3"/>
  <c r="G633" i="3"/>
  <c r="N633" i="3" s="1"/>
  <c r="O633" i="3" s="1"/>
  <c r="P633" i="3" s="1"/>
  <c r="E633" i="3"/>
  <c r="I632" i="3"/>
  <c r="K632" i="3" s="1"/>
  <c r="M632" i="3" s="1"/>
  <c r="T631" i="3"/>
  <c r="U632" i="3" l="1"/>
  <c r="T632" i="3"/>
  <c r="I633" i="3"/>
  <c r="K633" i="3" s="1"/>
  <c r="M633" i="3" s="1"/>
  <c r="B635" i="3"/>
  <c r="F634" i="3"/>
  <c r="H634" i="3"/>
  <c r="D634" i="3"/>
  <c r="C634" i="3"/>
  <c r="G634" i="3"/>
  <c r="N634" i="3" s="1"/>
  <c r="O634" i="3" s="1"/>
  <c r="P634" i="3" s="1"/>
  <c r="E634" i="3"/>
  <c r="U633" i="3" l="1"/>
  <c r="I634" i="3"/>
  <c r="K634" i="3" s="1"/>
  <c r="B636" i="3"/>
  <c r="F635" i="3"/>
  <c r="D635" i="3"/>
  <c r="H635" i="3"/>
  <c r="C635" i="3"/>
  <c r="G635" i="3"/>
  <c r="N635" i="3" s="1"/>
  <c r="O635" i="3" s="1"/>
  <c r="P635" i="3" s="1"/>
  <c r="E635" i="3"/>
  <c r="J634" i="3"/>
  <c r="L634" i="3" s="1"/>
  <c r="T633" i="3"/>
  <c r="T634" i="3" l="1"/>
  <c r="I635" i="3"/>
  <c r="K635" i="3" s="1"/>
  <c r="J635" i="3"/>
  <c r="L635" i="3" s="1"/>
  <c r="M634" i="3"/>
  <c r="B637" i="3"/>
  <c r="F636" i="3"/>
  <c r="D636" i="3"/>
  <c r="H636" i="3"/>
  <c r="G636" i="3"/>
  <c r="N636" i="3" s="1"/>
  <c r="O636" i="3" s="1"/>
  <c r="P636" i="3" s="1"/>
  <c r="C636" i="3"/>
  <c r="E636" i="3"/>
  <c r="U634" i="3"/>
  <c r="M635" i="3" l="1"/>
  <c r="T635" i="3"/>
  <c r="J636" i="3"/>
  <c r="L636" i="3" s="1"/>
  <c r="B638" i="3"/>
  <c r="F637" i="3"/>
  <c r="H637" i="3"/>
  <c r="D637" i="3"/>
  <c r="C637" i="3"/>
  <c r="G637" i="3"/>
  <c r="N637" i="3" s="1"/>
  <c r="O637" i="3" s="1"/>
  <c r="P637" i="3" s="1"/>
  <c r="E637" i="3"/>
  <c r="I636" i="3"/>
  <c r="K636" i="3" s="1"/>
  <c r="U635" i="3"/>
  <c r="M636" i="3" l="1"/>
  <c r="U636" i="3"/>
  <c r="J637" i="3"/>
  <c r="L637" i="3" s="1"/>
  <c r="B639" i="3"/>
  <c r="F638" i="3"/>
  <c r="D638" i="3"/>
  <c r="J638" i="3" s="1"/>
  <c r="L638" i="3" s="1"/>
  <c r="H638" i="3"/>
  <c r="C638" i="3"/>
  <c r="E638" i="3"/>
  <c r="G638" i="3"/>
  <c r="N638" i="3" s="1"/>
  <c r="O638" i="3" s="1"/>
  <c r="P638" i="3" s="1"/>
  <c r="I637" i="3"/>
  <c r="K637" i="3" s="1"/>
  <c r="T636" i="3"/>
  <c r="M637" i="3" l="1"/>
  <c r="U637" i="3"/>
  <c r="I638" i="3"/>
  <c r="K638" i="3" s="1"/>
  <c r="M638" i="3" s="1"/>
  <c r="T637" i="3"/>
  <c r="B640" i="3"/>
  <c r="F639" i="3"/>
  <c r="H639" i="3"/>
  <c r="D639" i="3"/>
  <c r="C639" i="3"/>
  <c r="E639" i="3"/>
  <c r="G639" i="3"/>
  <c r="N639" i="3" s="1"/>
  <c r="O639" i="3" s="1"/>
  <c r="P639" i="3" s="1"/>
  <c r="J639" i="3" l="1"/>
  <c r="L639" i="3" s="1"/>
  <c r="U638" i="3"/>
  <c r="I639" i="3"/>
  <c r="K639" i="3" s="1"/>
  <c r="M639" i="3" s="1"/>
  <c r="T638" i="3"/>
  <c r="B641" i="3"/>
  <c r="F640" i="3"/>
  <c r="D640" i="3"/>
  <c r="H640" i="3"/>
  <c r="C640" i="3"/>
  <c r="G640" i="3"/>
  <c r="N640" i="3" s="1"/>
  <c r="O640" i="3" s="1"/>
  <c r="P640" i="3" s="1"/>
  <c r="E640" i="3"/>
  <c r="U639" i="3" l="1"/>
  <c r="J640" i="3"/>
  <c r="L640" i="3" s="1"/>
  <c r="B642" i="3"/>
  <c r="F641" i="3"/>
  <c r="D641" i="3"/>
  <c r="J641" i="3" s="1"/>
  <c r="L641" i="3" s="1"/>
  <c r="H641" i="3"/>
  <c r="C641" i="3"/>
  <c r="E641" i="3"/>
  <c r="G641" i="3"/>
  <c r="N641" i="3" s="1"/>
  <c r="O641" i="3" s="1"/>
  <c r="P641" i="3" s="1"/>
  <c r="I640" i="3"/>
  <c r="K640" i="3" s="1"/>
  <c r="M640" i="3" s="1"/>
  <c r="T639" i="3"/>
  <c r="U640" i="3" l="1"/>
  <c r="B643" i="3"/>
  <c r="F642" i="3"/>
  <c r="H642" i="3"/>
  <c r="D642" i="3"/>
  <c r="C642" i="3"/>
  <c r="G642" i="3"/>
  <c r="N642" i="3" s="1"/>
  <c r="O642" i="3" s="1"/>
  <c r="P642" i="3" s="1"/>
  <c r="E642" i="3"/>
  <c r="I641" i="3"/>
  <c r="K641" i="3" s="1"/>
  <c r="M641" i="3" s="1"/>
  <c r="T640" i="3"/>
  <c r="U641" i="3" l="1"/>
  <c r="J642" i="3"/>
  <c r="L642" i="3" s="1"/>
  <c r="I642" i="3"/>
  <c r="K642" i="3" s="1"/>
  <c r="M642" i="3" s="1"/>
  <c r="T641" i="3"/>
  <c r="B644" i="3"/>
  <c r="F643" i="3"/>
  <c r="H643" i="3"/>
  <c r="D643" i="3"/>
  <c r="C643" i="3"/>
  <c r="G643" i="3"/>
  <c r="N643" i="3" s="1"/>
  <c r="O643" i="3" s="1"/>
  <c r="P643" i="3" s="1"/>
  <c r="E643" i="3"/>
  <c r="U642" i="3" l="1"/>
  <c r="J643" i="3"/>
  <c r="L643" i="3" s="1"/>
  <c r="T642" i="3"/>
  <c r="I643" i="3"/>
  <c r="K643" i="3" s="1"/>
  <c r="M643" i="3" s="1"/>
  <c r="B645" i="3"/>
  <c r="F644" i="3"/>
  <c r="H644" i="3"/>
  <c r="D644" i="3"/>
  <c r="C644" i="3"/>
  <c r="G644" i="3"/>
  <c r="N644" i="3" s="1"/>
  <c r="O644" i="3" s="1"/>
  <c r="P644" i="3" s="1"/>
  <c r="E644" i="3"/>
  <c r="U643" i="3" l="1"/>
  <c r="I644" i="3"/>
  <c r="K644" i="3" s="1"/>
  <c r="B646" i="3"/>
  <c r="F645" i="3"/>
  <c r="H645" i="3"/>
  <c r="D645" i="3"/>
  <c r="E645" i="3"/>
  <c r="C645" i="3"/>
  <c r="G645" i="3"/>
  <c r="N645" i="3" s="1"/>
  <c r="O645" i="3" s="1"/>
  <c r="P645" i="3" s="1"/>
  <c r="J644" i="3"/>
  <c r="L644" i="3" s="1"/>
  <c r="T643" i="3"/>
  <c r="U644" i="3" l="1"/>
  <c r="B647" i="3"/>
  <c r="F646" i="3"/>
  <c r="D646" i="3"/>
  <c r="H646" i="3"/>
  <c r="G646" i="3"/>
  <c r="N646" i="3" s="1"/>
  <c r="O646" i="3" s="1"/>
  <c r="P646" i="3" s="1"/>
  <c r="C646" i="3"/>
  <c r="E646" i="3"/>
  <c r="J645" i="3"/>
  <c r="L645" i="3" s="1"/>
  <c r="I645" i="3"/>
  <c r="K645" i="3" s="1"/>
  <c r="T644" i="3"/>
  <c r="M644" i="3"/>
  <c r="M645" i="3" l="1"/>
  <c r="T645" i="3"/>
  <c r="U645" i="3"/>
  <c r="J646" i="3"/>
  <c r="L646" i="3" s="1"/>
  <c r="I646" i="3"/>
  <c r="K646" i="3" s="1"/>
  <c r="B648" i="3"/>
  <c r="F647" i="3"/>
  <c r="H647" i="3"/>
  <c r="D647" i="3"/>
  <c r="J647" i="3" s="1"/>
  <c r="L647" i="3" s="1"/>
  <c r="G647" i="3"/>
  <c r="N647" i="3" s="1"/>
  <c r="O647" i="3" s="1"/>
  <c r="P647" i="3" s="1"/>
  <c r="C647" i="3"/>
  <c r="E647" i="3"/>
  <c r="U646" i="3" l="1"/>
  <c r="M646" i="3"/>
  <c r="B649" i="3"/>
  <c r="F648" i="3"/>
  <c r="H648" i="3"/>
  <c r="D648" i="3"/>
  <c r="J648" i="3" s="1"/>
  <c r="L648" i="3" s="1"/>
  <c r="C648" i="3"/>
  <c r="G648" i="3"/>
  <c r="N648" i="3" s="1"/>
  <c r="O648" i="3" s="1"/>
  <c r="P648" i="3" s="1"/>
  <c r="E648" i="3"/>
  <c r="I647" i="3"/>
  <c r="K647" i="3" s="1"/>
  <c r="M647" i="3" s="1"/>
  <c r="T646" i="3"/>
  <c r="U647" i="3" l="1"/>
  <c r="B650" i="3"/>
  <c r="F649" i="3"/>
  <c r="H649" i="3"/>
  <c r="D649" i="3"/>
  <c r="C649" i="3"/>
  <c r="G649" i="3"/>
  <c r="N649" i="3" s="1"/>
  <c r="O649" i="3" s="1"/>
  <c r="P649" i="3" s="1"/>
  <c r="E649" i="3"/>
  <c r="I648" i="3"/>
  <c r="K648" i="3" s="1"/>
  <c r="M648" i="3" s="1"/>
  <c r="T647" i="3"/>
  <c r="U648" i="3" l="1"/>
  <c r="J649" i="3"/>
  <c r="L649" i="3" s="1"/>
  <c r="B651" i="3"/>
  <c r="F650" i="3"/>
  <c r="D650" i="3"/>
  <c r="H650" i="3"/>
  <c r="C650" i="3"/>
  <c r="G650" i="3"/>
  <c r="N650" i="3" s="1"/>
  <c r="O650" i="3" s="1"/>
  <c r="P650" i="3" s="1"/>
  <c r="E650" i="3"/>
  <c r="I649" i="3"/>
  <c r="K649" i="3" s="1"/>
  <c r="T648" i="3"/>
  <c r="M649" i="3" l="1"/>
  <c r="U649" i="3"/>
  <c r="B652" i="3"/>
  <c r="F651" i="3"/>
  <c r="H651" i="3"/>
  <c r="D651" i="3"/>
  <c r="J651" i="3" s="1"/>
  <c r="L651" i="3" s="1"/>
  <c r="C651" i="3"/>
  <c r="G651" i="3"/>
  <c r="N651" i="3" s="1"/>
  <c r="O651" i="3" s="1"/>
  <c r="P651" i="3" s="1"/>
  <c r="E651" i="3"/>
  <c r="I650" i="3"/>
  <c r="K650" i="3" s="1"/>
  <c r="J650" i="3"/>
  <c r="L650" i="3" s="1"/>
  <c r="T649" i="3"/>
  <c r="U650" i="3" l="1"/>
  <c r="M650" i="3"/>
  <c r="B653" i="3"/>
  <c r="F652" i="3"/>
  <c r="H652" i="3"/>
  <c r="D652" i="3"/>
  <c r="G652" i="3"/>
  <c r="N652" i="3" s="1"/>
  <c r="O652" i="3" s="1"/>
  <c r="P652" i="3" s="1"/>
  <c r="C652" i="3"/>
  <c r="E652" i="3"/>
  <c r="I651" i="3"/>
  <c r="K651" i="3" s="1"/>
  <c r="M651" i="3" s="1"/>
  <c r="T650" i="3"/>
  <c r="U651" i="3" l="1"/>
  <c r="J652" i="3"/>
  <c r="L652" i="3" s="1"/>
  <c r="B654" i="3"/>
  <c r="F653" i="3"/>
  <c r="H653" i="3"/>
  <c r="D653" i="3"/>
  <c r="J653" i="3" s="1"/>
  <c r="L653" i="3" s="1"/>
  <c r="C653" i="3"/>
  <c r="E653" i="3"/>
  <c r="G653" i="3"/>
  <c r="N653" i="3" s="1"/>
  <c r="O653" i="3" s="1"/>
  <c r="P653" i="3" s="1"/>
  <c r="I652" i="3"/>
  <c r="K652" i="3" s="1"/>
  <c r="M652" i="3" s="1"/>
  <c r="T651" i="3"/>
  <c r="U652" i="3" l="1"/>
  <c r="B655" i="3"/>
  <c r="F654" i="3"/>
  <c r="D654" i="3"/>
  <c r="H654" i="3"/>
  <c r="C654" i="3"/>
  <c r="E654" i="3"/>
  <c r="G654" i="3"/>
  <c r="N654" i="3" s="1"/>
  <c r="O654" i="3" s="1"/>
  <c r="P654" i="3" s="1"/>
  <c r="I653" i="3"/>
  <c r="K653" i="3" s="1"/>
  <c r="M653" i="3" s="1"/>
  <c r="T652" i="3"/>
  <c r="U653" i="3" l="1"/>
  <c r="T653" i="3"/>
  <c r="I654" i="3"/>
  <c r="K654" i="3" s="1"/>
  <c r="J654" i="3"/>
  <c r="L654" i="3" s="1"/>
  <c r="B656" i="3"/>
  <c r="F655" i="3"/>
  <c r="H655" i="3"/>
  <c r="D655" i="3"/>
  <c r="C655" i="3"/>
  <c r="G655" i="3"/>
  <c r="N655" i="3" s="1"/>
  <c r="O655" i="3" s="1"/>
  <c r="P655" i="3" s="1"/>
  <c r="E655" i="3"/>
  <c r="U654" i="3" l="1"/>
  <c r="J655" i="3"/>
  <c r="L655" i="3" s="1"/>
  <c r="T654" i="3"/>
  <c r="B657" i="3"/>
  <c r="F656" i="3"/>
  <c r="D656" i="3"/>
  <c r="H656" i="3"/>
  <c r="C656" i="3"/>
  <c r="G656" i="3"/>
  <c r="N656" i="3" s="1"/>
  <c r="O656" i="3" s="1"/>
  <c r="P656" i="3" s="1"/>
  <c r="E656" i="3"/>
  <c r="M654" i="3"/>
  <c r="I655" i="3"/>
  <c r="K655" i="3" s="1"/>
  <c r="M655" i="3" s="1"/>
  <c r="U655" i="3" l="1"/>
  <c r="J656" i="3"/>
  <c r="L656" i="3" s="1"/>
  <c r="B658" i="3"/>
  <c r="F657" i="3"/>
  <c r="D657" i="3"/>
  <c r="H657" i="3"/>
  <c r="C657" i="3"/>
  <c r="G657" i="3"/>
  <c r="N657" i="3" s="1"/>
  <c r="O657" i="3" s="1"/>
  <c r="P657" i="3" s="1"/>
  <c r="E657" i="3"/>
  <c r="I656" i="3"/>
  <c r="K656" i="3" s="1"/>
  <c r="M656" i="3" s="1"/>
  <c r="T655" i="3"/>
  <c r="U656" i="3" l="1"/>
  <c r="I657" i="3"/>
  <c r="K657" i="3" s="1"/>
  <c r="J657" i="3"/>
  <c r="L657" i="3" s="1"/>
  <c r="T656" i="3"/>
  <c r="B659" i="3"/>
  <c r="F658" i="3"/>
  <c r="H658" i="3"/>
  <c r="D658" i="3"/>
  <c r="C658" i="3"/>
  <c r="G658" i="3"/>
  <c r="N658" i="3" s="1"/>
  <c r="O658" i="3" s="1"/>
  <c r="P658" i="3" s="1"/>
  <c r="E658" i="3"/>
  <c r="T657" i="3" l="1"/>
  <c r="I658" i="3"/>
  <c r="K658" i="3" s="1"/>
  <c r="B660" i="3"/>
  <c r="F659" i="3"/>
  <c r="H659" i="3"/>
  <c r="D659" i="3"/>
  <c r="C659" i="3"/>
  <c r="E659" i="3"/>
  <c r="G659" i="3"/>
  <c r="N659" i="3" s="1"/>
  <c r="O659" i="3" s="1"/>
  <c r="P659" i="3" s="1"/>
  <c r="J658" i="3"/>
  <c r="L658" i="3" s="1"/>
  <c r="M657" i="3"/>
  <c r="U657" i="3"/>
  <c r="U658" i="3" l="1"/>
  <c r="I659" i="3"/>
  <c r="K659" i="3" s="1"/>
  <c r="B661" i="3"/>
  <c r="F660" i="3"/>
  <c r="H660" i="3"/>
  <c r="D660" i="3"/>
  <c r="C660" i="3"/>
  <c r="G660" i="3"/>
  <c r="N660" i="3" s="1"/>
  <c r="O660" i="3" s="1"/>
  <c r="P660" i="3" s="1"/>
  <c r="E660" i="3"/>
  <c r="J659" i="3"/>
  <c r="L659" i="3" s="1"/>
  <c r="M658" i="3"/>
  <c r="T658" i="3"/>
  <c r="U659" i="3" l="1"/>
  <c r="J660" i="3"/>
  <c r="L660" i="3" s="1"/>
  <c r="M659" i="3"/>
  <c r="I660" i="3"/>
  <c r="K660" i="3" s="1"/>
  <c r="M660" i="3" s="1"/>
  <c r="B662" i="3"/>
  <c r="F661" i="3"/>
  <c r="H661" i="3"/>
  <c r="D661" i="3"/>
  <c r="E661" i="3"/>
  <c r="C661" i="3"/>
  <c r="G661" i="3"/>
  <c r="N661" i="3" s="1"/>
  <c r="O661" i="3" s="1"/>
  <c r="P661" i="3" s="1"/>
  <c r="T659" i="3"/>
  <c r="U660" i="3" l="1"/>
  <c r="I661" i="3"/>
  <c r="K661" i="3" s="1"/>
  <c r="T660" i="3"/>
  <c r="B663" i="3"/>
  <c r="F662" i="3"/>
  <c r="H662" i="3"/>
  <c r="D662" i="3"/>
  <c r="J662" i="3" s="1"/>
  <c r="L662" i="3" s="1"/>
  <c r="C662" i="3"/>
  <c r="G662" i="3"/>
  <c r="N662" i="3" s="1"/>
  <c r="O662" i="3" s="1"/>
  <c r="P662" i="3" s="1"/>
  <c r="E662" i="3"/>
  <c r="J661" i="3"/>
  <c r="L661" i="3" s="1"/>
  <c r="U661" i="3" l="1"/>
  <c r="I662" i="3"/>
  <c r="K662" i="3" s="1"/>
  <c r="M662" i="3" s="1"/>
  <c r="T661" i="3"/>
  <c r="B664" i="3"/>
  <c r="F663" i="3"/>
  <c r="D663" i="3"/>
  <c r="H663" i="3"/>
  <c r="C663" i="3"/>
  <c r="G663" i="3"/>
  <c r="N663" i="3" s="1"/>
  <c r="O663" i="3" s="1"/>
  <c r="P663" i="3" s="1"/>
  <c r="E663" i="3"/>
  <c r="M661" i="3"/>
  <c r="U662" i="3" l="1"/>
  <c r="I663" i="3"/>
  <c r="K663" i="3" s="1"/>
  <c r="J663" i="3"/>
  <c r="L663" i="3" s="1"/>
  <c r="T662" i="3"/>
  <c r="B665" i="3"/>
  <c r="F664" i="3"/>
  <c r="H664" i="3"/>
  <c r="D664" i="3"/>
  <c r="J664" i="3" s="1"/>
  <c r="L664" i="3" s="1"/>
  <c r="C664" i="3"/>
  <c r="G664" i="3"/>
  <c r="N664" i="3" s="1"/>
  <c r="O664" i="3" s="1"/>
  <c r="P664" i="3" s="1"/>
  <c r="E664" i="3"/>
  <c r="U663" i="3" l="1"/>
  <c r="I664" i="3"/>
  <c r="K664" i="3" s="1"/>
  <c r="M664" i="3" s="1"/>
  <c r="T663" i="3"/>
  <c r="B666" i="3"/>
  <c r="F665" i="3"/>
  <c r="H665" i="3"/>
  <c r="D665" i="3"/>
  <c r="G665" i="3"/>
  <c r="N665" i="3" s="1"/>
  <c r="O665" i="3" s="1"/>
  <c r="P665" i="3" s="1"/>
  <c r="C665" i="3"/>
  <c r="E665" i="3"/>
  <c r="M663" i="3"/>
  <c r="I665" i="3" l="1"/>
  <c r="K665" i="3" s="1"/>
  <c r="U664" i="3"/>
  <c r="B667" i="3"/>
  <c r="F666" i="3"/>
  <c r="D666" i="3"/>
  <c r="J666" i="3" s="1"/>
  <c r="L666" i="3" s="1"/>
  <c r="H666" i="3"/>
  <c r="C666" i="3"/>
  <c r="E666" i="3"/>
  <c r="G666" i="3"/>
  <c r="N666" i="3" s="1"/>
  <c r="O666" i="3" s="1"/>
  <c r="P666" i="3" s="1"/>
  <c r="J665" i="3"/>
  <c r="L665" i="3" s="1"/>
  <c r="T664" i="3"/>
  <c r="T665" i="3" l="1"/>
  <c r="B668" i="3"/>
  <c r="F667" i="3"/>
  <c r="D667" i="3"/>
  <c r="J667" i="3" s="1"/>
  <c r="L667" i="3" s="1"/>
  <c r="H667" i="3"/>
  <c r="C667" i="3"/>
  <c r="E667" i="3"/>
  <c r="G667" i="3"/>
  <c r="N667" i="3" s="1"/>
  <c r="O667" i="3" s="1"/>
  <c r="P667" i="3" s="1"/>
  <c r="M665" i="3"/>
  <c r="I666" i="3"/>
  <c r="K666" i="3" s="1"/>
  <c r="M666" i="3" s="1"/>
  <c r="U665" i="3"/>
  <c r="U666" i="3" l="1"/>
  <c r="B669" i="3"/>
  <c r="F668" i="3"/>
  <c r="D668" i="3"/>
  <c r="H668" i="3"/>
  <c r="G668" i="3"/>
  <c r="N668" i="3" s="1"/>
  <c r="O668" i="3" s="1"/>
  <c r="P668" i="3" s="1"/>
  <c r="C668" i="3"/>
  <c r="E668" i="3"/>
  <c r="I667" i="3"/>
  <c r="K667" i="3" s="1"/>
  <c r="M667" i="3" s="1"/>
  <c r="T666" i="3"/>
  <c r="U667" i="3" l="1"/>
  <c r="J668" i="3"/>
  <c r="L668" i="3" s="1"/>
  <c r="I668" i="3"/>
  <c r="K668" i="3" s="1"/>
  <c r="M668" i="3" s="1"/>
  <c r="T667" i="3"/>
  <c r="B670" i="3"/>
  <c r="F669" i="3"/>
  <c r="D669" i="3"/>
  <c r="H669" i="3"/>
  <c r="C669" i="3"/>
  <c r="G669" i="3"/>
  <c r="N669" i="3" s="1"/>
  <c r="O669" i="3" s="1"/>
  <c r="P669" i="3" s="1"/>
  <c r="E669" i="3"/>
  <c r="U668" i="3" l="1"/>
  <c r="I669" i="3"/>
  <c r="K669" i="3" s="1"/>
  <c r="J669" i="3"/>
  <c r="L669" i="3" s="1"/>
  <c r="T668" i="3"/>
  <c r="B671" i="3"/>
  <c r="F670" i="3"/>
  <c r="D670" i="3"/>
  <c r="H670" i="3"/>
  <c r="C670" i="3"/>
  <c r="G670" i="3"/>
  <c r="N670" i="3" s="1"/>
  <c r="O670" i="3" s="1"/>
  <c r="P670" i="3" s="1"/>
  <c r="E670" i="3"/>
  <c r="U669" i="3" l="1"/>
  <c r="I670" i="3"/>
  <c r="K670" i="3" s="1"/>
  <c r="J670" i="3"/>
  <c r="L670" i="3" s="1"/>
  <c r="T669" i="3"/>
  <c r="B672" i="3"/>
  <c r="F671" i="3"/>
  <c r="H671" i="3"/>
  <c r="D671" i="3"/>
  <c r="J671" i="3" s="1"/>
  <c r="L671" i="3" s="1"/>
  <c r="C671" i="3"/>
  <c r="G671" i="3"/>
  <c r="N671" i="3" s="1"/>
  <c r="O671" i="3" s="1"/>
  <c r="P671" i="3" s="1"/>
  <c r="E671" i="3"/>
  <c r="M669" i="3"/>
  <c r="M670" i="3" l="1"/>
  <c r="U670" i="3"/>
  <c r="B673" i="3"/>
  <c r="F672" i="3"/>
  <c r="H672" i="3"/>
  <c r="D672" i="3"/>
  <c r="J672" i="3" s="1"/>
  <c r="L672" i="3" s="1"/>
  <c r="E672" i="3"/>
  <c r="C672" i="3"/>
  <c r="G672" i="3"/>
  <c r="N672" i="3" s="1"/>
  <c r="O672" i="3" s="1"/>
  <c r="P672" i="3" s="1"/>
  <c r="I671" i="3"/>
  <c r="K671" i="3" s="1"/>
  <c r="M671" i="3" s="1"/>
  <c r="T670" i="3"/>
  <c r="U671" i="3" l="1"/>
  <c r="B674" i="3"/>
  <c r="F673" i="3"/>
  <c r="D673" i="3"/>
  <c r="H673" i="3"/>
  <c r="C673" i="3"/>
  <c r="G673" i="3"/>
  <c r="N673" i="3" s="1"/>
  <c r="O673" i="3" s="1"/>
  <c r="P673" i="3" s="1"/>
  <c r="E673" i="3"/>
  <c r="I672" i="3"/>
  <c r="K672" i="3" s="1"/>
  <c r="M672" i="3" s="1"/>
  <c r="T671" i="3"/>
  <c r="U672" i="3" l="1"/>
  <c r="T672" i="3"/>
  <c r="I673" i="3"/>
  <c r="K673" i="3" s="1"/>
  <c r="J673" i="3"/>
  <c r="L673" i="3" s="1"/>
  <c r="B675" i="3"/>
  <c r="F674" i="3"/>
  <c r="H674" i="3"/>
  <c r="D674" i="3"/>
  <c r="J674" i="3" s="1"/>
  <c r="L674" i="3" s="1"/>
  <c r="C674" i="3"/>
  <c r="E674" i="3"/>
  <c r="G674" i="3"/>
  <c r="N674" i="3" s="1"/>
  <c r="O674" i="3" s="1"/>
  <c r="P674" i="3" s="1"/>
  <c r="B676" i="3" l="1"/>
  <c r="F675" i="3"/>
  <c r="H675" i="3"/>
  <c r="D675" i="3"/>
  <c r="C675" i="3"/>
  <c r="G675" i="3"/>
  <c r="N675" i="3" s="1"/>
  <c r="O675" i="3" s="1"/>
  <c r="P675" i="3" s="1"/>
  <c r="E675" i="3"/>
  <c r="M673" i="3"/>
  <c r="U673" i="3"/>
  <c r="I674" i="3"/>
  <c r="K674" i="3" s="1"/>
  <c r="M674" i="3" s="1"/>
  <c r="T673" i="3"/>
  <c r="U674" i="3" l="1"/>
  <c r="J675" i="3"/>
  <c r="L675" i="3" s="1"/>
  <c r="I675" i="3"/>
  <c r="K675" i="3" s="1"/>
  <c r="M675" i="3" s="1"/>
  <c r="T674" i="3"/>
  <c r="B677" i="3"/>
  <c r="F676" i="3"/>
  <c r="H676" i="3"/>
  <c r="D676" i="3"/>
  <c r="C676" i="3"/>
  <c r="G676" i="3"/>
  <c r="N676" i="3" s="1"/>
  <c r="O676" i="3" s="1"/>
  <c r="P676" i="3" s="1"/>
  <c r="E676" i="3"/>
  <c r="U675" i="3" l="1"/>
  <c r="I676" i="3"/>
  <c r="K676" i="3" s="1"/>
  <c r="B678" i="3"/>
  <c r="F677" i="3"/>
  <c r="H677" i="3"/>
  <c r="D677" i="3"/>
  <c r="J677" i="3" s="1"/>
  <c r="L677" i="3" s="1"/>
  <c r="C677" i="3"/>
  <c r="G677" i="3"/>
  <c r="N677" i="3" s="1"/>
  <c r="O677" i="3" s="1"/>
  <c r="P677" i="3" s="1"/>
  <c r="E677" i="3"/>
  <c r="J676" i="3"/>
  <c r="L676" i="3" s="1"/>
  <c r="T675" i="3"/>
  <c r="U676" i="3" l="1"/>
  <c r="B679" i="3"/>
  <c r="F678" i="3"/>
  <c r="H678" i="3"/>
  <c r="D678" i="3"/>
  <c r="J678" i="3" s="1"/>
  <c r="L678" i="3" s="1"/>
  <c r="E678" i="3"/>
  <c r="C678" i="3"/>
  <c r="G678" i="3"/>
  <c r="N678" i="3" s="1"/>
  <c r="O678" i="3" s="1"/>
  <c r="P678" i="3" s="1"/>
  <c r="I677" i="3"/>
  <c r="K677" i="3" s="1"/>
  <c r="M677" i="3" s="1"/>
  <c r="T676" i="3"/>
  <c r="M676" i="3"/>
  <c r="U677" i="3" l="1"/>
  <c r="I678" i="3"/>
  <c r="K678" i="3" s="1"/>
  <c r="M678" i="3" s="1"/>
  <c r="T677" i="3"/>
  <c r="B680" i="3"/>
  <c r="F679" i="3"/>
  <c r="H679" i="3"/>
  <c r="D679" i="3"/>
  <c r="C679" i="3"/>
  <c r="G679" i="3"/>
  <c r="N679" i="3" s="1"/>
  <c r="O679" i="3" s="1"/>
  <c r="P679" i="3" s="1"/>
  <c r="E679" i="3"/>
  <c r="U678" i="3" l="1"/>
  <c r="B681" i="3"/>
  <c r="F680" i="3"/>
  <c r="D680" i="3"/>
  <c r="H680" i="3"/>
  <c r="C680" i="3"/>
  <c r="G680" i="3"/>
  <c r="N680" i="3" s="1"/>
  <c r="O680" i="3" s="1"/>
  <c r="P680" i="3" s="1"/>
  <c r="E680" i="3"/>
  <c r="I679" i="3"/>
  <c r="K679" i="3" s="1"/>
  <c r="J679" i="3"/>
  <c r="L679" i="3" s="1"/>
  <c r="T678" i="3"/>
  <c r="U679" i="3" l="1"/>
  <c r="M679" i="3"/>
  <c r="B682" i="3"/>
  <c r="F681" i="3"/>
  <c r="H681" i="3"/>
  <c r="D681" i="3"/>
  <c r="C681" i="3"/>
  <c r="E681" i="3"/>
  <c r="G681" i="3"/>
  <c r="N681" i="3" s="1"/>
  <c r="O681" i="3" s="1"/>
  <c r="P681" i="3" s="1"/>
  <c r="I680" i="3"/>
  <c r="K680" i="3" s="1"/>
  <c r="J680" i="3"/>
  <c r="L680" i="3" s="1"/>
  <c r="T679" i="3"/>
  <c r="U680" i="3" l="1"/>
  <c r="M680" i="3"/>
  <c r="J681" i="3"/>
  <c r="L681" i="3" s="1"/>
  <c r="B683" i="3"/>
  <c r="F682" i="3"/>
  <c r="D682" i="3"/>
  <c r="H682" i="3"/>
  <c r="C682" i="3"/>
  <c r="E682" i="3"/>
  <c r="G682" i="3"/>
  <c r="N682" i="3" s="1"/>
  <c r="O682" i="3" s="1"/>
  <c r="P682" i="3" s="1"/>
  <c r="I681" i="3"/>
  <c r="K681" i="3" s="1"/>
  <c r="T680" i="3"/>
  <c r="M681" i="3" l="1"/>
  <c r="U681" i="3"/>
  <c r="T681" i="3"/>
  <c r="J682" i="3"/>
  <c r="L682" i="3" s="1"/>
  <c r="I682" i="3"/>
  <c r="K682" i="3" s="1"/>
  <c r="B684" i="3"/>
  <c r="F683" i="3"/>
  <c r="D683" i="3"/>
  <c r="H683" i="3"/>
  <c r="C683" i="3"/>
  <c r="G683" i="3"/>
  <c r="N683" i="3" s="1"/>
  <c r="O683" i="3" s="1"/>
  <c r="P683" i="3" s="1"/>
  <c r="E683" i="3"/>
  <c r="U682" i="3" l="1"/>
  <c r="J683" i="3"/>
  <c r="L683" i="3" s="1"/>
  <c r="M682" i="3"/>
  <c r="I683" i="3"/>
  <c r="K683" i="3" s="1"/>
  <c r="M683" i="3" s="1"/>
  <c r="F684" i="3"/>
  <c r="H684" i="3"/>
  <c r="D684" i="3"/>
  <c r="G684" i="3"/>
  <c r="C684" i="3"/>
  <c r="C685" i="3" s="1"/>
  <c r="E684" i="3"/>
  <c r="E685" i="3" s="1"/>
  <c r="T682" i="3"/>
  <c r="U683" i="3" l="1"/>
  <c r="G685" i="3"/>
  <c r="N684" i="3"/>
  <c r="O684" i="3" s="1"/>
  <c r="P684" i="3" s="1"/>
  <c r="A31" i="3" s="1"/>
  <c r="J684" i="3"/>
  <c r="L684" i="3" s="1"/>
  <c r="D685" i="3"/>
  <c r="T683" i="3"/>
  <c r="H685" i="3"/>
  <c r="I684" i="3"/>
  <c r="K684" i="3" s="1"/>
  <c r="M684" i="3" l="1"/>
  <c r="T684" i="3"/>
  <c r="U68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<sst xmlns="http://schemas.openxmlformats.org/spreadsheetml/2006/main" count="507" uniqueCount="291">
  <si>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</si>
  <si>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</si>
  <si>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</si>
  <si>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</si>
  <si>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</si>
  <si>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</si>
  <si>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</si>
  <si>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</si>
  <si>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</si>
  <si>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</si>
  <si>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</si>
  <si>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</si>
  <si>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</si>
  <si>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</si>
  <si>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</si>
  <si>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</si>
  <si>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</si>
  <si>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</si>
  <si>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</si>
  <si>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</si>
  <si>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</si>
  <si>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</si>
  <si>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</si>
  <si>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</si>
  <si>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</si>
  <si>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</si>
  <si>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</si>
  <si>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</si>
  <si>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</si>
  <si>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</si>
  <si>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</si>
  <si>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</si>
  <si>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</si>
  <si>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</si>
  <si>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</si>
  <si>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</si>
  <si>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</si>
  <si>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</si>
  <si>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</si>
  <si>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</si>
  <si>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</si>
  <si>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</si>
  <si>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</si>
  <si>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</si>
  <si>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</si>
  <si>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</si>
  <si>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</si>
  <si>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</si>
  <si>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</si>
  <si>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</si>
  <si>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</si>
  <si>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</si>
  <si>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</si>
  <si>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</si>
  <si>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</si>
  <si>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</si>
  <si>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</si>
  <si>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</si>
  <si>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</si>
  <si>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</si>
  <si>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</si>
  <si>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</si>
  <si>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</si>
  <si>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</si>
  <si>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</si>
  <si>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</si>
  <si>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</si>
  <si>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</si>
  <si>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</si>
  <si>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</si>
  <si>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</si>
  <si>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</si>
  <si>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</si>
  <si>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</si>
  <si>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</si>
  <si>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</si>
  <si>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</si>
  <si>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</si>
  <si>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</si>
  <si>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</si>
  <si>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</si>
  <si>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</si>
  <si>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</si>
  <si>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</si>
  <si>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</si>
  <si>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</si>
  <si>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</si>
  <si>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</si>
  <si>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</si>
  <si>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</si>
  <si>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</si>
  <si>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</si>
  <si>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</si>
  <si>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</si>
  <si>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</si>
  <si>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</si>
  <si>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</si>
  <si>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</si>
  <si>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</si>
  <si>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</si>
  <si>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</si>
  <si>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</si>
  <si>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</si>
  <si>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</si>
  <si>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</si>
  <si>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</si>
  <si>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</si>
  <si>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</si>
  <si>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</si>
  <si>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</si>
  <si>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</si>
  <si>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</si>
  <si>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</si>
  <si>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</si>
  <si>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</si>
  <si>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</si>
  <si>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</si>
  <si>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</si>
  <si>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</si>
  <si>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</si>
  <si>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</si>
  <si>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</si>
  <si>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</si>
  <si>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</si>
  <si>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</si>
  <si>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</si>
  <si>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</si>
  <si>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</si>
  <si>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</si>
  <si>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</si>
  <si>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</si>
  <si>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</si>
  <si>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</si>
  <si>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</si>
  <si>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</si>
  <si>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</si>
  <si>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</si>
  <si>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</si>
  <si>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</si>
  <si>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</si>
  <si>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</si>
  <si>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</si>
  <si>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</si>
  <si>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</si>
  <si>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</si>
  <si>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</si>
  <si>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</si>
  <si>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</si>
  <si>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</si>
  <si>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</si>
  <si>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</si>
  <si>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</si>
  <si>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</si>
  <si>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</si>
  <si>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</si>
  <si>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</si>
  <si>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</si>
  <si>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</si>
  <si>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</si>
  <si>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</si>
  <si>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</si>
  <si>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</si>
  <si>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</si>
  <si>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</si>
  <si>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</si>
  <si>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</si>
  <si>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</si>
  <si>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</si>
  <si>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</si>
  <si>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</si>
  <si>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</si>
  <si>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</si>
  <si>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</si>
  <si>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</si>
  <si>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</si>
  <si>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</si>
  <si>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</si>
  <si>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</si>
  <si>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</si>
  <si>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</si>
  <si>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</si>
  <si>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</si>
  <si>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</si>
  <si>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</si>
  <si>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</si>
  <si>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</si>
  <si>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</si>
  <si>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</si>
  <si>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</si>
  <si>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</si>
  <si>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</si>
  <si>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</si>
  <si>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</si>
  <si>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</si>
  <si>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</si>
  <si>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</si>
  <si>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</si>
  <si>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</si>
  <si>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</si>
  <si>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</si>
  <si>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</si>
  <si>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</si>
  <si>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</si>
  <si>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</si>
  <si>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</si>
  <si>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</si>
  <si>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</si>
  <si>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</si>
  <si>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</si>
  <si>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</si>
  <si>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</si>
  <si>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&lt;--   Verification du PFD --&gt;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</si>
  <si>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</si>
  <si>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</si>
  <si>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</si>
  <si>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</si>
  <si>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</si>
  <si>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</si>
  <si>
    <t>Vitesse de l'arbre 7</t>
  </si>
  <si>
    <t>Puissance transmise par l'arbre 7</t>
  </si>
  <si>
    <t xml:space="preserve">Valeur </t>
  </si>
  <si>
    <t>Desciption</t>
  </si>
  <si>
    <t>Rc</t>
  </si>
  <si>
    <t>Rd</t>
  </si>
  <si>
    <t>Rayon de la roue a denture helicoidale</t>
  </si>
  <si>
    <t>Rayon de la roue a denture droite</t>
  </si>
  <si>
    <t xml:space="preserve">Donnees calculees </t>
  </si>
  <si>
    <t>Unite</t>
  </si>
  <si>
    <t>Alpha normarlisé des dentures helicoidales</t>
  </si>
  <si>
    <t>Alpha des dentures droites</t>
  </si>
  <si>
    <t>AC</t>
  </si>
  <si>
    <t>AD</t>
  </si>
  <si>
    <t>Vecteur AB composante sur x</t>
  </si>
  <si>
    <t>Vecteur AC composante sur x</t>
  </si>
  <si>
    <t>Vecteur AD composante sur x</t>
  </si>
  <si>
    <t>Vecteur AC composante sur y</t>
  </si>
  <si>
    <t>Vecteur AD composante sur y</t>
  </si>
  <si>
    <t>Valeur sur x de la reaction du roulement B, 
on le definit B comme palier lisse</t>
  </si>
  <si>
    <t>Omega</t>
  </si>
  <si>
    <t>Ct</t>
  </si>
  <si>
    <t>Cr</t>
  </si>
  <si>
    <t>Ca</t>
  </si>
  <si>
    <t>Dt</t>
  </si>
  <si>
    <t>vitesse de rotation de l'arbre</t>
  </si>
  <si>
    <t>couple de l'arbre</t>
  </si>
  <si>
    <t>Composante tangentielle de l'effort en C</t>
  </si>
  <si>
    <t>Composante tangentielle de l'effort en D</t>
  </si>
  <si>
    <t>Composante radiale de l'effort en C</t>
  </si>
  <si>
    <t>Composante axiale de l'effort en C</t>
  </si>
  <si>
    <t>Alpha C</t>
  </si>
  <si>
    <t>Alpha D</t>
  </si>
  <si>
    <t>Dr</t>
  </si>
  <si>
    <t>Composante radiale de l'effort en D</t>
  </si>
  <si>
    <t>Reaction sur X de l'effort en A</t>
  </si>
  <si>
    <t>Reaction sur Y de l'effort en A</t>
  </si>
  <si>
    <t>Reaction sur Z de l'effort en A</t>
  </si>
  <si>
    <t>Reaction sur Y de l'effort en B</t>
  </si>
  <si>
    <t>Reaction sur Z de l'effort en B</t>
  </si>
  <si>
    <t>S</t>
  </si>
  <si>
    <t xml:space="preserve">Diametre de l'arbre </t>
  </si>
  <si>
    <t>Liste des valeurs</t>
  </si>
  <si>
    <t>distance sur x depuis le point D</t>
  </si>
  <si>
    <t>Effort tranchant sur y</t>
  </si>
  <si>
    <t>composante 
normale</t>
  </si>
  <si>
    <t>Effort
 tranchant sur z</t>
  </si>
  <si>
    <t>Resultat intermediaires</t>
  </si>
  <si>
    <t>ABS(AD)</t>
  </si>
  <si>
    <t>DACB</t>
  </si>
  <si>
    <t>Verification PDF</t>
  </si>
  <si>
    <t>SI(B54&lt;$B$41;0;SI(ET($B$41&lt;=B54;B54&lt;$B$41+$G$8);1;2))</t>
  </si>
  <si>
    <t>remonter</t>
  </si>
  <si>
    <t>Moment de Torsion</t>
  </si>
  <si>
    <t xml:space="preserve">Moment Flechissant </t>
  </si>
  <si>
    <t>Moment Flechissant</t>
  </si>
  <si>
    <t>Nmm</t>
  </si>
  <si>
    <t>Moment Flechissant equivalent</t>
  </si>
  <si>
    <t>Effort 
tranchant equivalent</t>
  </si>
  <si>
    <t>Contrainte tangentielle</t>
  </si>
  <si>
    <t>contrainte
equivalente par von mises</t>
  </si>
  <si>
    <t>Contrainte 
normale</t>
  </si>
  <si>
    <t>Contrainte 
equivalente par Von Mises</t>
  </si>
  <si>
    <t xml:space="preserve">mm </t>
  </si>
  <si>
    <t>Constantes d'integration</t>
  </si>
  <si>
    <t>Coefficient de securite vis a vis de la resistance
 mecanique</t>
  </si>
  <si>
    <t>Constante z'</t>
  </si>
  <si>
    <t>Constante z</t>
  </si>
  <si>
    <t>Constante y'</t>
  </si>
  <si>
    <t>Constante y</t>
  </si>
  <si>
    <t xml:space="preserve"> </t>
  </si>
  <si>
    <t>S meca</t>
  </si>
  <si>
    <t>S suffisant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</si>
</sst>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BFB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indexed="64"/>
      </right>
      <top style="thin">
        <color rgb="FFB2B2B2"/>
      </top>
      <bottom/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3">
    <xf numFmtId="0" fontId="0" fillId="0" borderId="0"/>
    <xf numFmtId="0" fontId="13" fillId="4" borderId="54" applyNumberFormat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54" applyNumberFormat="0" applyAlignment="0" applyProtection="0"/>
    <xf numFmtId="0" fontId="8" fillId="7" borderId="2" applyNumberFormat="0" applyAlignment="0" applyProtection="0"/>
    <xf numFmtId="0" fontId="5" fillId="8" borderId="3" applyNumberFormat="0" applyFont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10" borderId="6">
      <alignment horizontal="left"/>
    </xf>
    <xf numFmtId="0" fontId="9" fillId="10" borderId="6"/>
    <xf numFmtId="0" fontId="7" fillId="13" borderId="6">
      <alignment horizontal="left"/>
    </xf>
    <xf numFmtId="0" fontId="9" fillId="13" borderId="6" applyAlignment="0"/>
  </cellStyleXfs>
  <cellXfs count="18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4" fillId="0" borderId="0" xfId="0" applyFont="1" applyFill="1" applyAlignment="1">
      <alignment horizontal="right"/>
    </xf>
    <xf numFmtId="0" fontId="3" fillId="0" borderId="0" xfId="2"/>
    <xf numFmtId="11" fontId="11" fillId="0" borderId="0" xfId="0" applyNumberFormat="1" applyFont="1"/>
    <xf numFmtId="0" fontId="1" fillId="8" borderId="3" xfId="6" applyFont="1"/>
    <xf numFmtId="0" fontId="0" fillId="8" borderId="3" xfId="6" applyFont="1"/>
    <xf numFmtId="0" fontId="9" fillId="0" borderId="0" xfId="7" applyAlignment="1">
      <alignment horizontal="center" vertical="center"/>
    </xf>
    <xf numFmtId="0" fontId="9" fillId="0" borderId="0" xfId="7" applyFill="1" applyAlignment="1">
      <alignment horizontal="center" vertical="center"/>
    </xf>
    <xf numFmtId="0" fontId="9" fillId="0" borderId="0" xfId="7" applyAlignment="1">
      <alignment horizontal="center" vertical="center" wrapText="1"/>
    </xf>
    <xf numFmtId="0" fontId="9" fillId="0" borderId="0" xfId="7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9" borderId="0" xfId="0" applyFill="1"/>
    <xf numFmtId="0" fontId="13" fillId="4" borderId="54" xfId="1" applyFont="1"/>
    <xf numFmtId="0" fontId="1" fillId="10" borderId="0" xfId="0" applyFont="1" applyFill="1"/>
    <xf numFmtId="0" fontId="9" fillId="10" borderId="0" xfId="7" applyFill="1"/>
    <xf numFmtId="0" fontId="1" fillId="8" borderId="4" xfId="6" applyFont="1" applyBorder="1"/>
    <xf numFmtId="0" fontId="1" fillId="10" borderId="7" xfId="0" applyFont="1" applyFill="1" applyBorder="1"/>
    <xf numFmtId="0" fontId="9" fillId="10" borderId="7" xfId="7" applyFill="1" applyBorder="1"/>
    <xf numFmtId="0" fontId="1" fillId="10" borderId="8" xfId="0" applyFont="1" applyFill="1" applyBorder="1"/>
    <xf numFmtId="0" fontId="9" fillId="10" borderId="9" xfId="7" applyFill="1" applyBorder="1"/>
    <xf numFmtId="0" fontId="1" fillId="10" borderId="10" xfId="0" applyFont="1" applyFill="1" applyBorder="1"/>
    <xf numFmtId="0" fontId="9" fillId="10" borderId="11" xfId="7" applyFill="1" applyBorder="1"/>
    <xf numFmtId="0" fontId="1" fillId="10" borderId="12" xfId="0" applyFont="1" applyFill="1" applyBorder="1"/>
    <xf numFmtId="0" fontId="9" fillId="10" borderId="13" xfId="7" applyFill="1" applyBorder="1"/>
    <xf numFmtId="0" fontId="1" fillId="10" borderId="5" xfId="0" applyFont="1" applyFill="1" applyBorder="1"/>
    <xf numFmtId="0" fontId="9" fillId="10" borderId="14" xfId="7" applyFill="1" applyBorder="1"/>
    <xf numFmtId="0" fontId="1" fillId="10" borderId="5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9" fillId="10" borderId="11" xfId="7" applyFill="1" applyBorder="1" applyAlignment="1">
      <alignment wrapText="1"/>
    </xf>
    <xf numFmtId="0" fontId="9" fillId="10" borderId="13" xfId="7" applyFill="1" applyBorder="1" applyAlignment="1">
      <alignment wrapText="1"/>
    </xf>
    <xf numFmtId="0" fontId="9" fillId="10" borderId="14" xfId="7" applyFill="1" applyBorder="1" applyAlignment="1">
      <alignment wrapText="1"/>
    </xf>
    <xf numFmtId="0" fontId="7" fillId="6" borderId="54" xfId="4" applyAlignment="1">
      <alignment horizontal="right"/>
    </xf>
    <xf numFmtId="0" fontId="7" fillId="6" borderId="54" xfId="4" applyAlignment="1">
      <alignment horizontal="left"/>
    </xf>
    <xf numFmtId="0" fontId="9" fillId="11" borderId="14" xfId="7" applyFill="1" applyBorder="1"/>
    <xf numFmtId="0" fontId="9" fillId="11" borderId="11" xfId="7" applyFill="1" applyBorder="1"/>
    <xf numFmtId="0" fontId="9" fillId="11" borderId="11" xfId="7" applyFill="1" applyBorder="1" applyAlignment="1">
      <alignment wrapText="1"/>
    </xf>
    <xf numFmtId="0" fontId="9" fillId="10" borderId="6" xfId="7" applyFill="1" applyBorder="1"/>
    <xf numFmtId="0" fontId="1" fillId="10" borderId="27" xfId="0" applyFont="1" applyFill="1" applyBorder="1"/>
    <xf numFmtId="0" fontId="0" fillId="2" borderId="11" xfId="0" applyFill="1" applyBorder="1"/>
    <xf numFmtId="0" fontId="12" fillId="0" borderId="11" xfId="0" applyFont="1" applyBorder="1" applyAlignment="1">
      <alignment horizontal="center" vertical="center"/>
    </xf>
    <xf numFmtId="0" fontId="9" fillId="0" borderId="11" xfId="7" applyFill="1" applyBorder="1" applyAlignment="1">
      <alignment horizontal="center" vertical="center"/>
    </xf>
    <xf numFmtId="0" fontId="0" fillId="0" borderId="11" xfId="0" applyBorder="1"/>
    <xf numFmtId="0" fontId="9" fillId="0" borderId="11" xfId="7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8" fillId="7" borderId="2" xfId="5" applyAlignment="1">
      <alignment horizontal="right"/>
    </xf>
    <xf numFmtId="0" fontId="8" fillId="7" borderId="2" xfId="5"/>
    <xf numFmtId="0" fontId="7" fillId="6" borderId="54" xfId="4" applyNumberFormat="1" applyAlignment="1">
      <alignment horizontal="left"/>
    </xf>
    <xf numFmtId="0" fontId="9" fillId="11" borderId="0" xfId="7" applyFill="1" applyAlignment="1">
      <alignment horizontal="left"/>
    </xf>
    <xf numFmtId="0" fontId="9" fillId="11" borderId="6" xfId="7" applyFill="1" applyBorder="1" applyAlignment="1">
      <alignment horizontal="left"/>
    </xf>
    <xf numFmtId="0" fontId="0" fillId="12" borderId="0" xfId="0" applyFill="1"/>
    <xf numFmtId="0" fontId="9" fillId="12" borderId="0" xfId="7" applyFill="1"/>
    <xf numFmtId="0" fontId="9" fillId="12" borderId="6" xfId="7" applyFill="1" applyBorder="1"/>
    <xf numFmtId="0" fontId="13" fillId="4" borderId="54" xfId="1" applyFont="1" applyAlignment="1">
      <alignment horizontal="left"/>
    </xf>
    <xf numFmtId="0" fontId="1" fillId="10" borderId="6" xfId="0" applyFont="1" applyFill="1" applyBorder="1"/>
    <xf numFmtId="0" fontId="13" fillId="4" borderId="54" xfId="1" applyNumberFormat="1" applyFont="1"/>
    <xf numFmtId="0" fontId="0" fillId="2" borderId="0" xfId="0" applyFill="1" applyAlignment="1">
      <alignment horizontal="left"/>
    </xf>
    <xf numFmtId="0" fontId="7" fillId="6" borderId="25" xfId="4" applyBorder="1" applyAlignment="1">
      <alignment horizontal="left"/>
    </xf>
    <xf numFmtId="11" fontId="7" fillId="6" borderId="54" xfId="4" applyNumberFormat="1" applyAlignment="1">
      <alignment horizontal="right"/>
    </xf>
    <xf numFmtId="0" fontId="7" fillId="6" borderId="26" xfId="4" applyBorder="1" applyAlignment="1">
      <alignment horizontal="right"/>
    </xf>
    <xf numFmtId="0" fontId="0" fillId="0" borderId="1" xfId="0" applyBorder="1" applyAlignment="1">
      <alignment horizontal="right"/>
    </xf>
    <xf numFmtId="0" fontId="1" fillId="10" borderId="8" xfId="0" applyFont="1" applyFill="1" applyBorder="1" applyAlignment="1">
      <alignment horizontal="left"/>
    </xf>
    <xf numFmtId="0" fontId="1" fillId="8" borderId="16" xfId="6" applyFont="1" applyBorder="1"/>
    <xf numFmtId="0" fontId="1" fillId="8" borderId="16" xfId="6" applyFont="1" applyBorder="1" applyAlignment="1">
      <alignment horizontal="left"/>
    </xf>
    <xf numFmtId="0" fontId="0" fillId="9" borderId="0" xfId="0" applyFill="1" applyBorder="1"/>
    <xf numFmtId="0" fontId="8" fillId="9" borderId="0" xfId="0" applyFont="1" applyFill="1"/>
    <xf numFmtId="0" fontId="10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0" fillId="9" borderId="0" xfId="0" applyFill="1" applyAlignment="1">
      <alignment horizontal="left"/>
    </xf>
    <xf numFmtId="0" fontId="13" fillId="4" borderId="26" xfId="1" applyFont="1" applyBorder="1" applyAlignment="1">
      <alignment horizontal="left"/>
    </xf>
    <xf numFmtId="0" fontId="13" fillId="4" borderId="42" xfId="1" applyFont="1" applyBorder="1" applyAlignment="1">
      <alignment horizontal="left"/>
    </xf>
    <xf numFmtId="0" fontId="7" fillId="6" borderId="15" xfId="4" applyBorder="1" applyAlignment="1">
      <alignment horizontal="left"/>
    </xf>
    <xf numFmtId="0" fontId="7" fillId="6" borderId="15" xfId="4" applyBorder="1" applyAlignment="1">
      <alignment horizontal="right"/>
    </xf>
    <xf numFmtId="0" fontId="1" fillId="11" borderId="43" xfId="0" applyFont="1" applyFill="1" applyBorder="1"/>
    <xf numFmtId="0" fontId="9" fillId="11" borderId="0" xfId="7" applyFill="1" applyBorder="1"/>
    <xf numFmtId="0" fontId="16" fillId="10" borderId="16" xfId="2" applyFont="1" applyFill="1" applyBorder="1"/>
    <xf numFmtId="0" fontId="0" fillId="3" borderId="37" xfId="0" applyFill="1" applyBorder="1"/>
    <xf numFmtId="0" fontId="0" fillId="3" borderId="40" xfId="0" applyFill="1" applyBorder="1"/>
    <xf numFmtId="0" fontId="0" fillId="3" borderId="44" xfId="0" applyFill="1" applyBorder="1"/>
    <xf numFmtId="0" fontId="6" fillId="5" borderId="16" xfId="3" applyBorder="1" applyAlignment="1"/>
    <xf numFmtId="0" fontId="1" fillId="8" borderId="53" xfId="6" applyFont="1" applyBorder="1"/>
    <xf numFmtId="0" fontId="13" fillId="4" borderId="54" xfId="1"/>
    <xf numFmtId="0" fontId="1" fillId="10" borderId="6" xfId="9">
      <alignment horizontal="left"/>
    </xf>
    <xf numFmtId="0" fontId="9" fillId="10" borderId="6" xfId="10"/>
    <xf numFmtId="0" fontId="13" fillId="4" borderId="54" xfId="1" applyAlignment="1">
      <alignment horizontal="left"/>
    </xf>
    <xf numFmtId="0" fontId="13" fillId="4" borderId="54" xfId="1" applyAlignment="1">
      <alignment horizontal="right"/>
    </xf>
    <xf numFmtId="11" fontId="13" fillId="4" borderId="54" xfId="1" applyNumberFormat="1" applyAlignment="1">
      <alignment horizontal="right"/>
    </xf>
    <xf numFmtId="0" fontId="18" fillId="4" borderId="54" xfId="1" applyFont="1" applyAlignment="1">
      <alignment horizontal="left"/>
    </xf>
    <xf numFmtId="0" fontId="18" fillId="4" borderId="54" xfId="1" applyFont="1" applyAlignment="1">
      <alignment horizontal="right"/>
    </xf>
    <xf numFmtId="0" fontId="7" fillId="6" borderId="54" xfId="4"/>
    <xf numFmtId="0" fontId="7" fillId="13" borderId="6" xfId="11" applyBorder="1">
      <alignment horizontal="left"/>
    </xf>
    <xf numFmtId="0" fontId="9" fillId="13" borderId="6" xfId="12" applyBorder="1"/>
    <xf numFmtId="0" fontId="7" fillId="13" borderId="10" xfId="11" applyBorder="1">
      <alignment horizontal="left"/>
    </xf>
    <xf numFmtId="0" fontId="7" fillId="13" borderId="5" xfId="11" applyBorder="1">
      <alignment horizontal="left"/>
    </xf>
    <xf numFmtId="0" fontId="7" fillId="13" borderId="10" xfId="11" applyBorder="1" applyAlignment="1">
      <alignment horizontal="left"/>
    </xf>
    <xf numFmtId="0" fontId="7" fillId="13" borderId="5" xfId="11" applyBorder="1" applyAlignment="1">
      <alignment horizontal="left"/>
    </xf>
    <xf numFmtId="0" fontId="7" fillId="13" borderId="0" xfId="11" applyBorder="1">
      <alignment horizontal="left"/>
    </xf>
    <xf numFmtId="0" fontId="7" fillId="13" borderId="0" xfId="11" applyBorder="1" applyAlignment="1">
      <alignment horizontal="left"/>
    </xf>
    <xf numFmtId="0" fontId="7" fillId="13" borderId="6" xfId="11" applyBorder="1" applyAlignment="1">
      <alignment horizontal="left"/>
    </xf>
    <xf numFmtId="0" fontId="7" fillId="13" borderId="6" xfId="11">
      <alignment horizontal="left"/>
    </xf>
    <xf numFmtId="0" fontId="9" fillId="13" borderId="6" xfId="12" applyAlignment="1">
      <alignment horizontal="left"/>
    </xf>
    <xf numFmtId="0" fontId="9" fillId="13" borderId="6" xfId="12"/>
    <xf numFmtId="0" fontId="1" fillId="0" borderId="0" xfId="0" applyFont="1" applyAlignment="1">
      <alignment horizontal="center" vertical="center"/>
    </xf>
    <xf numFmtId="0" fontId="0" fillId="8" borderId="55" xfId="6" applyFont="1" applyBorder="1" applyAlignment="1"/>
    <xf numFmtId="0" fontId="0" fillId="8" borderId="3" xfId="6" applyFont="1" applyAlignment="1"/>
    <xf numFmtId="0" fontId="15" fillId="0" borderId="0" xfId="8"/>
    <xf numFmtId="0" fontId="9" fillId="0" borderId="0" xfId="7" applyAlignment="1">
      <alignment horizontal="center"/>
    </xf>
    <xf numFmtId="0" fontId="14" fillId="8" borderId="3" xfId="6" applyFont="1" applyAlignment="1">
      <alignment horizontal="center" vertical="center"/>
    </xf>
    <xf numFmtId="0" fontId="14" fillId="8" borderId="17" xfId="6" applyFont="1" applyBorder="1" applyAlignment="1">
      <alignment horizontal="center" vertical="center"/>
    </xf>
    <xf numFmtId="0" fontId="14" fillId="8" borderId="18" xfId="6" applyFont="1" applyBorder="1" applyAlignment="1">
      <alignment horizontal="center" vertical="center"/>
    </xf>
    <xf numFmtId="0" fontId="14" fillId="8" borderId="19" xfId="6" applyFont="1" applyBorder="1" applyAlignment="1">
      <alignment horizontal="center" vertical="center"/>
    </xf>
    <xf numFmtId="0" fontId="14" fillId="8" borderId="20" xfId="6" applyFont="1" applyBorder="1" applyAlignment="1">
      <alignment horizontal="center" vertical="center"/>
    </xf>
    <xf numFmtId="0" fontId="14" fillId="8" borderId="1" xfId="6" applyFont="1" applyBorder="1" applyAlignment="1">
      <alignment horizontal="center" vertical="center"/>
    </xf>
    <xf numFmtId="0" fontId="14" fillId="8" borderId="21" xfId="6" applyFont="1" applyBorder="1" applyAlignment="1">
      <alignment horizontal="center" vertical="center"/>
    </xf>
    <xf numFmtId="0" fontId="14" fillId="8" borderId="22" xfId="6" applyFont="1" applyBorder="1" applyAlignment="1">
      <alignment horizontal="center" vertical="center"/>
    </xf>
    <xf numFmtId="0" fontId="14" fillId="8" borderId="23" xfId="6" applyFont="1" applyBorder="1" applyAlignment="1">
      <alignment horizontal="center" vertical="center"/>
    </xf>
    <xf numFmtId="0" fontId="14" fillId="8" borderId="24" xfId="6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7" fillId="8" borderId="45" xfId="6" applyFont="1" applyBorder="1" applyAlignment="1">
      <alignment horizontal="center" vertical="center"/>
    </xf>
    <xf numFmtId="0" fontId="17" fillId="8" borderId="46" xfId="6" applyFont="1" applyBorder="1" applyAlignment="1">
      <alignment horizontal="center" vertical="center"/>
    </xf>
    <xf numFmtId="0" fontId="17" fillId="8" borderId="47" xfId="6" applyFont="1" applyBorder="1" applyAlignment="1">
      <alignment horizontal="center" vertical="center"/>
    </xf>
    <xf numFmtId="0" fontId="17" fillId="8" borderId="48" xfId="6" applyFont="1" applyBorder="1" applyAlignment="1">
      <alignment horizontal="center" vertical="center"/>
    </xf>
    <xf numFmtId="0" fontId="17" fillId="8" borderId="3" xfId="6" applyFont="1" applyBorder="1" applyAlignment="1">
      <alignment horizontal="center" vertical="center"/>
    </xf>
    <xf numFmtId="0" fontId="17" fillId="8" borderId="49" xfId="6" applyFont="1" applyBorder="1" applyAlignment="1">
      <alignment horizontal="center" vertical="center"/>
    </xf>
    <xf numFmtId="0" fontId="17" fillId="8" borderId="50" xfId="6" applyFont="1" applyBorder="1" applyAlignment="1">
      <alignment horizontal="center" vertical="center"/>
    </xf>
    <xf numFmtId="0" fontId="17" fillId="8" borderId="51" xfId="6" applyFont="1" applyBorder="1" applyAlignment="1">
      <alignment horizontal="center" vertical="center"/>
    </xf>
    <xf numFmtId="0" fontId="17" fillId="8" borderId="52" xfId="6" applyFont="1" applyBorder="1" applyAlignment="1">
      <alignment horizontal="center" vertical="center"/>
    </xf>
    <xf numFmtId="0" fontId="13" fillId="4" borderId="54" xfId="1" applyFont="1" applyAlignment="1">
      <alignment horizontal="center"/>
    </xf>
    <xf numFmtId="0" fontId="13" fillId="4" borderId="15" xfId="1" applyFont="1" applyBorder="1" applyAlignment="1">
      <alignment horizontal="center"/>
    </xf>
    <xf numFmtId="0" fontId="1" fillId="8" borderId="3" xfId="6" applyFont="1" applyAlignment="1">
      <alignment horizontal="center"/>
    </xf>
    <xf numFmtId="0" fontId="15" fillId="9" borderId="33" xfId="8" applyFill="1" applyBorder="1" applyAlignment="1">
      <alignment horizontal="center"/>
    </xf>
    <xf numFmtId="0" fontId="1" fillId="8" borderId="28" xfId="6" applyFont="1" applyBorder="1" applyAlignment="1">
      <alignment horizontal="center"/>
    </xf>
    <xf numFmtId="0" fontId="0" fillId="8" borderId="41" xfId="6" applyFont="1" applyBorder="1" applyAlignment="1">
      <alignment horizontal="center"/>
    </xf>
    <xf numFmtId="0" fontId="0" fillId="8" borderId="29" xfId="6" applyFont="1" applyBorder="1" applyAlignment="1">
      <alignment horizontal="center"/>
    </xf>
    <xf numFmtId="0" fontId="1" fillId="8" borderId="41" xfId="6" applyFont="1" applyBorder="1" applyAlignment="1">
      <alignment horizontal="center"/>
    </xf>
    <xf numFmtId="0" fontId="1" fillId="8" borderId="29" xfId="6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3" fillId="4" borderId="17" xfId="1" applyFont="1" applyBorder="1" applyAlignment="1">
      <alignment horizontal="right" vertical="center" wrapText="1"/>
    </xf>
    <xf numFmtId="0" fontId="13" fillId="4" borderId="18" xfId="1" applyFont="1" applyBorder="1" applyAlignment="1">
      <alignment horizontal="right" vertical="center" wrapText="1"/>
    </xf>
    <xf numFmtId="0" fontId="13" fillId="4" borderId="22" xfId="1" applyFont="1" applyBorder="1" applyAlignment="1">
      <alignment horizontal="right" vertical="center" wrapText="1"/>
    </xf>
    <xf numFmtId="0" fontId="13" fillId="4" borderId="23" xfId="1" applyFont="1" applyBorder="1" applyAlignment="1">
      <alignment horizontal="right" vertical="center" wrapText="1"/>
    </xf>
    <xf numFmtId="0" fontId="13" fillId="4" borderId="30" xfId="1" applyFont="1" applyBorder="1" applyAlignment="1">
      <alignment horizontal="right" vertical="center"/>
    </xf>
    <xf numFmtId="0" fontId="13" fillId="4" borderId="31" xfId="1" applyFont="1" applyBorder="1" applyAlignment="1">
      <alignment horizontal="right" vertical="center"/>
    </xf>
    <xf numFmtId="0" fontId="13" fillId="4" borderId="32" xfId="1" applyFont="1" applyBorder="1" applyAlignment="1">
      <alignment vertical="center" wrapText="1"/>
    </xf>
    <xf numFmtId="0" fontId="13" fillId="4" borderId="38" xfId="1" applyFont="1" applyBorder="1" applyAlignment="1">
      <alignment vertical="center"/>
    </xf>
    <xf numFmtId="0" fontId="13" fillId="4" borderId="35" xfId="1" applyFont="1" applyBorder="1" applyAlignment="1">
      <alignment vertical="center"/>
    </xf>
    <xf numFmtId="0" fontId="13" fillId="4" borderId="39" xfId="1" applyFont="1" applyBorder="1" applyAlignment="1">
      <alignment vertical="center"/>
    </xf>
    <xf numFmtId="11" fontId="13" fillId="4" borderId="34" xfId="1" applyNumberFormat="1" applyFont="1" applyBorder="1" applyAlignment="1">
      <alignment horizontal="right" vertical="center"/>
    </xf>
    <xf numFmtId="11" fontId="13" fillId="4" borderId="36" xfId="1" applyNumberFormat="1" applyFont="1" applyBorder="1" applyAlignment="1">
      <alignment horizontal="right" vertical="center"/>
    </xf>
    <xf numFmtId="0" fontId="0" fillId="8" borderId="3" xfId="6" applyFont="1" applyAlignment="1">
      <alignment horizontal="center"/>
    </xf>
    <xf numFmtId="0" fontId="12" fillId="8" borderId="3" xfId="6" applyFont="1" applyAlignment="1">
      <alignment horizontal="center"/>
    </xf>
    <xf numFmtId="0" fontId="7" fillId="8" borderId="3" xfId="6" applyFont="1" applyAlignment="1">
      <alignment horizontal="center"/>
    </xf>
    <xf numFmtId="0" fontId="15" fillId="0" borderId="56" xfId="8" applyBorder="1" applyAlignment="1">
      <alignment horizontal="center"/>
    </xf>
    <xf numFmtId="0" fontId="1" fillId="0" borderId="57" xfId="0" applyFont="1" applyBorder="1" applyAlignment="1">
      <alignment horizontal="center" vertical="center"/>
    </xf>
    <xf numFmtId="0" fontId="9" fillId="0" borderId="11" xfId="7" applyBorder="1" applyAlignment="1">
      <alignment horizontal="center" vertical="center"/>
    </xf>
    <xf numFmtId="0" fontId="9" fillId="0" borderId="0" xfId="7" applyFill="1" applyBorder="1" applyAlignment="1">
      <alignment horizontal="center" vertical="center" wrapText="1"/>
    </xf>
    <xf numFmtId="0" fontId="13" fillId="4" borderId="58" xfId="1" applyBorder="1"/>
    <xf numFmtId="0" fontId="1" fillId="10" borderId="7" xfId="9" applyBorder="1">
      <alignment horizontal="left"/>
    </xf>
    <xf numFmtId="0" fontId="13" fillId="4" borderId="59" xfId="1" applyBorder="1"/>
    <xf numFmtId="0" fontId="1" fillId="10" borderId="60" xfId="9" applyBorder="1">
      <alignment horizontal="left"/>
    </xf>
    <xf numFmtId="0" fontId="18" fillId="4" borderId="28" xfId="1" applyFont="1" applyBorder="1"/>
    <xf numFmtId="0" fontId="18" fillId="4" borderId="41" xfId="1" applyFont="1" applyBorder="1"/>
    <xf numFmtId="0" fontId="18" fillId="10" borderId="41" xfId="9" applyFont="1" applyBorder="1">
      <alignment horizontal="left"/>
    </xf>
    <xf numFmtId="0" fontId="19" fillId="10" borderId="29" xfId="10" applyFont="1" applyBorder="1"/>
    <xf numFmtId="0" fontId="9" fillId="10" borderId="7" xfId="10" applyBorder="1" applyAlignment="1">
      <alignment wrapText="1"/>
    </xf>
    <xf numFmtId="0" fontId="9" fillId="10" borderId="60" xfId="10" applyBorder="1" applyAlignment="1">
      <alignment wrapText="1"/>
    </xf>
    <xf numFmtId="0" fontId="13" fillId="4" borderId="28" xfId="1" applyBorder="1" applyAlignment="1">
      <alignment horizontal="center"/>
    </xf>
    <xf numFmtId="0" fontId="13" fillId="4" borderId="41" xfId="1" applyBorder="1" applyAlignment="1">
      <alignment horizontal="center"/>
    </xf>
    <xf numFmtId="0" fontId="13" fillId="4" borderId="29" xfId="1" applyBorder="1"/>
    <xf numFmtId="0" fontId="12" fillId="8" borderId="61" xfId="6" applyFont="1" applyBorder="1" applyAlignment="1">
      <alignment horizontal="center"/>
    </xf>
    <xf numFmtId="0" fontId="12" fillId="8" borderId="56" xfId="6" applyFont="1" applyBorder="1" applyAlignment="1">
      <alignment horizontal="center"/>
    </xf>
    <xf numFmtId="0" fontId="12" fillId="8" borderId="62" xfId="6" applyFont="1" applyBorder="1" applyAlignment="1">
      <alignment horizontal="center"/>
    </xf>
    <xf numFmtId="0" fontId="7" fillId="6" borderId="0" xfId="4" applyBorder="1" applyAlignment="1">
      <alignment horizontal="center"/>
    </xf>
    <xf numFmtId="11" fontId="13" fillId="4" borderId="29" xfId="1" applyNumberFormat="1" applyBorder="1"/>
    <xf numFmtId="0" fontId="7" fillId="6" borderId="0" xfId="4" applyBorder="1"/>
  </cellXfs>
  <cellStyles count="13">
    <cellStyle name="Avertissement" xfId="2" builtinId="11"/>
    <cellStyle name="Calcul" xfId="4" builtinId="22" customBuiltin="1"/>
    <cellStyle name="Description" xfId="10" xr:uid="{0EB5A28F-333B-4AC0-A01A-07697ADF4093}"/>
    <cellStyle name="Description calcul" xfId="12" xr:uid="{6222BE06-67D5-4346-94DF-94061FC57936}"/>
    <cellStyle name="Entrée" xfId="1" builtinId="20" customBuiltin="1"/>
    <cellStyle name="Lien hypertexte" xfId="8" builtinId="8"/>
    <cellStyle name="Neutre" xfId="3" builtinId="28"/>
    <cellStyle name="Normal" xfId="0" builtinId="0"/>
    <cellStyle name="Note" xfId="6" builtinId="10"/>
    <cellStyle name="Texte explicatif" xfId="7" builtinId="53"/>
    <cellStyle name="Unite" xfId="9" xr:uid="{5F89535B-FB4B-489C-9F49-3546C1068810}"/>
    <cellStyle name="Unite calcul" xfId="11" xr:uid="{C741EC82-E30B-4EAD-9437-4A88EF30637D}"/>
    <cellStyle name="Vérification" xfId="5" builtinId="23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BFBFB"/>
      <color rgb="FFFA7D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-84.501218852390608</c:v>
                </c:pt>
                <c:pt idx="1">
                  <c:v>-84.501218852390608</c:v>
                </c:pt>
                <c:pt idx="2">
                  <c:v>-84.501218852390608</c:v>
                </c:pt>
                <c:pt idx="3">
                  <c:v>-84.501218852390608</c:v>
                </c:pt>
                <c:pt idx="4">
                  <c:v>-84.501218852390608</c:v>
                </c:pt>
                <c:pt idx="5">
                  <c:v>-84.501218852390608</c:v>
                </c:pt>
                <c:pt idx="6">
                  <c:v>-84.501218852390608</c:v>
                </c:pt>
                <c:pt idx="7">
                  <c:v>-84.501218852390608</c:v>
                </c:pt>
                <c:pt idx="8">
                  <c:v>-84.501218852390608</c:v>
                </c:pt>
                <c:pt idx="9">
                  <c:v>-84.501218852390608</c:v>
                </c:pt>
                <c:pt idx="10">
                  <c:v>-84.501218852390608</c:v>
                </c:pt>
                <c:pt idx="11">
                  <c:v>-84.501218852390608</c:v>
                </c:pt>
                <c:pt idx="12">
                  <c:v>-84.501218852390608</c:v>
                </c:pt>
                <c:pt idx="13">
                  <c:v>-84.501218852390608</c:v>
                </c:pt>
                <c:pt idx="14">
                  <c:v>-84.501218852390608</c:v>
                </c:pt>
                <c:pt idx="15">
                  <c:v>-84.501218852390608</c:v>
                </c:pt>
                <c:pt idx="16">
                  <c:v>-84.501218852390608</c:v>
                </c:pt>
                <c:pt idx="17">
                  <c:v>-84.501218852390608</c:v>
                </c:pt>
                <c:pt idx="18">
                  <c:v>-84.501218852390608</c:v>
                </c:pt>
                <c:pt idx="19">
                  <c:v>-84.501218852390608</c:v>
                </c:pt>
                <c:pt idx="20">
                  <c:v>-84.501218852390608</c:v>
                </c:pt>
                <c:pt idx="21">
                  <c:v>-84.501218852390608</c:v>
                </c:pt>
                <c:pt idx="22">
                  <c:v>-84.501218852390608</c:v>
                </c:pt>
                <c:pt idx="23">
                  <c:v>-84.501218852390608</c:v>
                </c:pt>
                <c:pt idx="24">
                  <c:v>-84.501218852390608</c:v>
                </c:pt>
                <c:pt idx="25">
                  <c:v>-84.501218852390608</c:v>
                </c:pt>
                <c:pt idx="26">
                  <c:v>-84.501218852390608</c:v>
                </c:pt>
                <c:pt idx="27">
                  <c:v>-84.501218852390608</c:v>
                </c:pt>
                <c:pt idx="28">
                  <c:v>-84.501218852390608</c:v>
                </c:pt>
                <c:pt idx="29">
                  <c:v>-84.501218852390608</c:v>
                </c:pt>
                <c:pt idx="30">
                  <c:v>-84.501218852390608</c:v>
                </c:pt>
                <c:pt idx="31">
                  <c:v>-84.501218852390608</c:v>
                </c:pt>
                <c:pt idx="32">
                  <c:v>-84.501218852390608</c:v>
                </c:pt>
                <c:pt idx="33">
                  <c:v>-84.501218852390608</c:v>
                </c:pt>
                <c:pt idx="34">
                  <c:v>-84.501218852390608</c:v>
                </c:pt>
                <c:pt idx="35">
                  <c:v>-84.501218852390608</c:v>
                </c:pt>
                <c:pt idx="36">
                  <c:v>-84.501218852390608</c:v>
                </c:pt>
                <c:pt idx="37">
                  <c:v>-84.501218852390608</c:v>
                </c:pt>
                <c:pt idx="38">
                  <c:v>-84.501218852390608</c:v>
                </c:pt>
                <c:pt idx="39">
                  <c:v>-84.501218852390608</c:v>
                </c:pt>
                <c:pt idx="40">
                  <c:v>-84.501218852390608</c:v>
                </c:pt>
                <c:pt idx="41">
                  <c:v>-84.501218852390608</c:v>
                </c:pt>
                <c:pt idx="42">
                  <c:v>-84.501218852390608</c:v>
                </c:pt>
                <c:pt idx="43">
                  <c:v>-84.501218852390608</c:v>
                </c:pt>
                <c:pt idx="44">
                  <c:v>-84.501218852390608</c:v>
                </c:pt>
                <c:pt idx="45">
                  <c:v>-84.501218852390608</c:v>
                </c:pt>
                <c:pt idx="46">
                  <c:v>-84.501218852390608</c:v>
                </c:pt>
                <c:pt idx="47">
                  <c:v>-84.501218852390608</c:v>
                </c:pt>
                <c:pt idx="48">
                  <c:v>-84.501218852390608</c:v>
                </c:pt>
                <c:pt idx="49">
                  <c:v>-84.501218852390608</c:v>
                </c:pt>
                <c:pt idx="50">
                  <c:v>-84.501218852390608</c:v>
                </c:pt>
                <c:pt idx="51">
                  <c:v>-84.501218852390608</c:v>
                </c:pt>
                <c:pt idx="52">
                  <c:v>-84.501218852390608</c:v>
                </c:pt>
                <c:pt idx="53">
                  <c:v>-84.501218852390608</c:v>
                </c:pt>
                <c:pt idx="54">
                  <c:v>-84.501218852390608</c:v>
                </c:pt>
                <c:pt idx="55">
                  <c:v>-84.501218852390608</c:v>
                </c:pt>
                <c:pt idx="56">
                  <c:v>-84.501218852390608</c:v>
                </c:pt>
                <c:pt idx="57">
                  <c:v>-84.501218852390608</c:v>
                </c:pt>
                <c:pt idx="58">
                  <c:v>-84.501218852390608</c:v>
                </c:pt>
                <c:pt idx="59">
                  <c:v>-84.501218852390608</c:v>
                </c:pt>
                <c:pt idx="60">
                  <c:v>-84.501218852390608</c:v>
                </c:pt>
                <c:pt idx="61">
                  <c:v>-84.501218852390608</c:v>
                </c:pt>
                <c:pt idx="62">
                  <c:v>-84.501218852390608</c:v>
                </c:pt>
                <c:pt idx="63">
                  <c:v>-84.501218852390608</c:v>
                </c:pt>
                <c:pt idx="64">
                  <c:v>-84.501218852390608</c:v>
                </c:pt>
                <c:pt idx="65">
                  <c:v>-84.501218852390608</c:v>
                </c:pt>
                <c:pt idx="66">
                  <c:v>-84.501218852390608</c:v>
                </c:pt>
                <c:pt idx="67">
                  <c:v>-84.501218852390608</c:v>
                </c:pt>
                <c:pt idx="68">
                  <c:v>-84.501218852390608</c:v>
                </c:pt>
                <c:pt idx="69">
                  <c:v>-84.501218852390608</c:v>
                </c:pt>
                <c:pt idx="70">
                  <c:v>-84.501218852390608</c:v>
                </c:pt>
                <c:pt idx="71">
                  <c:v>-84.501218852390608</c:v>
                </c:pt>
                <c:pt idx="72">
                  <c:v>-84.501218852390608</c:v>
                </c:pt>
                <c:pt idx="73">
                  <c:v>-84.501218852390608</c:v>
                </c:pt>
                <c:pt idx="74">
                  <c:v>-84.501218852390608</c:v>
                </c:pt>
                <c:pt idx="75">
                  <c:v>-84.501218852390608</c:v>
                </c:pt>
                <c:pt idx="76">
                  <c:v>-84.501218852390608</c:v>
                </c:pt>
                <c:pt idx="77">
                  <c:v>-84.501218852390608</c:v>
                </c:pt>
                <c:pt idx="78">
                  <c:v>-84.501218852390608</c:v>
                </c:pt>
                <c:pt idx="79">
                  <c:v>-84.501218852390608</c:v>
                </c:pt>
                <c:pt idx="80">
                  <c:v>-84.501218852390608</c:v>
                </c:pt>
                <c:pt idx="81">
                  <c:v>-84.501218852390608</c:v>
                </c:pt>
                <c:pt idx="82">
                  <c:v>-84.501218852390608</c:v>
                </c:pt>
                <c:pt idx="83">
                  <c:v>-84.501218852390608</c:v>
                </c:pt>
                <c:pt idx="84">
                  <c:v>-84.501218852390608</c:v>
                </c:pt>
                <c:pt idx="85">
                  <c:v>-84.501218852390608</c:v>
                </c:pt>
                <c:pt idx="86">
                  <c:v>-84.501218852390608</c:v>
                </c:pt>
                <c:pt idx="87">
                  <c:v>-84.501218852390608</c:v>
                </c:pt>
                <c:pt idx="88">
                  <c:v>-84.501218852390608</c:v>
                </c:pt>
                <c:pt idx="89">
                  <c:v>-84.501218852390608</c:v>
                </c:pt>
                <c:pt idx="90">
                  <c:v>-84.501218852390608</c:v>
                </c:pt>
                <c:pt idx="91">
                  <c:v>-84.501218852390608</c:v>
                </c:pt>
                <c:pt idx="92">
                  <c:v>-84.501218852390608</c:v>
                </c:pt>
                <c:pt idx="93">
                  <c:v>-84.501218852390608</c:v>
                </c:pt>
                <c:pt idx="94">
                  <c:v>-84.501218852390608</c:v>
                </c:pt>
                <c:pt idx="95">
                  <c:v>-84.501218852390608</c:v>
                </c:pt>
                <c:pt idx="96">
                  <c:v>-84.501218852390608</c:v>
                </c:pt>
                <c:pt idx="97">
                  <c:v>-84.501218852390608</c:v>
                </c:pt>
                <c:pt idx="98">
                  <c:v>-84.501218852390608</c:v>
                </c:pt>
                <c:pt idx="99">
                  <c:v>-84.501218852390608</c:v>
                </c:pt>
                <c:pt idx="100">
                  <c:v>-84.501218852390608</c:v>
                </c:pt>
                <c:pt idx="101">
                  <c:v>-84.501218852390608</c:v>
                </c:pt>
                <c:pt idx="102">
                  <c:v>-84.501218852390608</c:v>
                </c:pt>
                <c:pt idx="103">
                  <c:v>-84.501218852390608</c:v>
                </c:pt>
                <c:pt idx="104">
                  <c:v>-84.501218852390608</c:v>
                </c:pt>
                <c:pt idx="105">
                  <c:v>-84.501218852390608</c:v>
                </c:pt>
                <c:pt idx="106">
                  <c:v>-84.501218852390608</c:v>
                </c:pt>
                <c:pt idx="107">
                  <c:v>-84.501218852390608</c:v>
                </c:pt>
                <c:pt idx="108">
                  <c:v>-84.501218852390608</c:v>
                </c:pt>
                <c:pt idx="109">
                  <c:v>-84.501218852390608</c:v>
                </c:pt>
                <c:pt idx="110">
                  <c:v>-84.501218852390608</c:v>
                </c:pt>
                <c:pt idx="111">
                  <c:v>-84.501218852390608</c:v>
                </c:pt>
                <c:pt idx="112">
                  <c:v>-84.501218852390608</c:v>
                </c:pt>
                <c:pt idx="113">
                  <c:v>-84.501218852390608</c:v>
                </c:pt>
                <c:pt idx="114">
                  <c:v>-84.501218852390608</c:v>
                </c:pt>
                <c:pt idx="115">
                  <c:v>-84.501218852390608</c:v>
                </c:pt>
                <c:pt idx="116">
                  <c:v>-84.501218852390608</c:v>
                </c:pt>
                <c:pt idx="117">
                  <c:v>-84.501218852390608</c:v>
                </c:pt>
                <c:pt idx="118">
                  <c:v>-84.501218852390608</c:v>
                </c:pt>
                <c:pt idx="119">
                  <c:v>-84.501218852390608</c:v>
                </c:pt>
                <c:pt idx="120">
                  <c:v>-84.501218852390608</c:v>
                </c:pt>
                <c:pt idx="121">
                  <c:v>-84.501218852390608</c:v>
                </c:pt>
                <c:pt idx="122">
                  <c:v>-84.501218852390608</c:v>
                </c:pt>
                <c:pt idx="123">
                  <c:v>-84.501218852390608</c:v>
                </c:pt>
                <c:pt idx="124">
                  <c:v>-84.501218852390608</c:v>
                </c:pt>
                <c:pt idx="125">
                  <c:v>-84.501218852390608</c:v>
                </c:pt>
                <c:pt idx="126">
                  <c:v>-84.501218852390608</c:v>
                </c:pt>
                <c:pt idx="127">
                  <c:v>-84.501218852390608</c:v>
                </c:pt>
                <c:pt idx="128">
                  <c:v>-84.501218852390608</c:v>
                </c:pt>
                <c:pt idx="129">
                  <c:v>-84.501218852390608</c:v>
                </c:pt>
                <c:pt idx="130">
                  <c:v>-84.501218852390608</c:v>
                </c:pt>
                <c:pt idx="131">
                  <c:v>-84.501218852390608</c:v>
                </c:pt>
                <c:pt idx="132">
                  <c:v>-84.501218852390608</c:v>
                </c:pt>
                <c:pt idx="133">
                  <c:v>-84.501218852390608</c:v>
                </c:pt>
                <c:pt idx="134">
                  <c:v>-84.501218852390608</c:v>
                </c:pt>
                <c:pt idx="135">
                  <c:v>-84.501218852390608</c:v>
                </c:pt>
                <c:pt idx="136">
                  <c:v>-84.501218852390608</c:v>
                </c:pt>
                <c:pt idx="137">
                  <c:v>-84.501218852390608</c:v>
                </c:pt>
                <c:pt idx="138">
                  <c:v>-84.501218852390608</c:v>
                </c:pt>
                <c:pt idx="139">
                  <c:v>-84.501218852390608</c:v>
                </c:pt>
                <c:pt idx="140">
                  <c:v>-84.501218852390608</c:v>
                </c:pt>
                <c:pt idx="141">
                  <c:v>-84.501218852390608</c:v>
                </c:pt>
                <c:pt idx="142">
                  <c:v>-84.501218852390608</c:v>
                </c:pt>
                <c:pt idx="143">
                  <c:v>-84.501218852390608</c:v>
                </c:pt>
                <c:pt idx="144">
                  <c:v>-84.501218852390608</c:v>
                </c:pt>
                <c:pt idx="145">
                  <c:v>-84.501218852390608</c:v>
                </c:pt>
                <c:pt idx="146">
                  <c:v>-84.501218852390608</c:v>
                </c:pt>
                <c:pt idx="147">
                  <c:v>-84.501218852390608</c:v>
                </c:pt>
                <c:pt idx="148">
                  <c:v>-84.501218852390608</c:v>
                </c:pt>
                <c:pt idx="149">
                  <c:v>-84.501218852390608</c:v>
                </c:pt>
                <c:pt idx="150">
                  <c:v>-84.501218852390608</c:v>
                </c:pt>
                <c:pt idx="151">
                  <c:v>-84.501218852390608</c:v>
                </c:pt>
                <c:pt idx="152">
                  <c:v>-84.501218852390608</c:v>
                </c:pt>
                <c:pt idx="153">
                  <c:v>-84.501218852390608</c:v>
                </c:pt>
                <c:pt idx="154">
                  <c:v>-84.501218852390608</c:v>
                </c:pt>
                <c:pt idx="155">
                  <c:v>-84.501218852390608</c:v>
                </c:pt>
                <c:pt idx="156">
                  <c:v>-84.501218852390608</c:v>
                </c:pt>
                <c:pt idx="157">
                  <c:v>-84.501218852390608</c:v>
                </c:pt>
                <c:pt idx="158">
                  <c:v>-84.501218852390608</c:v>
                </c:pt>
                <c:pt idx="159">
                  <c:v>-84.501218852390608</c:v>
                </c:pt>
                <c:pt idx="160">
                  <c:v>-84.501218852390608</c:v>
                </c:pt>
                <c:pt idx="161">
                  <c:v>-84.501218852390608</c:v>
                </c:pt>
                <c:pt idx="162">
                  <c:v>-84.501218852390608</c:v>
                </c:pt>
                <c:pt idx="163">
                  <c:v>-84.501218852390608</c:v>
                </c:pt>
                <c:pt idx="164">
                  <c:v>-84.501218852390608</c:v>
                </c:pt>
                <c:pt idx="165">
                  <c:v>-84.501218852390608</c:v>
                </c:pt>
                <c:pt idx="166">
                  <c:v>-84.501218852390608</c:v>
                </c:pt>
                <c:pt idx="167">
                  <c:v>-84.501218852390608</c:v>
                </c:pt>
                <c:pt idx="168">
                  <c:v>-84.501218852390608</c:v>
                </c:pt>
                <c:pt idx="169">
                  <c:v>-84.501218852390608</c:v>
                </c:pt>
                <c:pt idx="170">
                  <c:v>-84.501218852390608</c:v>
                </c:pt>
                <c:pt idx="171">
                  <c:v>-84.501218852390608</c:v>
                </c:pt>
                <c:pt idx="172">
                  <c:v>-84.501218852390608</c:v>
                </c:pt>
                <c:pt idx="173">
                  <c:v>-84.501218852390608</c:v>
                </c:pt>
                <c:pt idx="174">
                  <c:v>-84.501218852390608</c:v>
                </c:pt>
                <c:pt idx="175">
                  <c:v>-84.501218852390608</c:v>
                </c:pt>
                <c:pt idx="176">
                  <c:v>-84.501218852390608</c:v>
                </c:pt>
                <c:pt idx="177">
                  <c:v>-84.501218852390608</c:v>
                </c:pt>
                <c:pt idx="178">
                  <c:v>-84.501218852390608</c:v>
                </c:pt>
                <c:pt idx="179">
                  <c:v>-84.501218852390608</c:v>
                </c:pt>
                <c:pt idx="180">
                  <c:v>-352.05762848491884</c:v>
                </c:pt>
                <c:pt idx="181">
                  <c:v>-352.05762848491884</c:v>
                </c:pt>
                <c:pt idx="182">
                  <c:v>-352.05762848491884</c:v>
                </c:pt>
                <c:pt idx="183">
                  <c:v>-352.05762848491884</c:v>
                </c:pt>
                <c:pt idx="184">
                  <c:v>-352.05762848491884</c:v>
                </c:pt>
                <c:pt idx="185">
                  <c:v>-352.05762848491884</c:v>
                </c:pt>
                <c:pt idx="186">
                  <c:v>-352.05762848491884</c:v>
                </c:pt>
                <c:pt idx="187">
                  <c:v>-352.05762848491884</c:v>
                </c:pt>
                <c:pt idx="188">
                  <c:v>-352.05762848491884</c:v>
                </c:pt>
                <c:pt idx="189">
                  <c:v>-352.05762848491884</c:v>
                </c:pt>
                <c:pt idx="190">
                  <c:v>-352.05762848491884</c:v>
                </c:pt>
                <c:pt idx="191">
                  <c:v>-352.05762848491884</c:v>
                </c:pt>
                <c:pt idx="192">
                  <c:v>-352.05762848491884</c:v>
                </c:pt>
                <c:pt idx="193">
                  <c:v>-352.05762848491884</c:v>
                </c:pt>
                <c:pt idx="194">
                  <c:v>-352.05762848491884</c:v>
                </c:pt>
                <c:pt idx="195">
                  <c:v>-352.05762848491884</c:v>
                </c:pt>
                <c:pt idx="196">
                  <c:v>-352.05762848491884</c:v>
                </c:pt>
                <c:pt idx="197">
                  <c:v>-352.05762848491884</c:v>
                </c:pt>
                <c:pt idx="198">
                  <c:v>-352.05762848491884</c:v>
                </c:pt>
                <c:pt idx="199">
                  <c:v>-352.05762848491884</c:v>
                </c:pt>
                <c:pt idx="200">
                  <c:v>-352.05762848491884</c:v>
                </c:pt>
                <c:pt idx="201">
                  <c:v>-352.05762848491884</c:v>
                </c:pt>
                <c:pt idx="202">
                  <c:v>-352.05762848491884</c:v>
                </c:pt>
                <c:pt idx="203">
                  <c:v>-352.05762848491884</c:v>
                </c:pt>
                <c:pt idx="204">
                  <c:v>-352.05762848491884</c:v>
                </c:pt>
                <c:pt idx="205">
                  <c:v>-352.05762848491884</c:v>
                </c:pt>
                <c:pt idx="206">
                  <c:v>-352.05762848491884</c:v>
                </c:pt>
                <c:pt idx="207">
                  <c:v>-352.05762848491884</c:v>
                </c:pt>
                <c:pt idx="208">
                  <c:v>-352.05762848491884</c:v>
                </c:pt>
                <c:pt idx="209">
                  <c:v>-352.05762848491884</c:v>
                </c:pt>
                <c:pt idx="210">
                  <c:v>-352.05762848491884</c:v>
                </c:pt>
                <c:pt idx="211">
                  <c:v>-352.05762848491884</c:v>
                </c:pt>
                <c:pt idx="212">
                  <c:v>-352.05762848491884</c:v>
                </c:pt>
                <c:pt idx="213">
                  <c:v>-352.05762848491884</c:v>
                </c:pt>
                <c:pt idx="214">
                  <c:v>-352.05762848491884</c:v>
                </c:pt>
                <c:pt idx="215">
                  <c:v>-352.05762848491884</c:v>
                </c:pt>
                <c:pt idx="216">
                  <c:v>-352.05762848491884</c:v>
                </c:pt>
                <c:pt idx="217">
                  <c:v>-352.05762848491884</c:v>
                </c:pt>
                <c:pt idx="218">
                  <c:v>-352.05762848491884</c:v>
                </c:pt>
                <c:pt idx="219">
                  <c:v>-352.05762848491884</c:v>
                </c:pt>
                <c:pt idx="220">
                  <c:v>-352.05762848491884</c:v>
                </c:pt>
                <c:pt idx="221">
                  <c:v>-352.05762848491884</c:v>
                </c:pt>
                <c:pt idx="222">
                  <c:v>-352.05762848491884</c:v>
                </c:pt>
                <c:pt idx="223">
                  <c:v>-352.05762848491884</c:v>
                </c:pt>
                <c:pt idx="224">
                  <c:v>-352.05762848491884</c:v>
                </c:pt>
                <c:pt idx="225">
                  <c:v>-352.05762848491884</c:v>
                </c:pt>
                <c:pt idx="226">
                  <c:v>-352.05762848491884</c:v>
                </c:pt>
                <c:pt idx="227">
                  <c:v>-352.05762848491884</c:v>
                </c:pt>
                <c:pt idx="228">
                  <c:v>-352.05762848491884</c:v>
                </c:pt>
                <c:pt idx="229">
                  <c:v>-352.05762848491884</c:v>
                </c:pt>
                <c:pt idx="230">
                  <c:v>-352.05762848491884</c:v>
                </c:pt>
                <c:pt idx="231">
                  <c:v>-352.05762848491884</c:v>
                </c:pt>
                <c:pt idx="232">
                  <c:v>-352.05762848491884</c:v>
                </c:pt>
                <c:pt idx="233">
                  <c:v>-352.05762848491884</c:v>
                </c:pt>
                <c:pt idx="234">
                  <c:v>-352.05762848491884</c:v>
                </c:pt>
                <c:pt idx="235">
                  <c:v>-352.05762848491884</c:v>
                </c:pt>
                <c:pt idx="236">
                  <c:v>-352.05762848491884</c:v>
                </c:pt>
                <c:pt idx="237">
                  <c:v>-352.05762848491884</c:v>
                </c:pt>
                <c:pt idx="238">
                  <c:v>-352.05762848491884</c:v>
                </c:pt>
                <c:pt idx="239">
                  <c:v>-352.05762848491884</c:v>
                </c:pt>
                <c:pt idx="240">
                  <c:v>-352.05762848491884</c:v>
                </c:pt>
                <c:pt idx="241">
                  <c:v>-352.05762848491884</c:v>
                </c:pt>
                <c:pt idx="242">
                  <c:v>-352.05762848491884</c:v>
                </c:pt>
                <c:pt idx="243">
                  <c:v>-352.05762848491884</c:v>
                </c:pt>
                <c:pt idx="244">
                  <c:v>-352.05762848491884</c:v>
                </c:pt>
                <c:pt idx="245">
                  <c:v>-352.05762848491884</c:v>
                </c:pt>
                <c:pt idx="246">
                  <c:v>-352.05762848491884</c:v>
                </c:pt>
                <c:pt idx="247">
                  <c:v>-352.05762848491884</c:v>
                </c:pt>
                <c:pt idx="248">
                  <c:v>-352.05762848491884</c:v>
                </c:pt>
                <c:pt idx="249">
                  <c:v>-352.05762848491884</c:v>
                </c:pt>
                <c:pt idx="250">
                  <c:v>-352.05762848491884</c:v>
                </c:pt>
                <c:pt idx="251">
                  <c:v>-352.05762848491884</c:v>
                </c:pt>
                <c:pt idx="252">
                  <c:v>-352.05762848491884</c:v>
                </c:pt>
                <c:pt idx="253">
                  <c:v>-352.05762848491884</c:v>
                </c:pt>
                <c:pt idx="254">
                  <c:v>-352.05762848491884</c:v>
                </c:pt>
                <c:pt idx="255">
                  <c:v>-352.05762848491884</c:v>
                </c:pt>
                <c:pt idx="256">
                  <c:v>-352.05762848491884</c:v>
                </c:pt>
                <c:pt idx="257">
                  <c:v>-352.05762848491884</c:v>
                </c:pt>
                <c:pt idx="258">
                  <c:v>-352.05762848491884</c:v>
                </c:pt>
                <c:pt idx="259">
                  <c:v>-352.05762848491884</c:v>
                </c:pt>
                <c:pt idx="260">
                  <c:v>-352.05762848491884</c:v>
                </c:pt>
                <c:pt idx="261">
                  <c:v>-352.05762848491884</c:v>
                </c:pt>
                <c:pt idx="262">
                  <c:v>-352.05762848491884</c:v>
                </c:pt>
                <c:pt idx="263">
                  <c:v>-352.05762848491884</c:v>
                </c:pt>
                <c:pt idx="264">
                  <c:v>-352.05762848491884</c:v>
                </c:pt>
                <c:pt idx="265">
                  <c:v>-352.05762848491884</c:v>
                </c:pt>
                <c:pt idx="266">
                  <c:v>-352.05762848491884</c:v>
                </c:pt>
                <c:pt idx="267">
                  <c:v>-352.05762848491884</c:v>
                </c:pt>
                <c:pt idx="268">
                  <c:v>-352.05762848491884</c:v>
                </c:pt>
                <c:pt idx="269">
                  <c:v>-352.05762848491884</c:v>
                </c:pt>
                <c:pt idx="270">
                  <c:v>-352.05762848491884</c:v>
                </c:pt>
                <c:pt idx="271">
                  <c:v>-352.05762848491884</c:v>
                </c:pt>
                <c:pt idx="272">
                  <c:v>-352.05762848491884</c:v>
                </c:pt>
                <c:pt idx="273">
                  <c:v>-352.05762848491884</c:v>
                </c:pt>
                <c:pt idx="274">
                  <c:v>-352.05762848491884</c:v>
                </c:pt>
                <c:pt idx="275">
                  <c:v>-352.05762848491884</c:v>
                </c:pt>
                <c:pt idx="276">
                  <c:v>-352.05762848491884</c:v>
                </c:pt>
                <c:pt idx="277">
                  <c:v>-352.05762848491884</c:v>
                </c:pt>
                <c:pt idx="278">
                  <c:v>-352.05762848491884</c:v>
                </c:pt>
                <c:pt idx="279">
                  <c:v>-352.05762848491884</c:v>
                </c:pt>
                <c:pt idx="280">
                  <c:v>-352.05762848491884</c:v>
                </c:pt>
                <c:pt idx="281">
                  <c:v>-352.05762848491884</c:v>
                </c:pt>
                <c:pt idx="282">
                  <c:v>-352.05762848491884</c:v>
                </c:pt>
                <c:pt idx="283">
                  <c:v>-352.05762848491884</c:v>
                </c:pt>
                <c:pt idx="284">
                  <c:v>-352.05762848491884</c:v>
                </c:pt>
                <c:pt idx="285">
                  <c:v>-352.05762848491884</c:v>
                </c:pt>
                <c:pt idx="286">
                  <c:v>-352.05762848491884</c:v>
                </c:pt>
                <c:pt idx="287">
                  <c:v>-352.05762848491884</c:v>
                </c:pt>
                <c:pt idx="288">
                  <c:v>-352.05762848491884</c:v>
                </c:pt>
                <c:pt idx="289">
                  <c:v>-352.05762848491884</c:v>
                </c:pt>
                <c:pt idx="290">
                  <c:v>-352.05762848491884</c:v>
                </c:pt>
                <c:pt idx="291">
                  <c:v>-352.05762848491884</c:v>
                </c:pt>
                <c:pt idx="292">
                  <c:v>-352.05762848491884</c:v>
                </c:pt>
                <c:pt idx="293">
                  <c:v>-352.05762848491884</c:v>
                </c:pt>
                <c:pt idx="294">
                  <c:v>-352.05762848491884</c:v>
                </c:pt>
                <c:pt idx="295">
                  <c:v>-352.05762848491884</c:v>
                </c:pt>
                <c:pt idx="296">
                  <c:v>-352.05762848491884</c:v>
                </c:pt>
                <c:pt idx="297">
                  <c:v>-352.05762848491884</c:v>
                </c:pt>
                <c:pt idx="298">
                  <c:v>-352.05762848491884</c:v>
                </c:pt>
                <c:pt idx="299">
                  <c:v>-352.05762848491884</c:v>
                </c:pt>
                <c:pt idx="300">
                  <c:v>-352.05762848491884</c:v>
                </c:pt>
                <c:pt idx="301">
                  <c:v>-352.05762848491884</c:v>
                </c:pt>
                <c:pt idx="302">
                  <c:v>-352.05762848491884</c:v>
                </c:pt>
                <c:pt idx="303">
                  <c:v>-352.05762848491884</c:v>
                </c:pt>
                <c:pt idx="304">
                  <c:v>-352.05762848491884</c:v>
                </c:pt>
                <c:pt idx="305">
                  <c:v>-352.05762848491884</c:v>
                </c:pt>
                <c:pt idx="306">
                  <c:v>-352.05762848491884</c:v>
                </c:pt>
                <c:pt idx="307">
                  <c:v>-352.05762848491884</c:v>
                </c:pt>
                <c:pt idx="308">
                  <c:v>-352.05762848491884</c:v>
                </c:pt>
                <c:pt idx="309">
                  <c:v>-352.05762848491884</c:v>
                </c:pt>
                <c:pt idx="310">
                  <c:v>-352.05762848491884</c:v>
                </c:pt>
                <c:pt idx="311">
                  <c:v>-352.05762848491884</c:v>
                </c:pt>
                <c:pt idx="312">
                  <c:v>-352.05762848491884</c:v>
                </c:pt>
                <c:pt idx="313">
                  <c:v>-352.05762848491884</c:v>
                </c:pt>
                <c:pt idx="314">
                  <c:v>-352.05762848491884</c:v>
                </c:pt>
                <c:pt idx="315">
                  <c:v>-352.05762848491884</c:v>
                </c:pt>
                <c:pt idx="316">
                  <c:v>-352.05762848491884</c:v>
                </c:pt>
                <c:pt idx="317">
                  <c:v>-352.05762848491884</c:v>
                </c:pt>
                <c:pt idx="318">
                  <c:v>-352.05762848491884</c:v>
                </c:pt>
                <c:pt idx="319">
                  <c:v>-352.05762848491884</c:v>
                </c:pt>
                <c:pt idx="320">
                  <c:v>-352.05762848491884</c:v>
                </c:pt>
                <c:pt idx="321">
                  <c:v>-352.05762848491884</c:v>
                </c:pt>
                <c:pt idx="322">
                  <c:v>-352.05762848491884</c:v>
                </c:pt>
                <c:pt idx="323">
                  <c:v>-352.05762848491884</c:v>
                </c:pt>
                <c:pt idx="324">
                  <c:v>-352.05762848491884</c:v>
                </c:pt>
                <c:pt idx="325">
                  <c:v>-352.05762848491884</c:v>
                </c:pt>
                <c:pt idx="326">
                  <c:v>-352.05762848491884</c:v>
                </c:pt>
                <c:pt idx="327">
                  <c:v>-352.05762848491884</c:v>
                </c:pt>
                <c:pt idx="328">
                  <c:v>-352.05762848491884</c:v>
                </c:pt>
                <c:pt idx="329">
                  <c:v>-352.05762848491884</c:v>
                </c:pt>
                <c:pt idx="330">
                  <c:v>-352.05762848491884</c:v>
                </c:pt>
                <c:pt idx="331">
                  <c:v>-352.05762848491884</c:v>
                </c:pt>
                <c:pt idx="332">
                  <c:v>-352.05762848491884</c:v>
                </c:pt>
                <c:pt idx="333">
                  <c:v>-352.05762848491884</c:v>
                </c:pt>
                <c:pt idx="334">
                  <c:v>-352.05762848491884</c:v>
                </c:pt>
                <c:pt idx="335">
                  <c:v>-352.05762848491884</c:v>
                </c:pt>
                <c:pt idx="336">
                  <c:v>-352.05762848491884</c:v>
                </c:pt>
                <c:pt idx="337">
                  <c:v>-352.05762848491884</c:v>
                </c:pt>
                <c:pt idx="338">
                  <c:v>-352.05762848491884</c:v>
                </c:pt>
                <c:pt idx="339">
                  <c:v>-352.05762848491884</c:v>
                </c:pt>
                <c:pt idx="340">
                  <c:v>-352.05762848491884</c:v>
                </c:pt>
                <c:pt idx="341">
                  <c:v>-352.05762848491884</c:v>
                </c:pt>
                <c:pt idx="342">
                  <c:v>-352.05762848491884</c:v>
                </c:pt>
                <c:pt idx="343">
                  <c:v>-352.05762848491884</c:v>
                </c:pt>
                <c:pt idx="344">
                  <c:v>-352.05762848491884</c:v>
                </c:pt>
                <c:pt idx="345">
                  <c:v>-352.05762848491884</c:v>
                </c:pt>
                <c:pt idx="346">
                  <c:v>-352.05762848491884</c:v>
                </c:pt>
                <c:pt idx="347">
                  <c:v>-352.05762848491884</c:v>
                </c:pt>
                <c:pt idx="348">
                  <c:v>-352.05762848491884</c:v>
                </c:pt>
                <c:pt idx="349">
                  <c:v>-352.05762848491884</c:v>
                </c:pt>
                <c:pt idx="350">
                  <c:v>-352.05762848491884</c:v>
                </c:pt>
                <c:pt idx="351">
                  <c:v>-352.05762848491884</c:v>
                </c:pt>
                <c:pt idx="352">
                  <c:v>-352.05762848491884</c:v>
                </c:pt>
                <c:pt idx="353">
                  <c:v>-352.05762848491884</c:v>
                </c:pt>
                <c:pt idx="354">
                  <c:v>-352.05762848491884</c:v>
                </c:pt>
                <c:pt idx="355">
                  <c:v>-352.05762848491884</c:v>
                </c:pt>
                <c:pt idx="356">
                  <c:v>-352.05762848491884</c:v>
                </c:pt>
                <c:pt idx="357">
                  <c:v>-352.05762848491884</c:v>
                </c:pt>
                <c:pt idx="358">
                  <c:v>-352.05762848491884</c:v>
                </c:pt>
                <c:pt idx="359">
                  <c:v>-352.05762848491884</c:v>
                </c:pt>
                <c:pt idx="360">
                  <c:v>-352.05762848491884</c:v>
                </c:pt>
                <c:pt idx="361">
                  <c:v>-352.05762848491884</c:v>
                </c:pt>
                <c:pt idx="362">
                  <c:v>-352.05762848491884</c:v>
                </c:pt>
                <c:pt idx="363">
                  <c:v>-352.05762848491884</c:v>
                </c:pt>
                <c:pt idx="364">
                  <c:v>-352.05762848491884</c:v>
                </c:pt>
                <c:pt idx="365">
                  <c:v>-352.05762848491884</c:v>
                </c:pt>
                <c:pt idx="366">
                  <c:v>-352.05762848491884</c:v>
                </c:pt>
                <c:pt idx="367">
                  <c:v>-352.05762848491884</c:v>
                </c:pt>
                <c:pt idx="368">
                  <c:v>-352.05762848491884</c:v>
                </c:pt>
                <c:pt idx="369">
                  <c:v>-352.05762848491884</c:v>
                </c:pt>
                <c:pt idx="370">
                  <c:v>-352.05762848491884</c:v>
                </c:pt>
                <c:pt idx="371">
                  <c:v>-352.05762848491884</c:v>
                </c:pt>
                <c:pt idx="372">
                  <c:v>-352.05762848491884</c:v>
                </c:pt>
                <c:pt idx="373">
                  <c:v>-352.05762848491884</c:v>
                </c:pt>
                <c:pt idx="374">
                  <c:v>-352.05762848491884</c:v>
                </c:pt>
                <c:pt idx="375">
                  <c:v>-352.05762848491884</c:v>
                </c:pt>
                <c:pt idx="376">
                  <c:v>-352.05762848491884</c:v>
                </c:pt>
                <c:pt idx="377">
                  <c:v>-352.05762848491884</c:v>
                </c:pt>
                <c:pt idx="378">
                  <c:v>-352.05762848491884</c:v>
                </c:pt>
                <c:pt idx="379">
                  <c:v>-352.05762848491884</c:v>
                </c:pt>
                <c:pt idx="380">
                  <c:v>-352.05762848491884</c:v>
                </c:pt>
                <c:pt idx="381">
                  <c:v>-352.05762848491884</c:v>
                </c:pt>
                <c:pt idx="382">
                  <c:v>-352.05762848491884</c:v>
                </c:pt>
                <c:pt idx="383">
                  <c:v>-352.05762848491884</c:v>
                </c:pt>
                <c:pt idx="384">
                  <c:v>-352.05762848491884</c:v>
                </c:pt>
                <c:pt idx="385">
                  <c:v>-352.05762848491884</c:v>
                </c:pt>
                <c:pt idx="386">
                  <c:v>-352.05762848491884</c:v>
                </c:pt>
                <c:pt idx="387">
                  <c:v>-352.05762848491884</c:v>
                </c:pt>
                <c:pt idx="388">
                  <c:v>-352.05762848491884</c:v>
                </c:pt>
                <c:pt idx="389">
                  <c:v>-352.05762848491884</c:v>
                </c:pt>
                <c:pt idx="390">
                  <c:v>-352.05762848491884</c:v>
                </c:pt>
                <c:pt idx="391">
                  <c:v>-352.05762848491884</c:v>
                </c:pt>
                <c:pt idx="392">
                  <c:v>-352.05762848491884</c:v>
                </c:pt>
                <c:pt idx="393">
                  <c:v>-352.05762848491884</c:v>
                </c:pt>
                <c:pt idx="394">
                  <c:v>-352.05762848491884</c:v>
                </c:pt>
                <c:pt idx="395">
                  <c:v>-352.05762848491884</c:v>
                </c:pt>
                <c:pt idx="396">
                  <c:v>-352.05762848491884</c:v>
                </c:pt>
                <c:pt idx="397">
                  <c:v>-352.05762848491884</c:v>
                </c:pt>
                <c:pt idx="398">
                  <c:v>-352.05762848491884</c:v>
                </c:pt>
                <c:pt idx="399">
                  <c:v>-352.05762848491884</c:v>
                </c:pt>
                <c:pt idx="400">
                  <c:v>-352.05762848491884</c:v>
                </c:pt>
                <c:pt idx="401">
                  <c:v>-352.05762848491884</c:v>
                </c:pt>
                <c:pt idx="402">
                  <c:v>-352.05762848491884</c:v>
                </c:pt>
                <c:pt idx="403">
                  <c:v>-352.05762848491884</c:v>
                </c:pt>
                <c:pt idx="404">
                  <c:v>-352.05762848491884</c:v>
                </c:pt>
                <c:pt idx="405">
                  <c:v>-352.05762848491884</c:v>
                </c:pt>
                <c:pt idx="406">
                  <c:v>-352.05762848491884</c:v>
                </c:pt>
                <c:pt idx="407">
                  <c:v>-352.05762848491884</c:v>
                </c:pt>
                <c:pt idx="408">
                  <c:v>-352.05762848491884</c:v>
                </c:pt>
                <c:pt idx="409">
                  <c:v>-352.05762848491884</c:v>
                </c:pt>
                <c:pt idx="410">
                  <c:v>-352.05762848491884</c:v>
                </c:pt>
                <c:pt idx="411">
                  <c:v>-352.05762848491884</c:v>
                </c:pt>
                <c:pt idx="412">
                  <c:v>-352.05762848491884</c:v>
                </c:pt>
                <c:pt idx="413">
                  <c:v>-352.05762848491884</c:v>
                </c:pt>
                <c:pt idx="414">
                  <c:v>-352.05762848491884</c:v>
                </c:pt>
                <c:pt idx="415">
                  <c:v>-352.05762848491884</c:v>
                </c:pt>
                <c:pt idx="416">
                  <c:v>-352.05762848491884</c:v>
                </c:pt>
                <c:pt idx="417">
                  <c:v>-352.05762848491884</c:v>
                </c:pt>
                <c:pt idx="418">
                  <c:v>-352.05762848491884</c:v>
                </c:pt>
                <c:pt idx="419">
                  <c:v>-352.05762848491884</c:v>
                </c:pt>
                <c:pt idx="420">
                  <c:v>-352.05762848491884</c:v>
                </c:pt>
                <c:pt idx="421">
                  <c:v>-352.05762848491884</c:v>
                </c:pt>
                <c:pt idx="422">
                  <c:v>-352.05762848491884</c:v>
                </c:pt>
                <c:pt idx="423">
                  <c:v>-352.05762848491884</c:v>
                </c:pt>
                <c:pt idx="424">
                  <c:v>-352.05762848491884</c:v>
                </c:pt>
                <c:pt idx="425">
                  <c:v>-352.05762848491884</c:v>
                </c:pt>
                <c:pt idx="426">
                  <c:v>-352.05762848491884</c:v>
                </c:pt>
                <c:pt idx="427">
                  <c:v>-352.05762848491884</c:v>
                </c:pt>
                <c:pt idx="428">
                  <c:v>-352.05762848491884</c:v>
                </c:pt>
                <c:pt idx="429">
                  <c:v>-352.05762848491884</c:v>
                </c:pt>
                <c:pt idx="430">
                  <c:v>-352.05762848491884</c:v>
                </c:pt>
                <c:pt idx="431">
                  <c:v>-352.05762848491884</c:v>
                </c:pt>
                <c:pt idx="432">
                  <c:v>-352.05762848491884</c:v>
                </c:pt>
                <c:pt idx="433">
                  <c:v>-352.05762848491884</c:v>
                </c:pt>
                <c:pt idx="434">
                  <c:v>-352.05762848491884</c:v>
                </c:pt>
                <c:pt idx="435">
                  <c:v>-352.05762848491884</c:v>
                </c:pt>
                <c:pt idx="436">
                  <c:v>-352.05762848491884</c:v>
                </c:pt>
                <c:pt idx="437">
                  <c:v>-352.05762848491884</c:v>
                </c:pt>
                <c:pt idx="438">
                  <c:v>-352.05762848491884</c:v>
                </c:pt>
                <c:pt idx="439">
                  <c:v>-352.05762848491884</c:v>
                </c:pt>
                <c:pt idx="440">
                  <c:v>-352.05762848491884</c:v>
                </c:pt>
                <c:pt idx="441">
                  <c:v>-352.05762848491884</c:v>
                </c:pt>
                <c:pt idx="442">
                  <c:v>-352.05762848491884</c:v>
                </c:pt>
                <c:pt idx="443">
                  <c:v>-352.05762848491884</c:v>
                </c:pt>
                <c:pt idx="444">
                  <c:v>-352.05762848491884</c:v>
                </c:pt>
                <c:pt idx="445">
                  <c:v>-352.05762848491884</c:v>
                </c:pt>
                <c:pt idx="446">
                  <c:v>-352.05762848491884</c:v>
                </c:pt>
                <c:pt idx="447">
                  <c:v>-352.05762848491884</c:v>
                </c:pt>
                <c:pt idx="448">
                  <c:v>-352.05762848491884</c:v>
                </c:pt>
                <c:pt idx="449">
                  <c:v>-352.05762848491884</c:v>
                </c:pt>
                <c:pt idx="450">
                  <c:v>-352.05762848491884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-8.4501218852390618</c:v>
                </c:pt>
                <c:pt idx="2">
                  <c:v>-16.900243770478124</c:v>
                </c:pt>
                <c:pt idx="3">
                  <c:v>-25.350365655717187</c:v>
                </c:pt>
                <c:pt idx="4">
                  <c:v>-33.800487540956247</c:v>
                </c:pt>
                <c:pt idx="5">
                  <c:v>-42.250609426195304</c:v>
                </c:pt>
                <c:pt idx="6">
                  <c:v>-50.70073131143436</c:v>
                </c:pt>
                <c:pt idx="7">
                  <c:v>-59.150853196673424</c:v>
                </c:pt>
                <c:pt idx="8">
                  <c:v>-67.60097508191248</c:v>
                </c:pt>
                <c:pt idx="9">
                  <c:v>-76.051096967151537</c:v>
                </c:pt>
                <c:pt idx="10">
                  <c:v>-84.501218852390593</c:v>
                </c:pt>
                <c:pt idx="11">
                  <c:v>-92.951340737629664</c:v>
                </c:pt>
                <c:pt idx="12">
                  <c:v>-101.40146262286872</c:v>
                </c:pt>
                <c:pt idx="13">
                  <c:v>-109.85158450810779</c:v>
                </c:pt>
                <c:pt idx="14">
                  <c:v>-118.30170639334686</c:v>
                </c:pt>
                <c:pt idx="15">
                  <c:v>-126.75182827858593</c:v>
                </c:pt>
                <c:pt idx="16">
                  <c:v>-135.20195016382499</c:v>
                </c:pt>
                <c:pt idx="17">
                  <c:v>-143.65207204906406</c:v>
                </c:pt>
                <c:pt idx="18">
                  <c:v>-152.10219393430313</c:v>
                </c:pt>
                <c:pt idx="19">
                  <c:v>-160.5523158195422</c:v>
                </c:pt>
                <c:pt idx="20">
                  <c:v>-169.00243770478124</c:v>
                </c:pt>
                <c:pt idx="21">
                  <c:v>-177.45255959002031</c:v>
                </c:pt>
                <c:pt idx="22">
                  <c:v>-185.90268147525939</c:v>
                </c:pt>
                <c:pt idx="23">
                  <c:v>-194.35280336049846</c:v>
                </c:pt>
                <c:pt idx="24">
                  <c:v>-202.80292524573753</c:v>
                </c:pt>
                <c:pt idx="25">
                  <c:v>-211.2530471309766</c:v>
                </c:pt>
                <c:pt idx="26">
                  <c:v>-219.70316901621567</c:v>
                </c:pt>
                <c:pt idx="27">
                  <c:v>-228.15329090145474</c:v>
                </c:pt>
                <c:pt idx="28">
                  <c:v>-236.60341278669381</c:v>
                </c:pt>
                <c:pt idx="29">
                  <c:v>-245.05353467193288</c:v>
                </c:pt>
                <c:pt idx="30">
                  <c:v>-253.50365655717192</c:v>
                </c:pt>
                <c:pt idx="31">
                  <c:v>-261.95377844241102</c:v>
                </c:pt>
                <c:pt idx="32">
                  <c:v>-270.40390032765009</c:v>
                </c:pt>
                <c:pt idx="33">
                  <c:v>-278.85402221288916</c:v>
                </c:pt>
                <c:pt idx="34">
                  <c:v>-287.30414409812823</c:v>
                </c:pt>
                <c:pt idx="35">
                  <c:v>-295.7542659833673</c:v>
                </c:pt>
                <c:pt idx="36">
                  <c:v>-304.20438786860632</c:v>
                </c:pt>
                <c:pt idx="37">
                  <c:v>-312.65450975384539</c:v>
                </c:pt>
                <c:pt idx="38">
                  <c:v>-321.10463163908446</c:v>
                </c:pt>
                <c:pt idx="39">
                  <c:v>-329.55475352432353</c:v>
                </c:pt>
                <c:pt idx="40">
                  <c:v>-338.0048754095626</c:v>
                </c:pt>
                <c:pt idx="41">
                  <c:v>-346.45499729480161</c:v>
                </c:pt>
                <c:pt idx="42">
                  <c:v>-354.90511918004063</c:v>
                </c:pt>
                <c:pt idx="43">
                  <c:v>-363.3552410652797</c:v>
                </c:pt>
                <c:pt idx="44">
                  <c:v>-371.80536295051871</c:v>
                </c:pt>
                <c:pt idx="45">
                  <c:v>-380.25548483575773</c:v>
                </c:pt>
                <c:pt idx="46">
                  <c:v>-388.70560672099674</c:v>
                </c:pt>
                <c:pt idx="47">
                  <c:v>-397.15572860623581</c:v>
                </c:pt>
                <c:pt idx="48">
                  <c:v>-405.60585049147483</c:v>
                </c:pt>
                <c:pt idx="49">
                  <c:v>-414.05597237671384</c:v>
                </c:pt>
                <c:pt idx="50">
                  <c:v>-422.50609426195291</c:v>
                </c:pt>
                <c:pt idx="51">
                  <c:v>-430.95621614719192</c:v>
                </c:pt>
                <c:pt idx="52">
                  <c:v>-439.40633803243094</c:v>
                </c:pt>
                <c:pt idx="53">
                  <c:v>-447.85645991767001</c:v>
                </c:pt>
                <c:pt idx="54">
                  <c:v>-456.30658180290902</c:v>
                </c:pt>
                <c:pt idx="55">
                  <c:v>-464.75670368814804</c:v>
                </c:pt>
                <c:pt idx="56">
                  <c:v>-473.20682557338705</c:v>
                </c:pt>
                <c:pt idx="57">
                  <c:v>-481.65694745862612</c:v>
                </c:pt>
                <c:pt idx="58">
                  <c:v>-490.10706934386513</c:v>
                </c:pt>
                <c:pt idx="59">
                  <c:v>-498.55719122910415</c:v>
                </c:pt>
                <c:pt idx="60">
                  <c:v>-507.00731311434322</c:v>
                </c:pt>
                <c:pt idx="61">
                  <c:v>-515.45743499958223</c:v>
                </c:pt>
                <c:pt idx="62">
                  <c:v>-523.90755688482125</c:v>
                </c:pt>
                <c:pt idx="63">
                  <c:v>-532.35767877006026</c:v>
                </c:pt>
                <c:pt idx="64">
                  <c:v>-540.80780065529927</c:v>
                </c:pt>
                <c:pt idx="65">
                  <c:v>-549.2579225405384</c:v>
                </c:pt>
                <c:pt idx="66">
                  <c:v>-557.70804442577742</c:v>
                </c:pt>
                <c:pt idx="67">
                  <c:v>-566.15816631101643</c:v>
                </c:pt>
                <c:pt idx="68">
                  <c:v>-574.60828819625544</c:v>
                </c:pt>
                <c:pt idx="69">
                  <c:v>-583.05841008149446</c:v>
                </c:pt>
                <c:pt idx="70">
                  <c:v>-591.50853196673347</c:v>
                </c:pt>
                <c:pt idx="71">
                  <c:v>-599.95865385197249</c:v>
                </c:pt>
                <c:pt idx="72">
                  <c:v>-608.40877573721161</c:v>
                </c:pt>
                <c:pt idx="73">
                  <c:v>-616.85889762245063</c:v>
                </c:pt>
                <c:pt idx="74">
                  <c:v>-625.30901950768964</c:v>
                </c:pt>
                <c:pt idx="75">
                  <c:v>-633.75914139292865</c:v>
                </c:pt>
                <c:pt idx="76">
                  <c:v>-642.20926327816767</c:v>
                </c:pt>
                <c:pt idx="77">
                  <c:v>-650.65938516340668</c:v>
                </c:pt>
                <c:pt idx="78">
                  <c:v>-659.1095070486457</c:v>
                </c:pt>
                <c:pt idx="79">
                  <c:v>-667.55962893388482</c:v>
                </c:pt>
                <c:pt idx="80">
                  <c:v>-676.00975081912384</c:v>
                </c:pt>
                <c:pt idx="81">
                  <c:v>-684.45987270436285</c:v>
                </c:pt>
                <c:pt idx="82">
                  <c:v>-692.90999458960187</c:v>
                </c:pt>
                <c:pt idx="83">
                  <c:v>-701.36011647484088</c:v>
                </c:pt>
                <c:pt idx="84">
                  <c:v>-709.81023836007989</c:v>
                </c:pt>
                <c:pt idx="85">
                  <c:v>-718.26036024531891</c:v>
                </c:pt>
                <c:pt idx="86">
                  <c:v>-726.71048213055803</c:v>
                </c:pt>
                <c:pt idx="87">
                  <c:v>-735.16060401579705</c:v>
                </c:pt>
                <c:pt idx="88">
                  <c:v>-743.61072590103606</c:v>
                </c:pt>
                <c:pt idx="89">
                  <c:v>-752.06084778627508</c:v>
                </c:pt>
                <c:pt idx="90">
                  <c:v>-760.51096967151409</c:v>
                </c:pt>
                <c:pt idx="91">
                  <c:v>-768.9610915567531</c:v>
                </c:pt>
                <c:pt idx="92">
                  <c:v>-777.41121344199223</c:v>
                </c:pt>
                <c:pt idx="93">
                  <c:v>-785.86133532723125</c:v>
                </c:pt>
                <c:pt idx="94">
                  <c:v>-794.31145721247026</c:v>
                </c:pt>
                <c:pt idx="95">
                  <c:v>-802.76157909770927</c:v>
                </c:pt>
                <c:pt idx="96">
                  <c:v>-811.21170098294829</c:v>
                </c:pt>
                <c:pt idx="97">
                  <c:v>-819.6618228681873</c:v>
                </c:pt>
                <c:pt idx="98">
                  <c:v>-828.11194475342631</c:v>
                </c:pt>
                <c:pt idx="99">
                  <c:v>-836.56206663866544</c:v>
                </c:pt>
                <c:pt idx="100">
                  <c:v>-845.01218852390446</c:v>
                </c:pt>
                <c:pt idx="101">
                  <c:v>-853.46231040914347</c:v>
                </c:pt>
                <c:pt idx="102">
                  <c:v>-861.91243229438248</c:v>
                </c:pt>
                <c:pt idx="103">
                  <c:v>-870.3625541796215</c:v>
                </c:pt>
                <c:pt idx="104">
                  <c:v>-878.81267606486051</c:v>
                </c:pt>
                <c:pt idx="105">
                  <c:v>-887.26279795009953</c:v>
                </c:pt>
                <c:pt idx="106">
                  <c:v>-895.71291983533865</c:v>
                </c:pt>
                <c:pt idx="107">
                  <c:v>-904.16304172057767</c:v>
                </c:pt>
                <c:pt idx="108">
                  <c:v>-912.61316360581668</c:v>
                </c:pt>
                <c:pt idx="109">
                  <c:v>-921.06328549105569</c:v>
                </c:pt>
                <c:pt idx="110">
                  <c:v>-929.51340737629471</c:v>
                </c:pt>
                <c:pt idx="111">
                  <c:v>-937.96352926153372</c:v>
                </c:pt>
                <c:pt idx="112">
                  <c:v>-946.41365114677285</c:v>
                </c:pt>
                <c:pt idx="113">
                  <c:v>-954.86377303201186</c:v>
                </c:pt>
                <c:pt idx="114">
                  <c:v>-963.31389491725088</c:v>
                </c:pt>
                <c:pt idx="115">
                  <c:v>-971.76401680248989</c:v>
                </c:pt>
                <c:pt idx="116">
                  <c:v>-980.21413868772891</c:v>
                </c:pt>
                <c:pt idx="117">
                  <c:v>-988.66426057296792</c:v>
                </c:pt>
                <c:pt idx="118">
                  <c:v>-997.11438245820693</c:v>
                </c:pt>
                <c:pt idx="119">
                  <c:v>-1005.5645043434461</c:v>
                </c:pt>
                <c:pt idx="120">
                  <c:v>-1014.0146262286851</c:v>
                </c:pt>
                <c:pt idx="121">
                  <c:v>-1022.4647481139241</c:v>
                </c:pt>
                <c:pt idx="122">
                  <c:v>-1030.9148699991631</c:v>
                </c:pt>
                <c:pt idx="123">
                  <c:v>-1039.3649918844021</c:v>
                </c:pt>
                <c:pt idx="124">
                  <c:v>-1047.8151137696411</c:v>
                </c:pt>
                <c:pt idx="125">
                  <c:v>-1056.2652356548801</c:v>
                </c:pt>
                <c:pt idx="126">
                  <c:v>-1064.7153575401192</c:v>
                </c:pt>
                <c:pt idx="127">
                  <c:v>-1073.1654794253582</c:v>
                </c:pt>
                <c:pt idx="128">
                  <c:v>-1081.6156013105972</c:v>
                </c:pt>
                <c:pt idx="129">
                  <c:v>-1090.0657231958364</c:v>
                </c:pt>
                <c:pt idx="130">
                  <c:v>-1098.5158450810754</c:v>
                </c:pt>
                <c:pt idx="131">
                  <c:v>-1106.9659669663145</c:v>
                </c:pt>
                <c:pt idx="132">
                  <c:v>-1115.4160888515535</c:v>
                </c:pt>
                <c:pt idx="133">
                  <c:v>-1123.8662107367925</c:v>
                </c:pt>
                <c:pt idx="134">
                  <c:v>-1132.3163326220315</c:v>
                </c:pt>
                <c:pt idx="135">
                  <c:v>-1140.7664545072705</c:v>
                </c:pt>
                <c:pt idx="136">
                  <c:v>-1149.2165763925095</c:v>
                </c:pt>
                <c:pt idx="137">
                  <c:v>-1157.6666982777485</c:v>
                </c:pt>
                <c:pt idx="138">
                  <c:v>-1166.1168201629876</c:v>
                </c:pt>
                <c:pt idx="139">
                  <c:v>-1174.5669420482266</c:v>
                </c:pt>
                <c:pt idx="140">
                  <c:v>-1183.0170639334656</c:v>
                </c:pt>
                <c:pt idx="141">
                  <c:v>-1191.4671858187046</c:v>
                </c:pt>
                <c:pt idx="142">
                  <c:v>-1199.9173077039436</c:v>
                </c:pt>
                <c:pt idx="143">
                  <c:v>-1208.3674295891828</c:v>
                </c:pt>
                <c:pt idx="144">
                  <c:v>-1216.8175514744219</c:v>
                </c:pt>
                <c:pt idx="145">
                  <c:v>-1225.2676733596609</c:v>
                </c:pt>
                <c:pt idx="146">
                  <c:v>-1233.7177952448999</c:v>
                </c:pt>
                <c:pt idx="147">
                  <c:v>-1242.1679171301389</c:v>
                </c:pt>
                <c:pt idx="148">
                  <c:v>-1250.6180390153779</c:v>
                </c:pt>
                <c:pt idx="149">
                  <c:v>-1259.0681609006169</c:v>
                </c:pt>
                <c:pt idx="150">
                  <c:v>-1267.5182827858559</c:v>
                </c:pt>
                <c:pt idx="151">
                  <c:v>-1275.968404671095</c:v>
                </c:pt>
                <c:pt idx="152">
                  <c:v>-1284.418526556334</c:v>
                </c:pt>
                <c:pt idx="153">
                  <c:v>-1292.868648441573</c:v>
                </c:pt>
                <c:pt idx="154">
                  <c:v>-1301.318770326812</c:v>
                </c:pt>
                <c:pt idx="155">
                  <c:v>-1309.768892212051</c:v>
                </c:pt>
                <c:pt idx="156">
                  <c:v>-1318.2190140972903</c:v>
                </c:pt>
                <c:pt idx="157">
                  <c:v>-1326.6691359825293</c:v>
                </c:pt>
                <c:pt idx="158">
                  <c:v>-1335.1192578677683</c:v>
                </c:pt>
                <c:pt idx="159">
                  <c:v>-1343.5693797530073</c:v>
                </c:pt>
                <c:pt idx="160">
                  <c:v>-1352.0195016382463</c:v>
                </c:pt>
                <c:pt idx="161">
                  <c:v>-1360.4696235234853</c:v>
                </c:pt>
                <c:pt idx="162">
                  <c:v>-1368.9197454087246</c:v>
                </c:pt>
                <c:pt idx="163">
                  <c:v>-1377.3698672939636</c:v>
                </c:pt>
                <c:pt idx="164">
                  <c:v>-1385.8199891792028</c:v>
                </c:pt>
                <c:pt idx="165">
                  <c:v>-1394.2701110644421</c:v>
                </c:pt>
                <c:pt idx="166">
                  <c:v>-1402.7202329496813</c:v>
                </c:pt>
                <c:pt idx="167">
                  <c:v>-1411.1703548349203</c:v>
                </c:pt>
                <c:pt idx="168">
                  <c:v>-1419.6204767201596</c:v>
                </c:pt>
                <c:pt idx="169">
                  <c:v>-1428.0705986053988</c:v>
                </c:pt>
                <c:pt idx="170">
                  <c:v>-1436.5207204906378</c:v>
                </c:pt>
                <c:pt idx="171">
                  <c:v>-1444.9708423758771</c:v>
                </c:pt>
                <c:pt idx="172">
                  <c:v>-1453.4209642611163</c:v>
                </c:pt>
                <c:pt idx="173">
                  <c:v>-1461.8710861463555</c:v>
                </c:pt>
                <c:pt idx="174">
                  <c:v>-1470.3212080315946</c:v>
                </c:pt>
                <c:pt idx="175">
                  <c:v>-1478.7713299168338</c:v>
                </c:pt>
                <c:pt idx="176">
                  <c:v>-1487.221451802073</c:v>
                </c:pt>
                <c:pt idx="177">
                  <c:v>-1495.6715736873123</c:v>
                </c:pt>
                <c:pt idx="178">
                  <c:v>-1504.1216955725513</c:v>
                </c:pt>
                <c:pt idx="179">
                  <c:v>-1512.5718174577905</c:v>
                </c:pt>
                <c:pt idx="180">
                  <c:v>9505.5559690928148</c:v>
                </c:pt>
                <c:pt idx="181">
                  <c:v>9470.3502062443222</c:v>
                </c:pt>
                <c:pt idx="182">
                  <c:v>9435.1444433958295</c:v>
                </c:pt>
                <c:pt idx="183">
                  <c:v>9399.9386805473368</c:v>
                </c:pt>
                <c:pt idx="184">
                  <c:v>9364.7329176988442</c:v>
                </c:pt>
                <c:pt idx="185">
                  <c:v>9329.5271548503515</c:v>
                </c:pt>
                <c:pt idx="186">
                  <c:v>9294.3213920018607</c:v>
                </c:pt>
                <c:pt idx="187">
                  <c:v>9259.115629153368</c:v>
                </c:pt>
                <c:pt idx="188">
                  <c:v>9223.9098663048753</c:v>
                </c:pt>
                <c:pt idx="189">
                  <c:v>9188.7041034563827</c:v>
                </c:pt>
                <c:pt idx="190">
                  <c:v>9153.49834060789</c:v>
                </c:pt>
                <c:pt idx="191">
                  <c:v>9118.2925777593973</c:v>
                </c:pt>
                <c:pt idx="192">
                  <c:v>9083.0868149109046</c:v>
                </c:pt>
                <c:pt idx="193">
                  <c:v>9047.8810520624138</c:v>
                </c:pt>
                <c:pt idx="194">
                  <c:v>9012.6752892139211</c:v>
                </c:pt>
                <c:pt idx="195">
                  <c:v>8977.4695263654285</c:v>
                </c:pt>
                <c:pt idx="196">
                  <c:v>8942.2637635169358</c:v>
                </c:pt>
                <c:pt idx="197">
                  <c:v>8907.0580006684431</c:v>
                </c:pt>
                <c:pt idx="198">
                  <c:v>8871.8522378199523</c:v>
                </c:pt>
                <c:pt idx="199">
                  <c:v>8836.6464749714578</c:v>
                </c:pt>
                <c:pt idx="200">
                  <c:v>8801.4407121229669</c:v>
                </c:pt>
                <c:pt idx="201">
                  <c:v>8766.2349492744743</c:v>
                </c:pt>
                <c:pt idx="202">
                  <c:v>8731.0291864259816</c:v>
                </c:pt>
                <c:pt idx="203">
                  <c:v>8695.8234235774889</c:v>
                </c:pt>
                <c:pt idx="204">
                  <c:v>8660.6176607289963</c:v>
                </c:pt>
                <c:pt idx="205">
                  <c:v>8625.4118978805054</c:v>
                </c:pt>
                <c:pt idx="206">
                  <c:v>8590.2061350320109</c:v>
                </c:pt>
                <c:pt idx="207">
                  <c:v>8555.0003721835201</c:v>
                </c:pt>
                <c:pt idx="208">
                  <c:v>8519.7946093350274</c:v>
                </c:pt>
                <c:pt idx="209">
                  <c:v>8484.5888464865347</c:v>
                </c:pt>
                <c:pt idx="210">
                  <c:v>8449.3830836380421</c:v>
                </c:pt>
                <c:pt idx="211">
                  <c:v>8414.1773207895494</c:v>
                </c:pt>
                <c:pt idx="212">
                  <c:v>8378.9715579410586</c:v>
                </c:pt>
                <c:pt idx="213">
                  <c:v>8343.7657950925659</c:v>
                </c:pt>
                <c:pt idx="214">
                  <c:v>8308.5600322440732</c:v>
                </c:pt>
                <c:pt idx="215">
                  <c:v>8273.3542693955806</c:v>
                </c:pt>
                <c:pt idx="216">
                  <c:v>8238.1485065470879</c:v>
                </c:pt>
                <c:pt idx="217">
                  <c:v>8202.942743698597</c:v>
                </c:pt>
                <c:pt idx="218">
                  <c:v>8167.7369808501035</c:v>
                </c:pt>
                <c:pt idx="219">
                  <c:v>8132.5312180016117</c:v>
                </c:pt>
                <c:pt idx="220">
                  <c:v>8097.325455153119</c:v>
                </c:pt>
                <c:pt idx="221">
                  <c:v>8062.1196923046264</c:v>
                </c:pt>
                <c:pt idx="222">
                  <c:v>8026.9139294561337</c:v>
                </c:pt>
                <c:pt idx="223">
                  <c:v>7991.7081666076419</c:v>
                </c:pt>
                <c:pt idx="224">
                  <c:v>7956.5024037591493</c:v>
                </c:pt>
                <c:pt idx="225">
                  <c:v>7921.2966409106566</c:v>
                </c:pt>
                <c:pt idx="226">
                  <c:v>7886.0908780621648</c:v>
                </c:pt>
                <c:pt idx="227">
                  <c:v>7850.8851152136722</c:v>
                </c:pt>
                <c:pt idx="228">
                  <c:v>7815.6793523651795</c:v>
                </c:pt>
                <c:pt idx="229">
                  <c:v>7780.4735895166868</c:v>
                </c:pt>
                <c:pt idx="230">
                  <c:v>7745.2678266681951</c:v>
                </c:pt>
                <c:pt idx="231">
                  <c:v>7710.0620638197024</c:v>
                </c:pt>
                <c:pt idx="232">
                  <c:v>7674.8563009712107</c:v>
                </c:pt>
                <c:pt idx="233">
                  <c:v>7639.650538122718</c:v>
                </c:pt>
                <c:pt idx="234">
                  <c:v>7604.4447752742253</c:v>
                </c:pt>
                <c:pt idx="235">
                  <c:v>7569.2390124257327</c:v>
                </c:pt>
                <c:pt idx="236">
                  <c:v>7534.03324957724</c:v>
                </c:pt>
                <c:pt idx="237">
                  <c:v>7498.8274867287482</c:v>
                </c:pt>
                <c:pt idx="238">
                  <c:v>7463.6217238802556</c:v>
                </c:pt>
                <c:pt idx="239">
                  <c:v>7428.4159610317638</c:v>
                </c:pt>
                <c:pt idx="240">
                  <c:v>7393.2101981832711</c:v>
                </c:pt>
                <c:pt idx="241">
                  <c:v>7358.0044353347785</c:v>
                </c:pt>
                <c:pt idx="242">
                  <c:v>7322.7986724862858</c:v>
                </c:pt>
                <c:pt idx="243">
                  <c:v>7287.5929096377931</c:v>
                </c:pt>
                <c:pt idx="244">
                  <c:v>7252.3871467893014</c:v>
                </c:pt>
                <c:pt idx="245">
                  <c:v>7217.1813839408096</c:v>
                </c:pt>
                <c:pt idx="246">
                  <c:v>7181.9756210923169</c:v>
                </c:pt>
                <c:pt idx="247">
                  <c:v>7146.7698582438243</c:v>
                </c:pt>
                <c:pt idx="248">
                  <c:v>7111.5640953953316</c:v>
                </c:pt>
                <c:pt idx="249">
                  <c:v>7076.3583325468389</c:v>
                </c:pt>
                <c:pt idx="250">
                  <c:v>7041.1525696983472</c:v>
                </c:pt>
                <c:pt idx="251">
                  <c:v>7005.9468068498554</c:v>
                </c:pt>
                <c:pt idx="252">
                  <c:v>6970.7410440013628</c:v>
                </c:pt>
                <c:pt idx="253">
                  <c:v>6935.5352811528701</c:v>
                </c:pt>
                <c:pt idx="254">
                  <c:v>6900.3295183043774</c:v>
                </c:pt>
                <c:pt idx="255">
                  <c:v>6865.1237554558847</c:v>
                </c:pt>
                <c:pt idx="256">
                  <c:v>6829.917992607393</c:v>
                </c:pt>
                <c:pt idx="257">
                  <c:v>6794.7122297589003</c:v>
                </c:pt>
                <c:pt idx="258">
                  <c:v>6759.5064669104077</c:v>
                </c:pt>
                <c:pt idx="259">
                  <c:v>6724.3007040619159</c:v>
                </c:pt>
                <c:pt idx="260">
                  <c:v>6689.0949412134232</c:v>
                </c:pt>
                <c:pt idx="261">
                  <c:v>6653.8891783649306</c:v>
                </c:pt>
                <c:pt idx="262">
                  <c:v>6618.6834155164379</c:v>
                </c:pt>
                <c:pt idx="263">
                  <c:v>6583.4776526679461</c:v>
                </c:pt>
                <c:pt idx="264">
                  <c:v>6548.2718898194535</c:v>
                </c:pt>
                <c:pt idx="265">
                  <c:v>6513.0661269709617</c:v>
                </c:pt>
                <c:pt idx="266">
                  <c:v>6477.860364122469</c:v>
                </c:pt>
                <c:pt idx="267">
                  <c:v>6442.6546012739764</c:v>
                </c:pt>
                <c:pt idx="268">
                  <c:v>6407.4488384254837</c:v>
                </c:pt>
                <c:pt idx="269">
                  <c:v>6372.2430755769919</c:v>
                </c:pt>
                <c:pt idx="270">
                  <c:v>6337.0373127284993</c:v>
                </c:pt>
                <c:pt idx="271">
                  <c:v>6301.8315498800075</c:v>
                </c:pt>
                <c:pt idx="272">
                  <c:v>6266.6257870315148</c:v>
                </c:pt>
                <c:pt idx="273">
                  <c:v>6231.4200241830222</c:v>
                </c:pt>
                <c:pt idx="274">
                  <c:v>6196.2142613345295</c:v>
                </c:pt>
                <c:pt idx="275">
                  <c:v>6161.0084984860378</c:v>
                </c:pt>
                <c:pt idx="276">
                  <c:v>6125.8027356375451</c:v>
                </c:pt>
                <c:pt idx="277">
                  <c:v>6090.5969727890533</c:v>
                </c:pt>
                <c:pt idx="278">
                  <c:v>6055.3912099405607</c:v>
                </c:pt>
                <c:pt idx="279">
                  <c:v>6020.185447092068</c:v>
                </c:pt>
                <c:pt idx="280">
                  <c:v>5984.9796842435753</c:v>
                </c:pt>
                <c:pt idx="281">
                  <c:v>5949.7739213950827</c:v>
                </c:pt>
                <c:pt idx="282">
                  <c:v>5914.5681585465909</c:v>
                </c:pt>
                <c:pt idx="283">
                  <c:v>5879.3623956980991</c:v>
                </c:pt>
                <c:pt idx="284">
                  <c:v>5844.1566328496065</c:v>
                </c:pt>
                <c:pt idx="285">
                  <c:v>5808.9508700011138</c:v>
                </c:pt>
                <c:pt idx="286">
                  <c:v>5773.7451071526211</c:v>
                </c:pt>
                <c:pt idx="287">
                  <c:v>5738.5393443041285</c:v>
                </c:pt>
                <c:pt idx="288">
                  <c:v>5703.3335814556358</c:v>
                </c:pt>
                <c:pt idx="289">
                  <c:v>5668.1278186071449</c:v>
                </c:pt>
                <c:pt idx="290">
                  <c:v>5632.9220557586523</c:v>
                </c:pt>
                <c:pt idx="291">
                  <c:v>5597.7162929101596</c:v>
                </c:pt>
                <c:pt idx="292">
                  <c:v>5562.5105300616669</c:v>
                </c:pt>
                <c:pt idx="293">
                  <c:v>5527.3047672131743</c:v>
                </c:pt>
                <c:pt idx="294">
                  <c:v>5492.0990043646816</c:v>
                </c:pt>
                <c:pt idx="295">
                  <c:v>5456.8932415161898</c:v>
                </c:pt>
                <c:pt idx="296">
                  <c:v>5421.6874786676972</c:v>
                </c:pt>
                <c:pt idx="297">
                  <c:v>5386.4817158192054</c:v>
                </c:pt>
                <c:pt idx="298">
                  <c:v>5351.2759529707128</c:v>
                </c:pt>
                <c:pt idx="299">
                  <c:v>5316.0701901222201</c:v>
                </c:pt>
                <c:pt idx="300">
                  <c:v>5280.8644272737274</c:v>
                </c:pt>
                <c:pt idx="301">
                  <c:v>5245.6586644252357</c:v>
                </c:pt>
                <c:pt idx="302">
                  <c:v>5210.452901576743</c:v>
                </c:pt>
                <c:pt idx="303">
                  <c:v>5175.2471387282503</c:v>
                </c:pt>
                <c:pt idx="304">
                  <c:v>5140.0413758797586</c:v>
                </c:pt>
                <c:pt idx="305">
                  <c:v>5104.8356130312659</c:v>
                </c:pt>
                <c:pt idx="306">
                  <c:v>5069.6298501827732</c:v>
                </c:pt>
                <c:pt idx="307">
                  <c:v>5034.4240873342806</c:v>
                </c:pt>
                <c:pt idx="308">
                  <c:v>4999.2183244857888</c:v>
                </c:pt>
                <c:pt idx="309">
                  <c:v>4964.0125616372961</c:v>
                </c:pt>
                <c:pt idx="310">
                  <c:v>4928.8067987888044</c:v>
                </c:pt>
                <c:pt idx="311">
                  <c:v>4893.6010359403117</c:v>
                </c:pt>
                <c:pt idx="312">
                  <c:v>4858.395273091819</c:v>
                </c:pt>
                <c:pt idx="313">
                  <c:v>4823.1895102433264</c:v>
                </c:pt>
                <c:pt idx="314">
                  <c:v>4787.9837473948346</c:v>
                </c:pt>
                <c:pt idx="315">
                  <c:v>4752.7779845463419</c:v>
                </c:pt>
                <c:pt idx="316">
                  <c:v>4717.5722216978502</c:v>
                </c:pt>
                <c:pt idx="317">
                  <c:v>4682.3664588493575</c:v>
                </c:pt>
                <c:pt idx="318">
                  <c:v>4647.1606960008648</c:v>
                </c:pt>
                <c:pt idx="319">
                  <c:v>4611.9549331523722</c:v>
                </c:pt>
                <c:pt idx="320">
                  <c:v>4576.7491703038804</c:v>
                </c:pt>
                <c:pt idx="321">
                  <c:v>4541.5434074553878</c:v>
                </c:pt>
                <c:pt idx="322">
                  <c:v>4506.337644606896</c:v>
                </c:pt>
                <c:pt idx="323">
                  <c:v>4471.1318817584033</c:v>
                </c:pt>
                <c:pt idx="324">
                  <c:v>4435.9261189099107</c:v>
                </c:pt>
                <c:pt idx="325">
                  <c:v>4400.720356061418</c:v>
                </c:pt>
                <c:pt idx="326">
                  <c:v>4365.5145932129253</c:v>
                </c:pt>
                <c:pt idx="327">
                  <c:v>4330.3088303644336</c:v>
                </c:pt>
                <c:pt idx="328">
                  <c:v>4295.1030675159418</c:v>
                </c:pt>
                <c:pt idx="329">
                  <c:v>4259.8973046674491</c:v>
                </c:pt>
                <c:pt idx="330">
                  <c:v>4224.6915418189565</c:v>
                </c:pt>
                <c:pt idx="331">
                  <c:v>4189.4857789704638</c:v>
                </c:pt>
                <c:pt idx="332">
                  <c:v>4154.2800161219711</c:v>
                </c:pt>
                <c:pt idx="333">
                  <c:v>4119.0742532734785</c:v>
                </c:pt>
                <c:pt idx="334">
                  <c:v>4083.8684904249876</c:v>
                </c:pt>
                <c:pt idx="335">
                  <c:v>4048.6627275764949</c:v>
                </c:pt>
                <c:pt idx="336">
                  <c:v>4013.4569647280023</c:v>
                </c:pt>
                <c:pt idx="337">
                  <c:v>3978.2512018795096</c:v>
                </c:pt>
                <c:pt idx="338">
                  <c:v>3943.0454390310169</c:v>
                </c:pt>
                <c:pt idx="339">
                  <c:v>3907.8396761825243</c:v>
                </c:pt>
                <c:pt idx="340">
                  <c:v>3872.6339133340316</c:v>
                </c:pt>
                <c:pt idx="341">
                  <c:v>3837.4281504855408</c:v>
                </c:pt>
                <c:pt idx="342">
                  <c:v>3802.2223876370481</c:v>
                </c:pt>
                <c:pt idx="343">
                  <c:v>3767.0166247885554</c:v>
                </c:pt>
                <c:pt idx="344">
                  <c:v>3731.8108619400628</c:v>
                </c:pt>
                <c:pt idx="345">
                  <c:v>3696.605099091571</c:v>
                </c:pt>
                <c:pt idx="346">
                  <c:v>3661.3993362430783</c:v>
                </c:pt>
                <c:pt idx="347">
                  <c:v>3626.1935733945857</c:v>
                </c:pt>
                <c:pt idx="348">
                  <c:v>3590.987810546093</c:v>
                </c:pt>
                <c:pt idx="349">
                  <c:v>3555.7820476976012</c:v>
                </c:pt>
                <c:pt idx="350">
                  <c:v>3520.5762848491086</c:v>
                </c:pt>
                <c:pt idx="351">
                  <c:v>3485.3705220006159</c:v>
                </c:pt>
                <c:pt idx="352">
                  <c:v>3450.1647591521232</c:v>
                </c:pt>
                <c:pt idx="353">
                  <c:v>3414.9589963036306</c:v>
                </c:pt>
                <c:pt idx="354">
                  <c:v>3379.7532334551397</c:v>
                </c:pt>
                <c:pt idx="355">
                  <c:v>3344.547470606647</c:v>
                </c:pt>
                <c:pt idx="356">
                  <c:v>3309.3417077581544</c:v>
                </c:pt>
                <c:pt idx="357">
                  <c:v>3274.1359449096617</c:v>
                </c:pt>
                <c:pt idx="358">
                  <c:v>3238.9301820611699</c:v>
                </c:pt>
                <c:pt idx="359">
                  <c:v>3203.7244192126773</c:v>
                </c:pt>
                <c:pt idx="360">
                  <c:v>3168.5186563641846</c:v>
                </c:pt>
                <c:pt idx="361">
                  <c:v>3133.3128935156919</c:v>
                </c:pt>
                <c:pt idx="362">
                  <c:v>3098.1071306672002</c:v>
                </c:pt>
                <c:pt idx="363">
                  <c:v>3062.9013678187075</c:v>
                </c:pt>
                <c:pt idx="364">
                  <c:v>3027.6956049702148</c:v>
                </c:pt>
                <c:pt idx="365">
                  <c:v>2992.4898421217222</c:v>
                </c:pt>
                <c:pt idx="366">
                  <c:v>2957.2840792732313</c:v>
                </c:pt>
                <c:pt idx="367">
                  <c:v>2922.0783164247387</c:v>
                </c:pt>
                <c:pt idx="368">
                  <c:v>2886.872553576246</c:v>
                </c:pt>
                <c:pt idx="369">
                  <c:v>2851.6667907277533</c:v>
                </c:pt>
                <c:pt idx="370">
                  <c:v>2816.4610278792607</c:v>
                </c:pt>
                <c:pt idx="371">
                  <c:v>2781.255265030768</c:v>
                </c:pt>
                <c:pt idx="372">
                  <c:v>2746.0495021822753</c:v>
                </c:pt>
                <c:pt idx="373">
                  <c:v>2710.8437393337845</c:v>
                </c:pt>
                <c:pt idx="374">
                  <c:v>2675.6379764852918</c:v>
                </c:pt>
                <c:pt idx="375">
                  <c:v>2640.4322136367991</c:v>
                </c:pt>
                <c:pt idx="376">
                  <c:v>2605.2264507883065</c:v>
                </c:pt>
                <c:pt idx="377">
                  <c:v>2570.0206879398138</c:v>
                </c:pt>
                <c:pt idx="378">
                  <c:v>2534.8149250913229</c:v>
                </c:pt>
                <c:pt idx="379">
                  <c:v>2499.6091622428303</c:v>
                </c:pt>
                <c:pt idx="380">
                  <c:v>2464.4033993943376</c:v>
                </c:pt>
                <c:pt idx="381">
                  <c:v>2429.1976365458449</c:v>
                </c:pt>
                <c:pt idx="382">
                  <c:v>2393.9918736973523</c:v>
                </c:pt>
                <c:pt idx="383">
                  <c:v>2358.7861108488596</c:v>
                </c:pt>
                <c:pt idx="384">
                  <c:v>2323.5803480003669</c:v>
                </c:pt>
                <c:pt idx="385">
                  <c:v>2288.3745851518743</c:v>
                </c:pt>
                <c:pt idx="386">
                  <c:v>2253.1688223033834</c:v>
                </c:pt>
                <c:pt idx="387">
                  <c:v>2217.9630594548908</c:v>
                </c:pt>
                <c:pt idx="388">
                  <c:v>2182.7572966063981</c:v>
                </c:pt>
                <c:pt idx="389">
                  <c:v>2147.5515337579054</c:v>
                </c:pt>
                <c:pt idx="390">
                  <c:v>2112.3457709094146</c:v>
                </c:pt>
                <c:pt idx="391">
                  <c:v>2077.1400080609201</c:v>
                </c:pt>
                <c:pt idx="392">
                  <c:v>2041.9342452124292</c:v>
                </c:pt>
                <c:pt idx="393">
                  <c:v>2006.7284823639347</c:v>
                </c:pt>
                <c:pt idx="394">
                  <c:v>1971.5227195154439</c:v>
                </c:pt>
                <c:pt idx="395">
                  <c:v>1936.3169566669512</c:v>
                </c:pt>
                <c:pt idx="396">
                  <c:v>1901.1111938184586</c:v>
                </c:pt>
                <c:pt idx="397">
                  <c:v>1865.9054309699659</c:v>
                </c:pt>
                <c:pt idx="398">
                  <c:v>1830.6996681214732</c:v>
                </c:pt>
                <c:pt idx="399">
                  <c:v>1795.4939052729824</c:v>
                </c:pt>
                <c:pt idx="400">
                  <c:v>1760.2881424244897</c:v>
                </c:pt>
                <c:pt idx="401">
                  <c:v>1725.082379575997</c:v>
                </c:pt>
                <c:pt idx="402">
                  <c:v>1689.8766167275044</c:v>
                </c:pt>
                <c:pt idx="403">
                  <c:v>1654.6708538790117</c:v>
                </c:pt>
                <c:pt idx="404">
                  <c:v>1619.4650910305209</c:v>
                </c:pt>
                <c:pt idx="405">
                  <c:v>1584.2593281820264</c:v>
                </c:pt>
                <c:pt idx="406">
                  <c:v>1549.0535653335355</c:v>
                </c:pt>
                <c:pt idx="407">
                  <c:v>1513.8478024850428</c:v>
                </c:pt>
                <c:pt idx="408">
                  <c:v>1478.6420396365502</c:v>
                </c:pt>
                <c:pt idx="409">
                  <c:v>1443.4362767880575</c:v>
                </c:pt>
                <c:pt idx="410">
                  <c:v>1408.2305139395648</c:v>
                </c:pt>
                <c:pt idx="411">
                  <c:v>1373.024751091074</c:v>
                </c:pt>
                <c:pt idx="412">
                  <c:v>1337.8189882425813</c:v>
                </c:pt>
                <c:pt idx="413">
                  <c:v>1302.6132253940887</c:v>
                </c:pt>
                <c:pt idx="414">
                  <c:v>1267.407462545596</c:v>
                </c:pt>
                <c:pt idx="415">
                  <c:v>1232.2016996971033</c:v>
                </c:pt>
                <c:pt idx="416">
                  <c:v>1196.9959368486107</c:v>
                </c:pt>
                <c:pt idx="417">
                  <c:v>1161.790174000118</c:v>
                </c:pt>
                <c:pt idx="418">
                  <c:v>1126.5844111516271</c:v>
                </c:pt>
                <c:pt idx="419">
                  <c:v>1091.3786483031345</c:v>
                </c:pt>
                <c:pt idx="420">
                  <c:v>1056.1728854546418</c:v>
                </c:pt>
                <c:pt idx="421">
                  <c:v>1020.9671226061491</c:v>
                </c:pt>
                <c:pt idx="422">
                  <c:v>985.76135975765646</c:v>
                </c:pt>
                <c:pt idx="423">
                  <c:v>950.55559690916562</c:v>
                </c:pt>
                <c:pt idx="424">
                  <c:v>915.34983406067113</c:v>
                </c:pt>
                <c:pt idx="425">
                  <c:v>880.14407121218028</c:v>
                </c:pt>
                <c:pt idx="426">
                  <c:v>844.93830836368761</c:v>
                </c:pt>
                <c:pt idx="427">
                  <c:v>809.73254551519494</c:v>
                </c:pt>
                <c:pt idx="428">
                  <c:v>774.52678266670227</c:v>
                </c:pt>
                <c:pt idx="429">
                  <c:v>739.32101981820961</c:v>
                </c:pt>
                <c:pt idx="430">
                  <c:v>704.11525696971694</c:v>
                </c:pt>
                <c:pt idx="431">
                  <c:v>668.90949412122609</c:v>
                </c:pt>
                <c:pt idx="432">
                  <c:v>633.70373127273342</c:v>
                </c:pt>
                <c:pt idx="433">
                  <c:v>598.49796842424075</c:v>
                </c:pt>
                <c:pt idx="434">
                  <c:v>563.29220557574808</c:v>
                </c:pt>
                <c:pt idx="435">
                  <c:v>528.08644272725724</c:v>
                </c:pt>
                <c:pt idx="436">
                  <c:v>492.88067987876275</c:v>
                </c:pt>
                <c:pt idx="437">
                  <c:v>457.6749170302719</c:v>
                </c:pt>
                <c:pt idx="438">
                  <c:v>422.46915418177741</c:v>
                </c:pt>
                <c:pt idx="439">
                  <c:v>387.26339133328656</c:v>
                </c:pt>
                <c:pt idx="440">
                  <c:v>352.0576284847939</c:v>
                </c:pt>
                <c:pt idx="441">
                  <c:v>316.85186563630123</c:v>
                </c:pt>
                <c:pt idx="442">
                  <c:v>281.64610278780856</c:v>
                </c:pt>
                <c:pt idx="443">
                  <c:v>246.44033993931589</c:v>
                </c:pt>
                <c:pt idx="444">
                  <c:v>211.23457709082504</c:v>
                </c:pt>
                <c:pt idx="445">
                  <c:v>176.02881424233237</c:v>
                </c:pt>
                <c:pt idx="446">
                  <c:v>140.82305139383971</c:v>
                </c:pt>
                <c:pt idx="447">
                  <c:v>105.61728854534704</c:v>
                </c:pt>
                <c:pt idx="448">
                  <c:v>70.411525696854369</c:v>
                </c:pt>
                <c:pt idx="449">
                  <c:v>35.20576284836352</c:v>
                </c:pt>
                <c:pt idx="450">
                  <c:v>-1.3096723705530167E-10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39.120705570388942</c:v>
                </c:pt>
                <c:pt idx="2">
                  <c:v>78.241411140777885</c:v>
                </c:pt>
                <c:pt idx="3">
                  <c:v>117.36211671116683</c:v>
                </c:pt>
                <c:pt idx="4">
                  <c:v>156.48282228155577</c:v>
                </c:pt>
                <c:pt idx="5">
                  <c:v>195.60352785194468</c:v>
                </c:pt>
                <c:pt idx="6">
                  <c:v>234.72423342233361</c:v>
                </c:pt>
                <c:pt idx="7">
                  <c:v>273.84493899272258</c:v>
                </c:pt>
                <c:pt idx="8">
                  <c:v>312.96564456311148</c:v>
                </c:pt>
                <c:pt idx="9">
                  <c:v>352.08635013350039</c:v>
                </c:pt>
                <c:pt idx="10">
                  <c:v>391.2070557038893</c:v>
                </c:pt>
                <c:pt idx="11">
                  <c:v>430.3277612742782</c:v>
                </c:pt>
                <c:pt idx="12">
                  <c:v>469.44846684466722</c:v>
                </c:pt>
                <c:pt idx="13">
                  <c:v>508.56917241505619</c:v>
                </c:pt>
                <c:pt idx="14">
                  <c:v>547.68987798544526</c:v>
                </c:pt>
                <c:pt idx="15">
                  <c:v>586.81058355583411</c:v>
                </c:pt>
                <c:pt idx="16">
                  <c:v>625.93128912622308</c:v>
                </c:pt>
                <c:pt idx="17">
                  <c:v>665.05199469661204</c:v>
                </c:pt>
                <c:pt idx="18">
                  <c:v>704.17270026700101</c:v>
                </c:pt>
                <c:pt idx="19">
                  <c:v>743.29340583739008</c:v>
                </c:pt>
                <c:pt idx="20">
                  <c:v>782.41411140777882</c:v>
                </c:pt>
                <c:pt idx="21">
                  <c:v>821.5348169781679</c:v>
                </c:pt>
                <c:pt idx="22">
                  <c:v>860.65552254855675</c:v>
                </c:pt>
                <c:pt idx="23">
                  <c:v>899.77622811894582</c:v>
                </c:pt>
                <c:pt idx="24">
                  <c:v>938.89693368933479</c:v>
                </c:pt>
                <c:pt idx="25">
                  <c:v>978.01763925972375</c:v>
                </c:pt>
                <c:pt idx="26">
                  <c:v>1017.1383448301127</c:v>
                </c:pt>
                <c:pt idx="27">
                  <c:v>1056.2590504005018</c:v>
                </c:pt>
                <c:pt idx="28">
                  <c:v>1095.3797559708908</c:v>
                </c:pt>
                <c:pt idx="29">
                  <c:v>1134.5004615412797</c:v>
                </c:pt>
                <c:pt idx="30">
                  <c:v>1173.6211671116685</c:v>
                </c:pt>
                <c:pt idx="31">
                  <c:v>1212.7418726820576</c:v>
                </c:pt>
                <c:pt idx="32">
                  <c:v>1251.8625782524466</c:v>
                </c:pt>
                <c:pt idx="33">
                  <c:v>1290.9832838228356</c:v>
                </c:pt>
                <c:pt idx="34">
                  <c:v>1330.1039893932245</c:v>
                </c:pt>
                <c:pt idx="35">
                  <c:v>1369.2246949636135</c:v>
                </c:pt>
                <c:pt idx="36">
                  <c:v>1408.3454005340025</c:v>
                </c:pt>
                <c:pt idx="37">
                  <c:v>1447.4661061043914</c:v>
                </c:pt>
                <c:pt idx="38">
                  <c:v>1486.5868116747806</c:v>
                </c:pt>
                <c:pt idx="39">
                  <c:v>1525.7075172451694</c:v>
                </c:pt>
                <c:pt idx="40">
                  <c:v>1564.8282228155581</c:v>
                </c:pt>
                <c:pt idx="41">
                  <c:v>1603.9489283859468</c:v>
                </c:pt>
                <c:pt idx="42">
                  <c:v>1643.0696339563358</c:v>
                </c:pt>
                <c:pt idx="43">
                  <c:v>1682.1903395267248</c:v>
                </c:pt>
                <c:pt idx="44">
                  <c:v>1721.3110450971135</c:v>
                </c:pt>
                <c:pt idx="45">
                  <c:v>1760.4317506675022</c:v>
                </c:pt>
                <c:pt idx="46">
                  <c:v>1799.552456237891</c:v>
                </c:pt>
                <c:pt idx="47">
                  <c:v>1838.6731618082799</c:v>
                </c:pt>
                <c:pt idx="48">
                  <c:v>1877.7938673786684</c:v>
                </c:pt>
                <c:pt idx="49">
                  <c:v>1916.9145729490574</c:v>
                </c:pt>
                <c:pt idx="50">
                  <c:v>1956.0352785194461</c:v>
                </c:pt>
                <c:pt idx="51">
                  <c:v>1995.1559840898349</c:v>
                </c:pt>
                <c:pt idx="52">
                  <c:v>2034.2766896602238</c:v>
                </c:pt>
                <c:pt idx="53">
                  <c:v>2073.3973952306123</c:v>
                </c:pt>
                <c:pt idx="54">
                  <c:v>2112.5181008010018</c:v>
                </c:pt>
                <c:pt idx="55">
                  <c:v>2151.6388063713903</c:v>
                </c:pt>
                <c:pt idx="56">
                  <c:v>2190.7595119417792</c:v>
                </c:pt>
                <c:pt idx="57">
                  <c:v>2229.8802175121677</c:v>
                </c:pt>
                <c:pt idx="58">
                  <c:v>2269.0009230825567</c:v>
                </c:pt>
                <c:pt idx="59">
                  <c:v>2308.1216286529452</c:v>
                </c:pt>
                <c:pt idx="60">
                  <c:v>2347.2423342233342</c:v>
                </c:pt>
                <c:pt idx="61">
                  <c:v>2386.3630397937227</c:v>
                </c:pt>
                <c:pt idx="62">
                  <c:v>2425.4837453641121</c:v>
                </c:pt>
                <c:pt idx="63">
                  <c:v>2464.6044509345006</c:v>
                </c:pt>
                <c:pt idx="64">
                  <c:v>2503.7251565048896</c:v>
                </c:pt>
                <c:pt idx="65">
                  <c:v>2542.8458620752781</c:v>
                </c:pt>
                <c:pt idx="66">
                  <c:v>2581.9665676456671</c:v>
                </c:pt>
                <c:pt idx="67">
                  <c:v>2621.087273216056</c:v>
                </c:pt>
                <c:pt idx="68">
                  <c:v>2660.2079787864445</c:v>
                </c:pt>
                <c:pt idx="69">
                  <c:v>2699.3286843568335</c:v>
                </c:pt>
                <c:pt idx="70">
                  <c:v>2738.449389927222</c:v>
                </c:pt>
                <c:pt idx="71">
                  <c:v>2777.570095497611</c:v>
                </c:pt>
                <c:pt idx="72">
                  <c:v>2816.6908010679999</c:v>
                </c:pt>
                <c:pt idx="73">
                  <c:v>2855.8115066383884</c:v>
                </c:pt>
                <c:pt idx="74">
                  <c:v>2894.9322122087774</c:v>
                </c:pt>
                <c:pt idx="75">
                  <c:v>2934.0529177791659</c:v>
                </c:pt>
                <c:pt idx="76">
                  <c:v>2973.1736233495549</c:v>
                </c:pt>
                <c:pt idx="77">
                  <c:v>3012.2943289199438</c:v>
                </c:pt>
                <c:pt idx="78">
                  <c:v>3051.4150344903323</c:v>
                </c:pt>
                <c:pt idx="79">
                  <c:v>3090.5357400607213</c:v>
                </c:pt>
                <c:pt idx="80">
                  <c:v>3129.6564456311103</c:v>
                </c:pt>
                <c:pt idx="81">
                  <c:v>3168.7771512014988</c:v>
                </c:pt>
                <c:pt idx="82">
                  <c:v>3207.8978567718877</c:v>
                </c:pt>
                <c:pt idx="83">
                  <c:v>3247.0185623422763</c:v>
                </c:pt>
                <c:pt idx="84">
                  <c:v>3286.1392679126652</c:v>
                </c:pt>
                <c:pt idx="85">
                  <c:v>3325.2599734830542</c:v>
                </c:pt>
                <c:pt idx="86">
                  <c:v>3364.3806790534431</c:v>
                </c:pt>
                <c:pt idx="87">
                  <c:v>3403.5013846238317</c:v>
                </c:pt>
                <c:pt idx="88">
                  <c:v>3442.6220901942202</c:v>
                </c:pt>
                <c:pt idx="89">
                  <c:v>3481.7427957646091</c:v>
                </c:pt>
                <c:pt idx="90">
                  <c:v>3520.8635013349981</c:v>
                </c:pt>
                <c:pt idx="91">
                  <c:v>3559.9842069053866</c:v>
                </c:pt>
                <c:pt idx="92">
                  <c:v>3599.1049124757756</c:v>
                </c:pt>
                <c:pt idx="93">
                  <c:v>3638.2256180461645</c:v>
                </c:pt>
                <c:pt idx="94">
                  <c:v>3677.3463236165535</c:v>
                </c:pt>
                <c:pt idx="95">
                  <c:v>3716.467029186942</c:v>
                </c:pt>
                <c:pt idx="96">
                  <c:v>3755.5877347573305</c:v>
                </c:pt>
                <c:pt idx="97">
                  <c:v>3794.7084403277199</c:v>
                </c:pt>
                <c:pt idx="98">
                  <c:v>3833.8291458981084</c:v>
                </c:pt>
                <c:pt idx="99">
                  <c:v>3872.9498514684974</c:v>
                </c:pt>
                <c:pt idx="100">
                  <c:v>3912.0705570388859</c:v>
                </c:pt>
                <c:pt idx="101">
                  <c:v>3951.1912626092749</c:v>
                </c:pt>
                <c:pt idx="102">
                  <c:v>3990.3119681796638</c:v>
                </c:pt>
                <c:pt idx="103">
                  <c:v>4029.4326737500528</c:v>
                </c:pt>
                <c:pt idx="104">
                  <c:v>4068.5533793204413</c:v>
                </c:pt>
                <c:pt idx="105">
                  <c:v>4107.6740848908303</c:v>
                </c:pt>
                <c:pt idx="106">
                  <c:v>4146.7947904612192</c:v>
                </c:pt>
                <c:pt idx="107">
                  <c:v>4185.9154960316073</c:v>
                </c:pt>
                <c:pt idx="108">
                  <c:v>4225.0362016019963</c:v>
                </c:pt>
                <c:pt idx="109">
                  <c:v>4264.1569071723852</c:v>
                </c:pt>
                <c:pt idx="110">
                  <c:v>4303.2776127427733</c:v>
                </c:pt>
                <c:pt idx="111">
                  <c:v>4342.3983183131631</c:v>
                </c:pt>
                <c:pt idx="112">
                  <c:v>4381.5190238835521</c:v>
                </c:pt>
                <c:pt idx="113">
                  <c:v>4420.6397294539411</c:v>
                </c:pt>
                <c:pt idx="114">
                  <c:v>4459.7604350243291</c:v>
                </c:pt>
                <c:pt idx="115">
                  <c:v>4498.8811405947181</c:v>
                </c:pt>
                <c:pt idx="116">
                  <c:v>4538.0018461651061</c:v>
                </c:pt>
                <c:pt idx="117">
                  <c:v>4577.1225517354951</c:v>
                </c:pt>
                <c:pt idx="118">
                  <c:v>4616.243257305885</c:v>
                </c:pt>
                <c:pt idx="119">
                  <c:v>4655.363962876273</c:v>
                </c:pt>
                <c:pt idx="120">
                  <c:v>4694.484668446662</c:v>
                </c:pt>
                <c:pt idx="121">
                  <c:v>4733.6053740170501</c:v>
                </c:pt>
                <c:pt idx="122">
                  <c:v>4772.7260795874399</c:v>
                </c:pt>
                <c:pt idx="123">
                  <c:v>4811.846785157828</c:v>
                </c:pt>
                <c:pt idx="124">
                  <c:v>4850.9674907282169</c:v>
                </c:pt>
                <c:pt idx="125">
                  <c:v>4890.0881962986059</c:v>
                </c:pt>
                <c:pt idx="126">
                  <c:v>4929.2089018689949</c:v>
                </c:pt>
                <c:pt idx="127">
                  <c:v>4968.3296074393829</c:v>
                </c:pt>
                <c:pt idx="128">
                  <c:v>5007.4503130097719</c:v>
                </c:pt>
                <c:pt idx="129">
                  <c:v>5046.5710185801609</c:v>
                </c:pt>
                <c:pt idx="130">
                  <c:v>5085.6917241505507</c:v>
                </c:pt>
                <c:pt idx="131">
                  <c:v>5124.8124297209388</c:v>
                </c:pt>
                <c:pt idx="132">
                  <c:v>5163.9331352913277</c:v>
                </c:pt>
                <c:pt idx="133">
                  <c:v>5203.0538408617167</c:v>
                </c:pt>
                <c:pt idx="134">
                  <c:v>5242.1745464321057</c:v>
                </c:pt>
                <c:pt idx="135">
                  <c:v>5281.2952520024946</c:v>
                </c:pt>
                <c:pt idx="136">
                  <c:v>5320.4159575728818</c:v>
                </c:pt>
                <c:pt idx="137">
                  <c:v>5359.5366631432717</c:v>
                </c:pt>
                <c:pt idx="138">
                  <c:v>5398.6573687136606</c:v>
                </c:pt>
                <c:pt idx="139">
                  <c:v>5437.7780742840496</c:v>
                </c:pt>
                <c:pt idx="140">
                  <c:v>5476.8987798544385</c:v>
                </c:pt>
                <c:pt idx="141">
                  <c:v>5516.0194854248275</c:v>
                </c:pt>
                <c:pt idx="142">
                  <c:v>5555.1401909952156</c:v>
                </c:pt>
                <c:pt idx="143">
                  <c:v>5594.2608965656045</c:v>
                </c:pt>
                <c:pt idx="144">
                  <c:v>5633.3816021359935</c:v>
                </c:pt>
                <c:pt idx="145">
                  <c:v>5672.5023077063825</c:v>
                </c:pt>
                <c:pt idx="146">
                  <c:v>5711.6230132767714</c:v>
                </c:pt>
                <c:pt idx="147">
                  <c:v>5750.7437188471595</c:v>
                </c:pt>
                <c:pt idx="148">
                  <c:v>5789.8644244175484</c:v>
                </c:pt>
                <c:pt idx="149">
                  <c:v>5828.9851299879374</c:v>
                </c:pt>
                <c:pt idx="150">
                  <c:v>5868.1058355583264</c:v>
                </c:pt>
                <c:pt idx="151">
                  <c:v>5907.2265411287153</c:v>
                </c:pt>
                <c:pt idx="152">
                  <c:v>5946.3472466991025</c:v>
                </c:pt>
                <c:pt idx="153">
                  <c:v>5985.4679522694923</c:v>
                </c:pt>
                <c:pt idx="154">
                  <c:v>6024.5886578398804</c:v>
                </c:pt>
                <c:pt idx="155">
                  <c:v>6063.7093634102703</c:v>
                </c:pt>
                <c:pt idx="156">
                  <c:v>6102.8300689806592</c:v>
                </c:pt>
                <c:pt idx="157">
                  <c:v>6141.9507745510473</c:v>
                </c:pt>
                <c:pt idx="158">
                  <c:v>6181.0714801214353</c:v>
                </c:pt>
                <c:pt idx="159">
                  <c:v>6220.1921856918243</c:v>
                </c:pt>
                <c:pt idx="160">
                  <c:v>6259.3128912622142</c:v>
                </c:pt>
                <c:pt idx="161">
                  <c:v>6298.4335968326031</c:v>
                </c:pt>
                <c:pt idx="162">
                  <c:v>6337.5543024029921</c:v>
                </c:pt>
                <c:pt idx="163">
                  <c:v>6376.675007973382</c:v>
                </c:pt>
                <c:pt idx="164">
                  <c:v>6415.7957135437709</c:v>
                </c:pt>
                <c:pt idx="165">
                  <c:v>6454.9164191141608</c:v>
                </c:pt>
                <c:pt idx="166">
                  <c:v>6494.0371246845498</c:v>
                </c:pt>
                <c:pt idx="167">
                  <c:v>6533.1578302549397</c:v>
                </c:pt>
                <c:pt idx="168">
                  <c:v>6572.2785358253295</c:v>
                </c:pt>
                <c:pt idx="169">
                  <c:v>6611.3992413957185</c:v>
                </c:pt>
                <c:pt idx="170">
                  <c:v>6650.5199469661084</c:v>
                </c:pt>
                <c:pt idx="171">
                  <c:v>6689.6406525364973</c:v>
                </c:pt>
                <c:pt idx="172">
                  <c:v>6728.7613581068872</c:v>
                </c:pt>
                <c:pt idx="173">
                  <c:v>6767.8820636772771</c:v>
                </c:pt>
                <c:pt idx="174">
                  <c:v>6807.002769247666</c:v>
                </c:pt>
                <c:pt idx="175">
                  <c:v>6846.123474818055</c:v>
                </c:pt>
                <c:pt idx="176">
                  <c:v>6885.2441803884449</c:v>
                </c:pt>
                <c:pt idx="177">
                  <c:v>6924.3648859588347</c:v>
                </c:pt>
                <c:pt idx="178">
                  <c:v>6963.4855915292246</c:v>
                </c:pt>
                <c:pt idx="179">
                  <c:v>7002.6062970996145</c:v>
                </c:pt>
                <c:pt idx="180">
                  <c:v>11731.496312138754</c:v>
                </c:pt>
                <c:pt idx="181">
                  <c:v>11688.046325797499</c:v>
                </c:pt>
                <c:pt idx="182">
                  <c:v>11644.596339456242</c:v>
                </c:pt>
                <c:pt idx="183">
                  <c:v>11601.146353114988</c:v>
                </c:pt>
                <c:pt idx="184">
                  <c:v>11557.696366773733</c:v>
                </c:pt>
                <c:pt idx="185">
                  <c:v>11514.246380432476</c:v>
                </c:pt>
                <c:pt idx="186">
                  <c:v>11470.796394091223</c:v>
                </c:pt>
                <c:pt idx="187">
                  <c:v>11427.346407749968</c:v>
                </c:pt>
                <c:pt idx="188">
                  <c:v>11383.896421408712</c:v>
                </c:pt>
                <c:pt idx="189">
                  <c:v>11340.446435067457</c:v>
                </c:pt>
                <c:pt idx="190">
                  <c:v>11296.996448726202</c:v>
                </c:pt>
                <c:pt idx="191">
                  <c:v>11253.546462384946</c:v>
                </c:pt>
                <c:pt idx="192">
                  <c:v>11210.096476043691</c:v>
                </c:pt>
                <c:pt idx="193">
                  <c:v>11166.646489702436</c:v>
                </c:pt>
                <c:pt idx="194">
                  <c:v>11123.196503361181</c:v>
                </c:pt>
                <c:pt idx="195">
                  <c:v>11079.746517019925</c:v>
                </c:pt>
                <c:pt idx="196">
                  <c:v>11036.29653067867</c:v>
                </c:pt>
                <c:pt idx="197">
                  <c:v>10992.846544337415</c:v>
                </c:pt>
                <c:pt idx="198">
                  <c:v>10949.39655799616</c:v>
                </c:pt>
                <c:pt idx="199">
                  <c:v>10905.946571654904</c:v>
                </c:pt>
                <c:pt idx="200">
                  <c:v>10862.496585313649</c:v>
                </c:pt>
                <c:pt idx="201">
                  <c:v>10819.046598972394</c:v>
                </c:pt>
                <c:pt idx="202">
                  <c:v>10775.59661263114</c:v>
                </c:pt>
                <c:pt idx="203">
                  <c:v>10732.146626289883</c:v>
                </c:pt>
                <c:pt idx="204">
                  <c:v>10688.696639948628</c:v>
                </c:pt>
                <c:pt idx="205">
                  <c:v>10645.246653607373</c:v>
                </c:pt>
                <c:pt idx="206">
                  <c:v>10601.796667266117</c:v>
                </c:pt>
                <c:pt idx="207">
                  <c:v>10558.346680924862</c:v>
                </c:pt>
                <c:pt idx="208">
                  <c:v>10514.896694583607</c:v>
                </c:pt>
                <c:pt idx="209">
                  <c:v>10471.446708242353</c:v>
                </c:pt>
                <c:pt idx="210">
                  <c:v>10427.996721901098</c:v>
                </c:pt>
                <c:pt idx="211">
                  <c:v>10384.546735559841</c:v>
                </c:pt>
                <c:pt idx="212">
                  <c:v>10341.096749218586</c:v>
                </c:pt>
                <c:pt idx="213">
                  <c:v>10297.646762877332</c:v>
                </c:pt>
                <c:pt idx="214">
                  <c:v>10254.196776536075</c:v>
                </c:pt>
                <c:pt idx="215">
                  <c:v>10210.74679019482</c:v>
                </c:pt>
                <c:pt idx="216">
                  <c:v>10167.296803853566</c:v>
                </c:pt>
                <c:pt idx="217">
                  <c:v>10123.846817512311</c:v>
                </c:pt>
                <c:pt idx="218">
                  <c:v>10080.396831171056</c:v>
                </c:pt>
                <c:pt idx="219">
                  <c:v>10036.946844829801</c:v>
                </c:pt>
                <c:pt idx="220">
                  <c:v>9993.4968584885446</c:v>
                </c:pt>
                <c:pt idx="221">
                  <c:v>9950.046872147288</c:v>
                </c:pt>
                <c:pt idx="222">
                  <c:v>9906.5968858060351</c:v>
                </c:pt>
                <c:pt idx="223">
                  <c:v>9863.1468994647803</c:v>
                </c:pt>
                <c:pt idx="224">
                  <c:v>9819.6969131235237</c:v>
                </c:pt>
                <c:pt idx="225">
                  <c:v>9776.2469267822689</c:v>
                </c:pt>
                <c:pt idx="226">
                  <c:v>9732.7969404410142</c:v>
                </c:pt>
                <c:pt idx="227">
                  <c:v>9689.3469540997576</c:v>
                </c:pt>
                <c:pt idx="228">
                  <c:v>9645.8969677585028</c:v>
                </c:pt>
                <c:pt idx="229">
                  <c:v>9602.446981417248</c:v>
                </c:pt>
                <c:pt idx="230">
                  <c:v>9558.9969950759914</c:v>
                </c:pt>
                <c:pt idx="231">
                  <c:v>9515.5470087347385</c:v>
                </c:pt>
                <c:pt idx="232">
                  <c:v>9472.0970223934819</c:v>
                </c:pt>
                <c:pt idx="233">
                  <c:v>9428.6470360522271</c:v>
                </c:pt>
                <c:pt idx="234">
                  <c:v>9385.1970497109705</c:v>
                </c:pt>
                <c:pt idx="235">
                  <c:v>9341.7470633697158</c:v>
                </c:pt>
                <c:pt idx="236">
                  <c:v>9298.297077028461</c:v>
                </c:pt>
                <c:pt idx="237">
                  <c:v>9254.8470906872062</c:v>
                </c:pt>
                <c:pt idx="238">
                  <c:v>9211.3971043459496</c:v>
                </c:pt>
                <c:pt idx="239">
                  <c:v>9167.9471180046949</c:v>
                </c:pt>
                <c:pt idx="240">
                  <c:v>9124.4971316634401</c:v>
                </c:pt>
                <c:pt idx="241">
                  <c:v>9081.0471453221853</c:v>
                </c:pt>
                <c:pt idx="242">
                  <c:v>9037.5971589809287</c:v>
                </c:pt>
                <c:pt idx="243">
                  <c:v>8994.147172639674</c:v>
                </c:pt>
                <c:pt idx="244">
                  <c:v>8950.6971862984174</c:v>
                </c:pt>
                <c:pt idx="245">
                  <c:v>8907.2471999571644</c:v>
                </c:pt>
                <c:pt idx="246">
                  <c:v>8863.7972136159078</c:v>
                </c:pt>
                <c:pt idx="247">
                  <c:v>8820.3472272746531</c:v>
                </c:pt>
                <c:pt idx="248">
                  <c:v>8776.8972409333965</c:v>
                </c:pt>
                <c:pt idx="249">
                  <c:v>8733.4472545921417</c:v>
                </c:pt>
                <c:pt idx="250">
                  <c:v>8689.9972682508869</c:v>
                </c:pt>
                <c:pt idx="251">
                  <c:v>8646.547281909634</c:v>
                </c:pt>
                <c:pt idx="252">
                  <c:v>8603.0972955683774</c:v>
                </c:pt>
                <c:pt idx="253">
                  <c:v>8559.6473092271208</c:v>
                </c:pt>
                <c:pt idx="254">
                  <c:v>8516.1973228858678</c:v>
                </c:pt>
                <c:pt idx="255">
                  <c:v>8472.7473365446112</c:v>
                </c:pt>
                <c:pt idx="256">
                  <c:v>8429.2973502033565</c:v>
                </c:pt>
                <c:pt idx="257">
                  <c:v>8385.8473638620999</c:v>
                </c:pt>
                <c:pt idx="258">
                  <c:v>8342.3973775208451</c:v>
                </c:pt>
                <c:pt idx="259">
                  <c:v>8298.9473911795903</c:v>
                </c:pt>
                <c:pt idx="260">
                  <c:v>8255.4974048383338</c:v>
                </c:pt>
                <c:pt idx="261">
                  <c:v>8212.047418497079</c:v>
                </c:pt>
                <c:pt idx="262">
                  <c:v>8168.5974321558242</c:v>
                </c:pt>
                <c:pt idx="263">
                  <c:v>8125.1474458145694</c:v>
                </c:pt>
                <c:pt idx="264">
                  <c:v>8081.6974594733138</c:v>
                </c:pt>
                <c:pt idx="265">
                  <c:v>8038.2474731320599</c:v>
                </c:pt>
                <c:pt idx="266">
                  <c:v>7994.7974867908042</c:v>
                </c:pt>
                <c:pt idx="267">
                  <c:v>7951.3475004495476</c:v>
                </c:pt>
                <c:pt idx="268">
                  <c:v>7907.8975141082929</c:v>
                </c:pt>
                <c:pt idx="269">
                  <c:v>7864.4475277670381</c:v>
                </c:pt>
                <c:pt idx="270">
                  <c:v>7820.9975414257833</c:v>
                </c:pt>
                <c:pt idx="271">
                  <c:v>7777.5475550845276</c:v>
                </c:pt>
                <c:pt idx="272">
                  <c:v>7734.0975687432729</c:v>
                </c:pt>
                <c:pt idx="273">
                  <c:v>7690.6475824020181</c:v>
                </c:pt>
                <c:pt idx="274">
                  <c:v>7647.1975960607615</c:v>
                </c:pt>
                <c:pt idx="275">
                  <c:v>7603.7476097195067</c:v>
                </c:pt>
                <c:pt idx="276">
                  <c:v>7560.297623378252</c:v>
                </c:pt>
                <c:pt idx="277">
                  <c:v>7516.8476370369963</c:v>
                </c:pt>
                <c:pt idx="278">
                  <c:v>7473.3976506957406</c:v>
                </c:pt>
                <c:pt idx="279">
                  <c:v>7429.9476643544849</c:v>
                </c:pt>
                <c:pt idx="280">
                  <c:v>7386.4976780132301</c:v>
                </c:pt>
                <c:pt idx="281">
                  <c:v>7343.0476916719745</c:v>
                </c:pt>
                <c:pt idx="282">
                  <c:v>7299.5977053307206</c:v>
                </c:pt>
                <c:pt idx="283">
                  <c:v>7256.1477189894658</c:v>
                </c:pt>
                <c:pt idx="284">
                  <c:v>7212.6977326482101</c:v>
                </c:pt>
                <c:pt idx="285">
                  <c:v>7169.2477463069545</c:v>
                </c:pt>
                <c:pt idx="286">
                  <c:v>7125.7977599656979</c:v>
                </c:pt>
                <c:pt idx="287">
                  <c:v>7082.347773624444</c:v>
                </c:pt>
                <c:pt idx="288">
                  <c:v>7038.8977872831883</c:v>
                </c:pt>
                <c:pt idx="289">
                  <c:v>6995.4478009419336</c:v>
                </c:pt>
                <c:pt idx="290">
                  <c:v>6951.9978146006779</c:v>
                </c:pt>
                <c:pt idx="291">
                  <c:v>6908.5478282594231</c:v>
                </c:pt>
                <c:pt idx="292">
                  <c:v>6865.0978419181683</c:v>
                </c:pt>
                <c:pt idx="293">
                  <c:v>6821.6478555769118</c:v>
                </c:pt>
                <c:pt idx="294">
                  <c:v>6778.197869235657</c:v>
                </c:pt>
                <c:pt idx="295">
                  <c:v>6734.7478828944022</c:v>
                </c:pt>
                <c:pt idx="296">
                  <c:v>6691.2978965531456</c:v>
                </c:pt>
                <c:pt idx="297">
                  <c:v>6647.8479102118918</c:v>
                </c:pt>
                <c:pt idx="298">
                  <c:v>6604.3979238706361</c:v>
                </c:pt>
                <c:pt idx="299">
                  <c:v>6560.9479375293813</c:v>
                </c:pt>
                <c:pt idx="300">
                  <c:v>6517.4979511881247</c:v>
                </c:pt>
                <c:pt idx="301">
                  <c:v>6474.0479648468709</c:v>
                </c:pt>
                <c:pt idx="302">
                  <c:v>6430.5979785056152</c:v>
                </c:pt>
                <c:pt idx="303">
                  <c:v>6387.1479921643595</c:v>
                </c:pt>
                <c:pt idx="304">
                  <c:v>6343.6980058231047</c:v>
                </c:pt>
                <c:pt idx="305">
                  <c:v>6300.24801948185</c:v>
                </c:pt>
                <c:pt idx="306">
                  <c:v>6256.7980331405952</c:v>
                </c:pt>
                <c:pt idx="307">
                  <c:v>6213.3480467993386</c:v>
                </c:pt>
                <c:pt idx="308">
                  <c:v>6169.8980604580829</c:v>
                </c:pt>
                <c:pt idx="309">
                  <c:v>6126.448074116829</c:v>
                </c:pt>
                <c:pt idx="310">
                  <c:v>6082.9980877755734</c:v>
                </c:pt>
                <c:pt idx="311">
                  <c:v>6039.5481014343177</c:v>
                </c:pt>
                <c:pt idx="312">
                  <c:v>5996.0981150930638</c:v>
                </c:pt>
                <c:pt idx="313">
                  <c:v>5952.6481287518081</c:v>
                </c:pt>
                <c:pt idx="314">
                  <c:v>5909.1981424105534</c:v>
                </c:pt>
                <c:pt idx="315">
                  <c:v>5865.7481560692968</c:v>
                </c:pt>
                <c:pt idx="316">
                  <c:v>5822.298169728042</c:v>
                </c:pt>
                <c:pt idx="317">
                  <c:v>5778.8481833867872</c:v>
                </c:pt>
                <c:pt idx="318">
                  <c:v>5735.3981970455316</c:v>
                </c:pt>
                <c:pt idx="319">
                  <c:v>5691.9482107042768</c:v>
                </c:pt>
                <c:pt idx="320">
                  <c:v>5648.4982243630211</c:v>
                </c:pt>
                <c:pt idx="321">
                  <c:v>5605.0482380217654</c:v>
                </c:pt>
                <c:pt idx="322">
                  <c:v>5561.5982516805107</c:v>
                </c:pt>
                <c:pt idx="323">
                  <c:v>5518.1482653392559</c:v>
                </c:pt>
                <c:pt idx="324">
                  <c:v>5474.6982789980002</c:v>
                </c:pt>
                <c:pt idx="325">
                  <c:v>5431.2482926567445</c:v>
                </c:pt>
                <c:pt idx="326">
                  <c:v>5387.7983063154879</c:v>
                </c:pt>
                <c:pt idx="327">
                  <c:v>5344.348319974235</c:v>
                </c:pt>
                <c:pt idx="328">
                  <c:v>5300.8983336329793</c:v>
                </c:pt>
                <c:pt idx="329">
                  <c:v>5257.4483472917236</c:v>
                </c:pt>
                <c:pt idx="330">
                  <c:v>5213.9983609504689</c:v>
                </c:pt>
                <c:pt idx="331">
                  <c:v>5170.5483746092141</c:v>
                </c:pt>
                <c:pt idx="332">
                  <c:v>5127.0983882679584</c:v>
                </c:pt>
                <c:pt idx="333">
                  <c:v>5083.6484019267018</c:v>
                </c:pt>
                <c:pt idx="334">
                  <c:v>5040.1984155854489</c:v>
                </c:pt>
                <c:pt idx="335">
                  <c:v>4996.7484292441932</c:v>
                </c:pt>
                <c:pt idx="336">
                  <c:v>4953.2984429029375</c:v>
                </c:pt>
                <c:pt idx="337">
                  <c:v>4909.8484565616818</c:v>
                </c:pt>
                <c:pt idx="338">
                  <c:v>4866.398470220427</c:v>
                </c:pt>
                <c:pt idx="339">
                  <c:v>4822.9484838791705</c:v>
                </c:pt>
                <c:pt idx="340">
                  <c:v>4779.4984975379148</c:v>
                </c:pt>
                <c:pt idx="341">
                  <c:v>4736.0485111966627</c:v>
                </c:pt>
                <c:pt idx="342">
                  <c:v>4692.5985248554061</c:v>
                </c:pt>
                <c:pt idx="343">
                  <c:v>4649.1485385141505</c:v>
                </c:pt>
                <c:pt idx="344">
                  <c:v>4605.6985521728948</c:v>
                </c:pt>
                <c:pt idx="345">
                  <c:v>4562.24856583164</c:v>
                </c:pt>
                <c:pt idx="346">
                  <c:v>4518.7985794903852</c:v>
                </c:pt>
                <c:pt idx="347">
                  <c:v>4475.3485931491296</c:v>
                </c:pt>
                <c:pt idx="348">
                  <c:v>4431.8986068078748</c:v>
                </c:pt>
                <c:pt idx="349">
                  <c:v>4388.44862046662</c:v>
                </c:pt>
                <c:pt idx="350">
                  <c:v>4344.9986341253634</c:v>
                </c:pt>
                <c:pt idx="351">
                  <c:v>4301.5486477841087</c:v>
                </c:pt>
                <c:pt idx="352">
                  <c:v>4258.0986614428539</c:v>
                </c:pt>
                <c:pt idx="353">
                  <c:v>4214.6486751015973</c:v>
                </c:pt>
                <c:pt idx="354">
                  <c:v>4171.1986887603425</c:v>
                </c:pt>
                <c:pt idx="355">
                  <c:v>4127.7487024190877</c:v>
                </c:pt>
                <c:pt idx="356">
                  <c:v>4084.298716077833</c:v>
                </c:pt>
                <c:pt idx="357">
                  <c:v>4040.8487297365768</c:v>
                </c:pt>
                <c:pt idx="358">
                  <c:v>3997.3987433953221</c:v>
                </c:pt>
                <c:pt idx="359">
                  <c:v>3953.9487570540673</c:v>
                </c:pt>
                <c:pt idx="360">
                  <c:v>3910.4987707128121</c:v>
                </c:pt>
                <c:pt idx="361">
                  <c:v>3867.0487843715564</c:v>
                </c:pt>
                <c:pt idx="362">
                  <c:v>3823.5987980303012</c:v>
                </c:pt>
                <c:pt idx="363">
                  <c:v>3780.1488116890459</c:v>
                </c:pt>
                <c:pt idx="364">
                  <c:v>3736.6988253477903</c:v>
                </c:pt>
                <c:pt idx="365">
                  <c:v>3693.248839006535</c:v>
                </c:pt>
                <c:pt idx="366">
                  <c:v>3649.7988526652816</c:v>
                </c:pt>
                <c:pt idx="367">
                  <c:v>3606.3488663240255</c:v>
                </c:pt>
                <c:pt idx="368">
                  <c:v>3562.8988799827694</c:v>
                </c:pt>
                <c:pt idx="369">
                  <c:v>3519.4488936415137</c:v>
                </c:pt>
                <c:pt idx="370">
                  <c:v>3475.9989073002598</c:v>
                </c:pt>
                <c:pt idx="371">
                  <c:v>3432.5489209590041</c:v>
                </c:pt>
                <c:pt idx="372">
                  <c:v>3389.098934617748</c:v>
                </c:pt>
                <c:pt idx="373">
                  <c:v>3345.6489482764932</c:v>
                </c:pt>
                <c:pt idx="374">
                  <c:v>3302.1989619352385</c:v>
                </c:pt>
                <c:pt idx="375">
                  <c:v>3258.7489755939837</c:v>
                </c:pt>
                <c:pt idx="376">
                  <c:v>3215.2989892527276</c:v>
                </c:pt>
                <c:pt idx="377">
                  <c:v>3171.8490029114728</c:v>
                </c:pt>
                <c:pt idx="378">
                  <c:v>3128.399016570218</c:v>
                </c:pt>
                <c:pt idx="379">
                  <c:v>3084.9490302289632</c:v>
                </c:pt>
                <c:pt idx="380">
                  <c:v>3041.4990438877071</c:v>
                </c:pt>
                <c:pt idx="381">
                  <c:v>2998.0490575464523</c:v>
                </c:pt>
                <c:pt idx="382">
                  <c:v>2954.5990712051962</c:v>
                </c:pt>
                <c:pt idx="383">
                  <c:v>2911.1490848639405</c:v>
                </c:pt>
                <c:pt idx="384">
                  <c:v>2867.6990985226853</c:v>
                </c:pt>
                <c:pt idx="385">
                  <c:v>2824.2491121814305</c:v>
                </c:pt>
                <c:pt idx="386">
                  <c:v>2780.7991258401762</c:v>
                </c:pt>
                <c:pt idx="387">
                  <c:v>2737.3491394989201</c:v>
                </c:pt>
                <c:pt idx="388">
                  <c:v>2693.8991531576653</c:v>
                </c:pt>
                <c:pt idx="389">
                  <c:v>2650.4491668164101</c:v>
                </c:pt>
                <c:pt idx="390">
                  <c:v>2606.9991804751558</c:v>
                </c:pt>
                <c:pt idx="391">
                  <c:v>2563.5491941338983</c:v>
                </c:pt>
                <c:pt idx="392">
                  <c:v>2520.0992077926448</c:v>
                </c:pt>
                <c:pt idx="393">
                  <c:v>2476.6492214513873</c:v>
                </c:pt>
                <c:pt idx="394">
                  <c:v>2433.1992351101339</c:v>
                </c:pt>
                <c:pt idx="395">
                  <c:v>2389.7492487688792</c:v>
                </c:pt>
                <c:pt idx="396">
                  <c:v>2346.299262427623</c:v>
                </c:pt>
                <c:pt idx="397">
                  <c:v>2302.8492760863674</c:v>
                </c:pt>
                <c:pt idx="398">
                  <c:v>2259.3992897451121</c:v>
                </c:pt>
                <c:pt idx="399">
                  <c:v>2215.9493034038587</c:v>
                </c:pt>
                <c:pt idx="400">
                  <c:v>2172.4993170626026</c:v>
                </c:pt>
                <c:pt idx="401">
                  <c:v>2129.0493307213469</c:v>
                </c:pt>
                <c:pt idx="402">
                  <c:v>2085.5993443800908</c:v>
                </c:pt>
                <c:pt idx="403">
                  <c:v>2042.1493580388369</c:v>
                </c:pt>
                <c:pt idx="404">
                  <c:v>1998.6993716975824</c:v>
                </c:pt>
                <c:pt idx="405">
                  <c:v>1955.2493853563249</c:v>
                </c:pt>
                <c:pt idx="406">
                  <c:v>1911.7993990150715</c:v>
                </c:pt>
                <c:pt idx="407">
                  <c:v>1868.3494126738156</c:v>
                </c:pt>
                <c:pt idx="408">
                  <c:v>1824.8994263325608</c:v>
                </c:pt>
                <c:pt idx="409">
                  <c:v>1781.4494399913046</c:v>
                </c:pt>
                <c:pt idx="410">
                  <c:v>1737.9994536500496</c:v>
                </c:pt>
                <c:pt idx="411">
                  <c:v>1694.5494673087953</c:v>
                </c:pt>
                <c:pt idx="412">
                  <c:v>1651.0994809675392</c:v>
                </c:pt>
                <c:pt idx="413">
                  <c:v>1607.6494946262853</c:v>
                </c:pt>
                <c:pt idx="414">
                  <c:v>1564.1995082850294</c:v>
                </c:pt>
                <c:pt idx="415">
                  <c:v>1520.7495219437733</c:v>
                </c:pt>
                <c:pt idx="416">
                  <c:v>1477.2995356025174</c:v>
                </c:pt>
                <c:pt idx="417">
                  <c:v>1433.8495492612624</c:v>
                </c:pt>
                <c:pt idx="418">
                  <c:v>1390.399562920009</c:v>
                </c:pt>
                <c:pt idx="419">
                  <c:v>1346.9495765787531</c:v>
                </c:pt>
                <c:pt idx="420">
                  <c:v>1303.4995902374969</c:v>
                </c:pt>
                <c:pt idx="421">
                  <c:v>1260.0496038962422</c:v>
                </c:pt>
                <c:pt idx="422">
                  <c:v>1216.5996175549874</c:v>
                </c:pt>
                <c:pt idx="423">
                  <c:v>1173.1496312137328</c:v>
                </c:pt>
                <c:pt idx="424">
                  <c:v>1129.6996448724763</c:v>
                </c:pt>
                <c:pt idx="425">
                  <c:v>1086.2496585312217</c:v>
                </c:pt>
                <c:pt idx="426">
                  <c:v>1042.7996721899658</c:v>
                </c:pt>
                <c:pt idx="427">
                  <c:v>999.34968584871092</c:v>
                </c:pt>
                <c:pt idx="428">
                  <c:v>955.89969950745603</c:v>
                </c:pt>
                <c:pt idx="429">
                  <c:v>912.44971316620013</c:v>
                </c:pt>
                <c:pt idx="430">
                  <c:v>868.9997268249441</c:v>
                </c:pt>
                <c:pt idx="431">
                  <c:v>825.54974048368956</c:v>
                </c:pt>
                <c:pt idx="432">
                  <c:v>782.09975414243468</c:v>
                </c:pt>
                <c:pt idx="433">
                  <c:v>738.6497678011807</c:v>
                </c:pt>
                <c:pt idx="434">
                  <c:v>695.19978145992479</c:v>
                </c:pt>
                <c:pt idx="435">
                  <c:v>651.74979511867036</c:v>
                </c:pt>
                <c:pt idx="436">
                  <c:v>608.29980877741286</c:v>
                </c:pt>
                <c:pt idx="437">
                  <c:v>564.84982243615934</c:v>
                </c:pt>
                <c:pt idx="438">
                  <c:v>521.39983609490093</c:v>
                </c:pt>
                <c:pt idx="439">
                  <c:v>477.94984975364849</c:v>
                </c:pt>
                <c:pt idx="440">
                  <c:v>434.49986341239253</c:v>
                </c:pt>
                <c:pt idx="441">
                  <c:v>391.04987707113867</c:v>
                </c:pt>
                <c:pt idx="442">
                  <c:v>347.5998907298827</c:v>
                </c:pt>
                <c:pt idx="443">
                  <c:v>304.14990438862674</c:v>
                </c:pt>
                <c:pt idx="444">
                  <c:v>260.69991804737219</c:v>
                </c:pt>
                <c:pt idx="445">
                  <c:v>217.24993170611623</c:v>
                </c:pt>
                <c:pt idx="446">
                  <c:v>173.79994536486026</c:v>
                </c:pt>
                <c:pt idx="447">
                  <c:v>130.34995902360427</c:v>
                </c:pt>
                <c:pt idx="448">
                  <c:v>86.899972682350409</c:v>
                </c:pt>
                <c:pt idx="449">
                  <c:v>43.449986341098032</c:v>
                </c:pt>
                <c:pt idx="450">
                  <c:v>1.5944975166938913E-10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391.20705570388935</c:v>
                </c:pt>
                <c:pt idx="1">
                  <c:v>391.20705570388935</c:v>
                </c:pt>
                <c:pt idx="2">
                  <c:v>391.20705570388935</c:v>
                </c:pt>
                <c:pt idx="3">
                  <c:v>391.20705570388935</c:v>
                </c:pt>
                <c:pt idx="4">
                  <c:v>391.20705570388935</c:v>
                </c:pt>
                <c:pt idx="5">
                  <c:v>391.20705570388935</c:v>
                </c:pt>
                <c:pt idx="6">
                  <c:v>391.20705570388935</c:v>
                </c:pt>
                <c:pt idx="7">
                  <c:v>391.20705570388935</c:v>
                </c:pt>
                <c:pt idx="8">
                  <c:v>391.20705570388935</c:v>
                </c:pt>
                <c:pt idx="9">
                  <c:v>391.20705570388935</c:v>
                </c:pt>
                <c:pt idx="10">
                  <c:v>391.20705570388935</c:v>
                </c:pt>
                <c:pt idx="11">
                  <c:v>391.20705570388935</c:v>
                </c:pt>
                <c:pt idx="12">
                  <c:v>391.20705570388935</c:v>
                </c:pt>
                <c:pt idx="13">
                  <c:v>391.20705570388935</c:v>
                </c:pt>
                <c:pt idx="14">
                  <c:v>391.20705570388935</c:v>
                </c:pt>
                <c:pt idx="15">
                  <c:v>391.20705570388935</c:v>
                </c:pt>
                <c:pt idx="16">
                  <c:v>391.20705570388935</c:v>
                </c:pt>
                <c:pt idx="17">
                  <c:v>391.20705570388935</c:v>
                </c:pt>
                <c:pt idx="18">
                  <c:v>391.20705570388935</c:v>
                </c:pt>
                <c:pt idx="19">
                  <c:v>391.20705570388935</c:v>
                </c:pt>
                <c:pt idx="20">
                  <c:v>391.20705570388935</c:v>
                </c:pt>
                <c:pt idx="21">
                  <c:v>391.20705570388935</c:v>
                </c:pt>
                <c:pt idx="22">
                  <c:v>391.20705570388935</c:v>
                </c:pt>
                <c:pt idx="23">
                  <c:v>391.20705570388935</c:v>
                </c:pt>
                <c:pt idx="24">
                  <c:v>391.20705570388935</c:v>
                </c:pt>
                <c:pt idx="25">
                  <c:v>391.20705570388935</c:v>
                </c:pt>
                <c:pt idx="26">
                  <c:v>391.20705570388935</c:v>
                </c:pt>
                <c:pt idx="27">
                  <c:v>391.20705570388935</c:v>
                </c:pt>
                <c:pt idx="28">
                  <c:v>391.20705570388935</c:v>
                </c:pt>
                <c:pt idx="29">
                  <c:v>391.20705570388935</c:v>
                </c:pt>
                <c:pt idx="30">
                  <c:v>391.20705570388935</c:v>
                </c:pt>
                <c:pt idx="31">
                  <c:v>391.20705570388935</c:v>
                </c:pt>
                <c:pt idx="32">
                  <c:v>391.20705570388935</c:v>
                </c:pt>
                <c:pt idx="33">
                  <c:v>391.20705570388935</c:v>
                </c:pt>
                <c:pt idx="34">
                  <c:v>391.20705570388935</c:v>
                </c:pt>
                <c:pt idx="35">
                  <c:v>391.20705570388935</c:v>
                </c:pt>
                <c:pt idx="36">
                  <c:v>391.20705570388935</c:v>
                </c:pt>
                <c:pt idx="37">
                  <c:v>391.20705570388935</c:v>
                </c:pt>
                <c:pt idx="38">
                  <c:v>391.20705570388935</c:v>
                </c:pt>
                <c:pt idx="39">
                  <c:v>391.20705570388935</c:v>
                </c:pt>
                <c:pt idx="40">
                  <c:v>391.20705570388935</c:v>
                </c:pt>
                <c:pt idx="41">
                  <c:v>391.20705570388935</c:v>
                </c:pt>
                <c:pt idx="42">
                  <c:v>391.20705570388935</c:v>
                </c:pt>
                <c:pt idx="43">
                  <c:v>391.20705570388935</c:v>
                </c:pt>
                <c:pt idx="44">
                  <c:v>391.20705570388935</c:v>
                </c:pt>
                <c:pt idx="45">
                  <c:v>391.20705570388935</c:v>
                </c:pt>
                <c:pt idx="46">
                  <c:v>391.20705570388935</c:v>
                </c:pt>
                <c:pt idx="47">
                  <c:v>391.20705570388935</c:v>
                </c:pt>
                <c:pt idx="48">
                  <c:v>391.20705570388935</c:v>
                </c:pt>
                <c:pt idx="49">
                  <c:v>391.20705570388935</c:v>
                </c:pt>
                <c:pt idx="50">
                  <c:v>391.20705570388935</c:v>
                </c:pt>
                <c:pt idx="51">
                  <c:v>391.20705570388935</c:v>
                </c:pt>
                <c:pt idx="52">
                  <c:v>391.20705570388935</c:v>
                </c:pt>
                <c:pt idx="53">
                  <c:v>391.20705570388935</c:v>
                </c:pt>
                <c:pt idx="54">
                  <c:v>391.20705570388935</c:v>
                </c:pt>
                <c:pt idx="55">
                  <c:v>391.20705570388935</c:v>
                </c:pt>
                <c:pt idx="56">
                  <c:v>391.20705570388935</c:v>
                </c:pt>
                <c:pt idx="57">
                  <c:v>391.20705570388935</c:v>
                </c:pt>
                <c:pt idx="58">
                  <c:v>391.20705570388935</c:v>
                </c:pt>
                <c:pt idx="59">
                  <c:v>391.20705570388935</c:v>
                </c:pt>
                <c:pt idx="60">
                  <c:v>391.20705570388935</c:v>
                </c:pt>
                <c:pt idx="61">
                  <c:v>391.20705570388935</c:v>
                </c:pt>
                <c:pt idx="62">
                  <c:v>391.20705570388935</c:v>
                </c:pt>
                <c:pt idx="63">
                  <c:v>391.20705570388935</c:v>
                </c:pt>
                <c:pt idx="64">
                  <c:v>391.20705570388935</c:v>
                </c:pt>
                <c:pt idx="65">
                  <c:v>391.20705570388935</c:v>
                </c:pt>
                <c:pt idx="66">
                  <c:v>391.20705570388935</c:v>
                </c:pt>
                <c:pt idx="67">
                  <c:v>391.20705570388935</c:v>
                </c:pt>
                <c:pt idx="68">
                  <c:v>391.20705570388935</c:v>
                </c:pt>
                <c:pt idx="69">
                  <c:v>391.20705570388935</c:v>
                </c:pt>
                <c:pt idx="70">
                  <c:v>391.20705570388935</c:v>
                </c:pt>
                <c:pt idx="71">
                  <c:v>391.20705570388935</c:v>
                </c:pt>
                <c:pt idx="72">
                  <c:v>391.20705570388935</c:v>
                </c:pt>
                <c:pt idx="73">
                  <c:v>391.20705570388935</c:v>
                </c:pt>
                <c:pt idx="74">
                  <c:v>391.20705570388935</c:v>
                </c:pt>
                <c:pt idx="75">
                  <c:v>391.20705570388935</c:v>
                </c:pt>
                <c:pt idx="76">
                  <c:v>391.20705570388935</c:v>
                </c:pt>
                <c:pt idx="77">
                  <c:v>391.20705570388935</c:v>
                </c:pt>
                <c:pt idx="78">
                  <c:v>391.20705570388935</c:v>
                </c:pt>
                <c:pt idx="79">
                  <c:v>391.20705570388935</c:v>
                </c:pt>
                <c:pt idx="80">
                  <c:v>391.20705570388935</c:v>
                </c:pt>
                <c:pt idx="81">
                  <c:v>391.20705570388935</c:v>
                </c:pt>
                <c:pt idx="82">
                  <c:v>391.20705570388935</c:v>
                </c:pt>
                <c:pt idx="83">
                  <c:v>391.20705570388935</c:v>
                </c:pt>
                <c:pt idx="84">
                  <c:v>391.20705570388935</c:v>
                </c:pt>
                <c:pt idx="85">
                  <c:v>391.20705570388935</c:v>
                </c:pt>
                <c:pt idx="86">
                  <c:v>391.20705570388935</c:v>
                </c:pt>
                <c:pt idx="87">
                  <c:v>391.20705570388935</c:v>
                </c:pt>
                <c:pt idx="88">
                  <c:v>391.20705570388935</c:v>
                </c:pt>
                <c:pt idx="89">
                  <c:v>391.20705570388935</c:v>
                </c:pt>
                <c:pt idx="90">
                  <c:v>391.20705570388935</c:v>
                </c:pt>
                <c:pt idx="91">
                  <c:v>391.20705570388935</c:v>
                </c:pt>
                <c:pt idx="92">
                  <c:v>391.20705570388935</c:v>
                </c:pt>
                <c:pt idx="93">
                  <c:v>391.20705570388935</c:v>
                </c:pt>
                <c:pt idx="94">
                  <c:v>391.20705570388935</c:v>
                </c:pt>
                <c:pt idx="95">
                  <c:v>391.20705570388935</c:v>
                </c:pt>
                <c:pt idx="96">
                  <c:v>391.20705570388935</c:v>
                </c:pt>
                <c:pt idx="97">
                  <c:v>391.20705570388935</c:v>
                </c:pt>
                <c:pt idx="98">
                  <c:v>391.20705570388935</c:v>
                </c:pt>
                <c:pt idx="99">
                  <c:v>391.20705570388935</c:v>
                </c:pt>
                <c:pt idx="100">
                  <c:v>391.20705570388935</c:v>
                </c:pt>
                <c:pt idx="101">
                  <c:v>391.20705570388935</c:v>
                </c:pt>
                <c:pt idx="102">
                  <c:v>391.20705570388935</c:v>
                </c:pt>
                <c:pt idx="103">
                  <c:v>391.20705570388935</c:v>
                </c:pt>
                <c:pt idx="104">
                  <c:v>391.20705570388935</c:v>
                </c:pt>
                <c:pt idx="105">
                  <c:v>391.20705570388935</c:v>
                </c:pt>
                <c:pt idx="106">
                  <c:v>391.20705570388935</c:v>
                </c:pt>
                <c:pt idx="107">
                  <c:v>391.20705570388935</c:v>
                </c:pt>
                <c:pt idx="108">
                  <c:v>391.20705570388935</c:v>
                </c:pt>
                <c:pt idx="109">
                  <c:v>391.20705570388935</c:v>
                </c:pt>
                <c:pt idx="110">
                  <c:v>391.20705570388935</c:v>
                </c:pt>
                <c:pt idx="111">
                  <c:v>391.20705570388935</c:v>
                </c:pt>
                <c:pt idx="112">
                  <c:v>391.20705570388935</c:v>
                </c:pt>
                <c:pt idx="113">
                  <c:v>391.20705570388935</c:v>
                </c:pt>
                <c:pt idx="114">
                  <c:v>391.20705570388935</c:v>
                </c:pt>
                <c:pt idx="115">
                  <c:v>391.20705570388935</c:v>
                </c:pt>
                <c:pt idx="116">
                  <c:v>391.20705570388935</c:v>
                </c:pt>
                <c:pt idx="117">
                  <c:v>391.20705570388935</c:v>
                </c:pt>
                <c:pt idx="118">
                  <c:v>391.20705570388935</c:v>
                </c:pt>
                <c:pt idx="119">
                  <c:v>391.20705570388935</c:v>
                </c:pt>
                <c:pt idx="120">
                  <c:v>391.20705570388935</c:v>
                </c:pt>
                <c:pt idx="121">
                  <c:v>391.20705570388935</c:v>
                </c:pt>
                <c:pt idx="122">
                  <c:v>391.20705570388935</c:v>
                </c:pt>
                <c:pt idx="123">
                  <c:v>391.20705570388935</c:v>
                </c:pt>
                <c:pt idx="124">
                  <c:v>391.20705570388935</c:v>
                </c:pt>
                <c:pt idx="125">
                  <c:v>391.20705570388935</c:v>
                </c:pt>
                <c:pt idx="126">
                  <c:v>391.20705570388935</c:v>
                </c:pt>
                <c:pt idx="127">
                  <c:v>391.20705570388935</c:v>
                </c:pt>
                <c:pt idx="128">
                  <c:v>391.20705570388935</c:v>
                </c:pt>
                <c:pt idx="129">
                  <c:v>391.20705570388935</c:v>
                </c:pt>
                <c:pt idx="130">
                  <c:v>391.20705570388935</c:v>
                </c:pt>
                <c:pt idx="131">
                  <c:v>391.20705570388935</c:v>
                </c:pt>
                <c:pt idx="132">
                  <c:v>391.20705570388935</c:v>
                </c:pt>
                <c:pt idx="133">
                  <c:v>391.20705570388935</c:v>
                </c:pt>
                <c:pt idx="134">
                  <c:v>391.20705570388935</c:v>
                </c:pt>
                <c:pt idx="135">
                  <c:v>391.20705570388935</c:v>
                </c:pt>
                <c:pt idx="136">
                  <c:v>391.20705570388935</c:v>
                </c:pt>
                <c:pt idx="137">
                  <c:v>391.20705570388935</c:v>
                </c:pt>
                <c:pt idx="138">
                  <c:v>391.20705570388935</c:v>
                </c:pt>
                <c:pt idx="139">
                  <c:v>391.20705570388935</c:v>
                </c:pt>
                <c:pt idx="140">
                  <c:v>391.20705570388935</c:v>
                </c:pt>
                <c:pt idx="141">
                  <c:v>391.20705570388935</c:v>
                </c:pt>
                <c:pt idx="142">
                  <c:v>391.20705570388935</c:v>
                </c:pt>
                <c:pt idx="143">
                  <c:v>391.20705570388935</c:v>
                </c:pt>
                <c:pt idx="144">
                  <c:v>391.20705570388935</c:v>
                </c:pt>
                <c:pt idx="145">
                  <c:v>391.20705570388935</c:v>
                </c:pt>
                <c:pt idx="146">
                  <c:v>391.20705570388935</c:v>
                </c:pt>
                <c:pt idx="147">
                  <c:v>391.20705570388935</c:v>
                </c:pt>
                <c:pt idx="148">
                  <c:v>391.20705570388935</c:v>
                </c:pt>
                <c:pt idx="149">
                  <c:v>391.20705570388935</c:v>
                </c:pt>
                <c:pt idx="150">
                  <c:v>391.20705570388935</c:v>
                </c:pt>
                <c:pt idx="151">
                  <c:v>391.20705570388935</c:v>
                </c:pt>
                <c:pt idx="152">
                  <c:v>391.20705570388935</c:v>
                </c:pt>
                <c:pt idx="153">
                  <c:v>391.20705570388935</c:v>
                </c:pt>
                <c:pt idx="154">
                  <c:v>391.20705570388935</c:v>
                </c:pt>
                <c:pt idx="155">
                  <c:v>391.20705570388935</c:v>
                </c:pt>
                <c:pt idx="156">
                  <c:v>391.20705570388935</c:v>
                </c:pt>
                <c:pt idx="157">
                  <c:v>391.20705570388935</c:v>
                </c:pt>
                <c:pt idx="158">
                  <c:v>391.20705570388935</c:v>
                </c:pt>
                <c:pt idx="159">
                  <c:v>391.20705570388935</c:v>
                </c:pt>
                <c:pt idx="160">
                  <c:v>391.20705570388935</c:v>
                </c:pt>
                <c:pt idx="161">
                  <c:v>391.20705570388935</c:v>
                </c:pt>
                <c:pt idx="162">
                  <c:v>391.20705570388935</c:v>
                </c:pt>
                <c:pt idx="163">
                  <c:v>391.20705570388935</c:v>
                </c:pt>
                <c:pt idx="164">
                  <c:v>391.20705570388935</c:v>
                </c:pt>
                <c:pt idx="165">
                  <c:v>391.20705570388935</c:v>
                </c:pt>
                <c:pt idx="166">
                  <c:v>391.20705570388935</c:v>
                </c:pt>
                <c:pt idx="167">
                  <c:v>391.20705570388935</c:v>
                </c:pt>
                <c:pt idx="168">
                  <c:v>391.20705570388935</c:v>
                </c:pt>
                <c:pt idx="169">
                  <c:v>391.20705570388935</c:v>
                </c:pt>
                <c:pt idx="170">
                  <c:v>391.20705570388935</c:v>
                </c:pt>
                <c:pt idx="171">
                  <c:v>391.20705570388935</c:v>
                </c:pt>
                <c:pt idx="172">
                  <c:v>391.20705570388935</c:v>
                </c:pt>
                <c:pt idx="173">
                  <c:v>391.20705570388935</c:v>
                </c:pt>
                <c:pt idx="174">
                  <c:v>391.20705570388935</c:v>
                </c:pt>
                <c:pt idx="175">
                  <c:v>391.20705570388935</c:v>
                </c:pt>
                <c:pt idx="176">
                  <c:v>391.20705570388935</c:v>
                </c:pt>
                <c:pt idx="177">
                  <c:v>391.20705570388935</c:v>
                </c:pt>
                <c:pt idx="178">
                  <c:v>391.20705570388935</c:v>
                </c:pt>
                <c:pt idx="179">
                  <c:v>391.20705570388935</c:v>
                </c:pt>
                <c:pt idx="180">
                  <c:v>434.49986341254618</c:v>
                </c:pt>
                <c:pt idx="181">
                  <c:v>434.49986341254618</c:v>
                </c:pt>
                <c:pt idx="182">
                  <c:v>434.49986341254618</c:v>
                </c:pt>
                <c:pt idx="183">
                  <c:v>434.49986341254618</c:v>
                </c:pt>
                <c:pt idx="184">
                  <c:v>434.49986341254618</c:v>
                </c:pt>
                <c:pt idx="185">
                  <c:v>434.49986341254618</c:v>
                </c:pt>
                <c:pt idx="186">
                  <c:v>434.49986341254618</c:v>
                </c:pt>
                <c:pt idx="187">
                  <c:v>434.49986341254618</c:v>
                </c:pt>
                <c:pt idx="188">
                  <c:v>434.49986341254618</c:v>
                </c:pt>
                <c:pt idx="189">
                  <c:v>434.49986341254618</c:v>
                </c:pt>
                <c:pt idx="190">
                  <c:v>434.49986341254618</c:v>
                </c:pt>
                <c:pt idx="191">
                  <c:v>434.49986341254618</c:v>
                </c:pt>
                <c:pt idx="192">
                  <c:v>434.49986341254618</c:v>
                </c:pt>
                <c:pt idx="193">
                  <c:v>434.49986341254618</c:v>
                </c:pt>
                <c:pt idx="194">
                  <c:v>434.49986341254618</c:v>
                </c:pt>
                <c:pt idx="195">
                  <c:v>434.49986341254618</c:v>
                </c:pt>
                <c:pt idx="196">
                  <c:v>434.49986341254618</c:v>
                </c:pt>
                <c:pt idx="197">
                  <c:v>434.49986341254618</c:v>
                </c:pt>
                <c:pt idx="198">
                  <c:v>434.49986341254618</c:v>
                </c:pt>
                <c:pt idx="199">
                  <c:v>434.49986341254618</c:v>
                </c:pt>
                <c:pt idx="200">
                  <c:v>434.49986341254618</c:v>
                </c:pt>
                <c:pt idx="201">
                  <c:v>434.49986341254618</c:v>
                </c:pt>
                <c:pt idx="202">
                  <c:v>434.49986341254618</c:v>
                </c:pt>
                <c:pt idx="203">
                  <c:v>434.49986341254618</c:v>
                </c:pt>
                <c:pt idx="204">
                  <c:v>434.49986341254618</c:v>
                </c:pt>
                <c:pt idx="205">
                  <c:v>434.49986341254618</c:v>
                </c:pt>
                <c:pt idx="206">
                  <c:v>434.49986341254618</c:v>
                </c:pt>
                <c:pt idx="207">
                  <c:v>434.49986341254618</c:v>
                </c:pt>
                <c:pt idx="208">
                  <c:v>434.49986341254618</c:v>
                </c:pt>
                <c:pt idx="209">
                  <c:v>434.49986341254618</c:v>
                </c:pt>
                <c:pt idx="210">
                  <c:v>434.49986341254618</c:v>
                </c:pt>
                <c:pt idx="211">
                  <c:v>434.49986341254618</c:v>
                </c:pt>
                <c:pt idx="212">
                  <c:v>434.49986341254618</c:v>
                </c:pt>
                <c:pt idx="213">
                  <c:v>434.49986341254618</c:v>
                </c:pt>
                <c:pt idx="214">
                  <c:v>434.49986341254618</c:v>
                </c:pt>
                <c:pt idx="215">
                  <c:v>434.49986341254618</c:v>
                </c:pt>
                <c:pt idx="216">
                  <c:v>434.49986341254618</c:v>
                </c:pt>
                <c:pt idx="217">
                  <c:v>434.49986341254618</c:v>
                </c:pt>
                <c:pt idx="218">
                  <c:v>434.49986341254618</c:v>
                </c:pt>
                <c:pt idx="219">
                  <c:v>434.49986341254618</c:v>
                </c:pt>
                <c:pt idx="220">
                  <c:v>434.49986341254618</c:v>
                </c:pt>
                <c:pt idx="221">
                  <c:v>434.49986341254618</c:v>
                </c:pt>
                <c:pt idx="222">
                  <c:v>434.49986341254618</c:v>
                </c:pt>
                <c:pt idx="223">
                  <c:v>434.49986341254618</c:v>
                </c:pt>
                <c:pt idx="224">
                  <c:v>434.49986341254618</c:v>
                </c:pt>
                <c:pt idx="225">
                  <c:v>434.49986341254618</c:v>
                </c:pt>
                <c:pt idx="226">
                  <c:v>434.49986341254618</c:v>
                </c:pt>
                <c:pt idx="227">
                  <c:v>434.49986341254618</c:v>
                </c:pt>
                <c:pt idx="228">
                  <c:v>434.49986341254618</c:v>
                </c:pt>
                <c:pt idx="229">
                  <c:v>434.49986341254618</c:v>
                </c:pt>
                <c:pt idx="230">
                  <c:v>434.49986341254618</c:v>
                </c:pt>
                <c:pt idx="231">
                  <c:v>434.49986341254618</c:v>
                </c:pt>
                <c:pt idx="232">
                  <c:v>434.49986341254618</c:v>
                </c:pt>
                <c:pt idx="233">
                  <c:v>434.49986341254618</c:v>
                </c:pt>
                <c:pt idx="234">
                  <c:v>434.49986341254618</c:v>
                </c:pt>
                <c:pt idx="235">
                  <c:v>434.49986341254618</c:v>
                </c:pt>
                <c:pt idx="236">
                  <c:v>434.49986341254618</c:v>
                </c:pt>
                <c:pt idx="237">
                  <c:v>434.49986341254618</c:v>
                </c:pt>
                <c:pt idx="238">
                  <c:v>434.49986341254618</c:v>
                </c:pt>
                <c:pt idx="239">
                  <c:v>434.49986341254618</c:v>
                </c:pt>
                <c:pt idx="240">
                  <c:v>434.49986341254618</c:v>
                </c:pt>
                <c:pt idx="241">
                  <c:v>434.49986341254618</c:v>
                </c:pt>
                <c:pt idx="242">
                  <c:v>434.49986341254618</c:v>
                </c:pt>
                <c:pt idx="243">
                  <c:v>434.49986341254618</c:v>
                </c:pt>
                <c:pt idx="244">
                  <c:v>434.49986341254618</c:v>
                </c:pt>
                <c:pt idx="245">
                  <c:v>434.49986341254618</c:v>
                </c:pt>
                <c:pt idx="246">
                  <c:v>434.49986341254618</c:v>
                </c:pt>
                <c:pt idx="247">
                  <c:v>434.49986341254618</c:v>
                </c:pt>
                <c:pt idx="248">
                  <c:v>434.49986341254618</c:v>
                </c:pt>
                <c:pt idx="249">
                  <c:v>434.49986341254618</c:v>
                </c:pt>
                <c:pt idx="250">
                  <c:v>434.49986341254618</c:v>
                </c:pt>
                <c:pt idx="251">
                  <c:v>434.49986341254618</c:v>
                </c:pt>
                <c:pt idx="252">
                  <c:v>434.49986341254618</c:v>
                </c:pt>
                <c:pt idx="253">
                  <c:v>434.49986341254618</c:v>
                </c:pt>
                <c:pt idx="254">
                  <c:v>434.49986341254618</c:v>
                </c:pt>
                <c:pt idx="255">
                  <c:v>434.49986341254618</c:v>
                </c:pt>
                <c:pt idx="256">
                  <c:v>434.49986341254618</c:v>
                </c:pt>
                <c:pt idx="257">
                  <c:v>434.49986341254618</c:v>
                </c:pt>
                <c:pt idx="258">
                  <c:v>434.49986341254618</c:v>
                </c:pt>
                <c:pt idx="259">
                  <c:v>434.49986341254618</c:v>
                </c:pt>
                <c:pt idx="260">
                  <c:v>434.49986341254618</c:v>
                </c:pt>
                <c:pt idx="261">
                  <c:v>434.49986341254618</c:v>
                </c:pt>
                <c:pt idx="262">
                  <c:v>434.49986341254618</c:v>
                </c:pt>
                <c:pt idx="263">
                  <c:v>434.49986341254618</c:v>
                </c:pt>
                <c:pt idx="264">
                  <c:v>434.49986341254618</c:v>
                </c:pt>
                <c:pt idx="265">
                  <c:v>434.49986341254618</c:v>
                </c:pt>
                <c:pt idx="266">
                  <c:v>434.49986341254618</c:v>
                </c:pt>
                <c:pt idx="267">
                  <c:v>434.49986341254618</c:v>
                </c:pt>
                <c:pt idx="268">
                  <c:v>434.49986341254618</c:v>
                </c:pt>
                <c:pt idx="269">
                  <c:v>434.49986341254618</c:v>
                </c:pt>
                <c:pt idx="270">
                  <c:v>434.49986341254618</c:v>
                </c:pt>
                <c:pt idx="271">
                  <c:v>434.49986341254618</c:v>
                </c:pt>
                <c:pt idx="272">
                  <c:v>434.49986341254618</c:v>
                </c:pt>
                <c:pt idx="273">
                  <c:v>434.49986341254618</c:v>
                </c:pt>
                <c:pt idx="274">
                  <c:v>434.49986341254618</c:v>
                </c:pt>
                <c:pt idx="275">
                  <c:v>434.49986341254618</c:v>
                </c:pt>
                <c:pt idx="276">
                  <c:v>434.49986341254618</c:v>
                </c:pt>
                <c:pt idx="277">
                  <c:v>434.49986341254618</c:v>
                </c:pt>
                <c:pt idx="278">
                  <c:v>434.49986341254618</c:v>
                </c:pt>
                <c:pt idx="279">
                  <c:v>434.49986341254618</c:v>
                </c:pt>
                <c:pt idx="280">
                  <c:v>434.49986341254618</c:v>
                </c:pt>
                <c:pt idx="281">
                  <c:v>434.49986341254618</c:v>
                </c:pt>
                <c:pt idx="282">
                  <c:v>434.49986341254618</c:v>
                </c:pt>
                <c:pt idx="283">
                  <c:v>434.49986341254618</c:v>
                </c:pt>
                <c:pt idx="284">
                  <c:v>434.49986341254618</c:v>
                </c:pt>
                <c:pt idx="285">
                  <c:v>434.49986341254618</c:v>
                </c:pt>
                <c:pt idx="286">
                  <c:v>434.49986341254618</c:v>
                </c:pt>
                <c:pt idx="287">
                  <c:v>434.49986341254618</c:v>
                </c:pt>
                <c:pt idx="288">
                  <c:v>434.49986341254618</c:v>
                </c:pt>
                <c:pt idx="289">
                  <c:v>434.49986341254618</c:v>
                </c:pt>
                <c:pt idx="290">
                  <c:v>434.49986341254618</c:v>
                </c:pt>
                <c:pt idx="291">
                  <c:v>434.49986341254618</c:v>
                </c:pt>
                <c:pt idx="292">
                  <c:v>434.49986341254618</c:v>
                </c:pt>
                <c:pt idx="293">
                  <c:v>434.49986341254618</c:v>
                </c:pt>
                <c:pt idx="294">
                  <c:v>434.49986341254618</c:v>
                </c:pt>
                <c:pt idx="295">
                  <c:v>434.49986341254618</c:v>
                </c:pt>
                <c:pt idx="296">
                  <c:v>434.49986341254618</c:v>
                </c:pt>
                <c:pt idx="297">
                  <c:v>434.49986341254618</c:v>
                </c:pt>
                <c:pt idx="298">
                  <c:v>434.49986341254618</c:v>
                </c:pt>
                <c:pt idx="299">
                  <c:v>434.49986341254618</c:v>
                </c:pt>
                <c:pt idx="300">
                  <c:v>434.49986341254618</c:v>
                </c:pt>
                <c:pt idx="301">
                  <c:v>434.49986341254618</c:v>
                </c:pt>
                <c:pt idx="302">
                  <c:v>434.49986341254618</c:v>
                </c:pt>
                <c:pt idx="303">
                  <c:v>434.49986341254618</c:v>
                </c:pt>
                <c:pt idx="304">
                  <c:v>434.49986341254618</c:v>
                </c:pt>
                <c:pt idx="305">
                  <c:v>434.49986341254618</c:v>
                </c:pt>
                <c:pt idx="306">
                  <c:v>434.49986341254618</c:v>
                </c:pt>
                <c:pt idx="307">
                  <c:v>434.49986341254618</c:v>
                </c:pt>
                <c:pt idx="308">
                  <c:v>434.49986341254618</c:v>
                </c:pt>
                <c:pt idx="309">
                  <c:v>434.49986341254618</c:v>
                </c:pt>
                <c:pt idx="310">
                  <c:v>434.49986341254618</c:v>
                </c:pt>
                <c:pt idx="311">
                  <c:v>434.49986341254618</c:v>
                </c:pt>
                <c:pt idx="312">
                  <c:v>434.49986341254618</c:v>
                </c:pt>
                <c:pt idx="313">
                  <c:v>434.49986341254618</c:v>
                </c:pt>
                <c:pt idx="314">
                  <c:v>434.49986341254618</c:v>
                </c:pt>
                <c:pt idx="315">
                  <c:v>434.49986341254618</c:v>
                </c:pt>
                <c:pt idx="316">
                  <c:v>434.49986341254618</c:v>
                </c:pt>
                <c:pt idx="317">
                  <c:v>434.49986341254618</c:v>
                </c:pt>
                <c:pt idx="318">
                  <c:v>434.49986341254618</c:v>
                </c:pt>
                <c:pt idx="319">
                  <c:v>434.49986341254618</c:v>
                </c:pt>
                <c:pt idx="320">
                  <c:v>434.49986341254618</c:v>
                </c:pt>
                <c:pt idx="321">
                  <c:v>434.49986341254618</c:v>
                </c:pt>
                <c:pt idx="322">
                  <c:v>434.49986341254618</c:v>
                </c:pt>
                <c:pt idx="323">
                  <c:v>434.49986341254618</c:v>
                </c:pt>
                <c:pt idx="324">
                  <c:v>434.49986341254618</c:v>
                </c:pt>
                <c:pt idx="325">
                  <c:v>434.49986341254618</c:v>
                </c:pt>
                <c:pt idx="326">
                  <c:v>434.49986341254618</c:v>
                </c:pt>
                <c:pt idx="327">
                  <c:v>434.49986341254618</c:v>
                </c:pt>
                <c:pt idx="328">
                  <c:v>434.49986341254618</c:v>
                </c:pt>
                <c:pt idx="329">
                  <c:v>434.49986341254618</c:v>
                </c:pt>
                <c:pt idx="330">
                  <c:v>434.49986341254618</c:v>
                </c:pt>
                <c:pt idx="331">
                  <c:v>434.49986341254618</c:v>
                </c:pt>
                <c:pt idx="332">
                  <c:v>434.49986341254618</c:v>
                </c:pt>
                <c:pt idx="333">
                  <c:v>434.49986341254618</c:v>
                </c:pt>
                <c:pt idx="334">
                  <c:v>434.49986341254618</c:v>
                </c:pt>
                <c:pt idx="335">
                  <c:v>434.49986341254618</c:v>
                </c:pt>
                <c:pt idx="336">
                  <c:v>434.49986341254618</c:v>
                </c:pt>
                <c:pt idx="337">
                  <c:v>434.49986341254618</c:v>
                </c:pt>
                <c:pt idx="338">
                  <c:v>434.49986341254618</c:v>
                </c:pt>
                <c:pt idx="339">
                  <c:v>434.49986341254618</c:v>
                </c:pt>
                <c:pt idx="340">
                  <c:v>434.49986341254618</c:v>
                </c:pt>
                <c:pt idx="341">
                  <c:v>434.49986341254618</c:v>
                </c:pt>
                <c:pt idx="342">
                  <c:v>434.49986341254618</c:v>
                </c:pt>
                <c:pt idx="343">
                  <c:v>434.49986341254618</c:v>
                </c:pt>
                <c:pt idx="344">
                  <c:v>434.49986341254618</c:v>
                </c:pt>
                <c:pt idx="345">
                  <c:v>434.49986341254618</c:v>
                </c:pt>
                <c:pt idx="346">
                  <c:v>434.49986341254618</c:v>
                </c:pt>
                <c:pt idx="347">
                  <c:v>434.49986341254618</c:v>
                </c:pt>
                <c:pt idx="348">
                  <c:v>434.49986341254618</c:v>
                </c:pt>
                <c:pt idx="349">
                  <c:v>434.49986341254618</c:v>
                </c:pt>
                <c:pt idx="350">
                  <c:v>434.49986341254618</c:v>
                </c:pt>
                <c:pt idx="351">
                  <c:v>434.49986341254618</c:v>
                </c:pt>
                <c:pt idx="352">
                  <c:v>434.49986341254618</c:v>
                </c:pt>
                <c:pt idx="353">
                  <c:v>434.49986341254618</c:v>
                </c:pt>
                <c:pt idx="354">
                  <c:v>434.49986341254618</c:v>
                </c:pt>
                <c:pt idx="355">
                  <c:v>434.49986341254618</c:v>
                </c:pt>
                <c:pt idx="356">
                  <c:v>434.49986341254618</c:v>
                </c:pt>
                <c:pt idx="357">
                  <c:v>434.49986341254618</c:v>
                </c:pt>
                <c:pt idx="358">
                  <c:v>434.49986341254618</c:v>
                </c:pt>
                <c:pt idx="359">
                  <c:v>434.49986341254618</c:v>
                </c:pt>
                <c:pt idx="360">
                  <c:v>434.49986341254618</c:v>
                </c:pt>
                <c:pt idx="361">
                  <c:v>434.49986341254618</c:v>
                </c:pt>
                <c:pt idx="362">
                  <c:v>434.49986341254618</c:v>
                </c:pt>
                <c:pt idx="363">
                  <c:v>434.49986341254618</c:v>
                </c:pt>
                <c:pt idx="364">
                  <c:v>434.49986341254618</c:v>
                </c:pt>
                <c:pt idx="365">
                  <c:v>434.49986341254618</c:v>
                </c:pt>
                <c:pt idx="366">
                  <c:v>434.49986341254618</c:v>
                </c:pt>
                <c:pt idx="367">
                  <c:v>434.49986341254618</c:v>
                </c:pt>
                <c:pt idx="368">
                  <c:v>434.49986341254618</c:v>
                </c:pt>
                <c:pt idx="369">
                  <c:v>434.49986341254618</c:v>
                </c:pt>
                <c:pt idx="370">
                  <c:v>434.49986341254618</c:v>
                </c:pt>
                <c:pt idx="371">
                  <c:v>434.49986341254618</c:v>
                </c:pt>
                <c:pt idx="372">
                  <c:v>434.49986341254618</c:v>
                </c:pt>
                <c:pt idx="373">
                  <c:v>434.49986341254618</c:v>
                </c:pt>
                <c:pt idx="374">
                  <c:v>434.49986341254618</c:v>
                </c:pt>
                <c:pt idx="375">
                  <c:v>434.49986341254618</c:v>
                </c:pt>
                <c:pt idx="376">
                  <c:v>434.49986341254618</c:v>
                </c:pt>
                <c:pt idx="377">
                  <c:v>434.49986341254618</c:v>
                </c:pt>
                <c:pt idx="378">
                  <c:v>434.49986341254618</c:v>
                </c:pt>
                <c:pt idx="379">
                  <c:v>434.49986341254618</c:v>
                </c:pt>
                <c:pt idx="380">
                  <c:v>434.49986341254618</c:v>
                </c:pt>
                <c:pt idx="381">
                  <c:v>434.49986341254618</c:v>
                </c:pt>
                <c:pt idx="382">
                  <c:v>434.49986341254618</c:v>
                </c:pt>
                <c:pt idx="383">
                  <c:v>434.49986341254618</c:v>
                </c:pt>
                <c:pt idx="384">
                  <c:v>434.49986341254618</c:v>
                </c:pt>
                <c:pt idx="385">
                  <c:v>434.49986341254618</c:v>
                </c:pt>
                <c:pt idx="386">
                  <c:v>434.49986341254618</c:v>
                </c:pt>
                <c:pt idx="387">
                  <c:v>434.49986341254618</c:v>
                </c:pt>
                <c:pt idx="388">
                  <c:v>434.49986341254618</c:v>
                </c:pt>
                <c:pt idx="389">
                  <c:v>434.49986341254618</c:v>
                </c:pt>
                <c:pt idx="390">
                  <c:v>434.49986341254618</c:v>
                </c:pt>
                <c:pt idx="391">
                  <c:v>434.49986341254618</c:v>
                </c:pt>
                <c:pt idx="392">
                  <c:v>434.49986341254618</c:v>
                </c:pt>
                <c:pt idx="393">
                  <c:v>434.49986341254618</c:v>
                </c:pt>
                <c:pt idx="394">
                  <c:v>434.49986341254618</c:v>
                </c:pt>
                <c:pt idx="395">
                  <c:v>434.49986341254618</c:v>
                </c:pt>
                <c:pt idx="396">
                  <c:v>434.49986341254618</c:v>
                </c:pt>
                <c:pt idx="397">
                  <c:v>434.49986341254618</c:v>
                </c:pt>
                <c:pt idx="398">
                  <c:v>434.49986341254618</c:v>
                </c:pt>
                <c:pt idx="399">
                  <c:v>434.49986341254618</c:v>
                </c:pt>
                <c:pt idx="400">
                  <c:v>434.49986341254618</c:v>
                </c:pt>
                <c:pt idx="401">
                  <c:v>434.49986341254618</c:v>
                </c:pt>
                <c:pt idx="402">
                  <c:v>434.49986341254618</c:v>
                </c:pt>
                <c:pt idx="403">
                  <c:v>434.49986341254618</c:v>
                </c:pt>
                <c:pt idx="404">
                  <c:v>434.49986341254618</c:v>
                </c:pt>
                <c:pt idx="405">
                  <c:v>434.49986341254618</c:v>
                </c:pt>
                <c:pt idx="406">
                  <c:v>434.49986341254618</c:v>
                </c:pt>
                <c:pt idx="407">
                  <c:v>434.49986341254618</c:v>
                </c:pt>
                <c:pt idx="408">
                  <c:v>434.49986341254618</c:v>
                </c:pt>
                <c:pt idx="409">
                  <c:v>434.49986341254618</c:v>
                </c:pt>
                <c:pt idx="410">
                  <c:v>434.49986341254618</c:v>
                </c:pt>
                <c:pt idx="411">
                  <c:v>434.49986341254618</c:v>
                </c:pt>
                <c:pt idx="412">
                  <c:v>434.49986341254618</c:v>
                </c:pt>
                <c:pt idx="413">
                  <c:v>434.49986341254618</c:v>
                </c:pt>
                <c:pt idx="414">
                  <c:v>434.49986341254618</c:v>
                </c:pt>
                <c:pt idx="415">
                  <c:v>434.49986341254618</c:v>
                </c:pt>
                <c:pt idx="416">
                  <c:v>434.49986341254618</c:v>
                </c:pt>
                <c:pt idx="417">
                  <c:v>434.49986341254618</c:v>
                </c:pt>
                <c:pt idx="418">
                  <c:v>434.49986341254618</c:v>
                </c:pt>
                <c:pt idx="419">
                  <c:v>434.49986341254618</c:v>
                </c:pt>
                <c:pt idx="420">
                  <c:v>434.49986341254618</c:v>
                </c:pt>
                <c:pt idx="421">
                  <c:v>434.49986341254618</c:v>
                </c:pt>
                <c:pt idx="422">
                  <c:v>434.49986341254618</c:v>
                </c:pt>
                <c:pt idx="423">
                  <c:v>434.49986341254618</c:v>
                </c:pt>
                <c:pt idx="424">
                  <c:v>434.49986341254618</c:v>
                </c:pt>
                <c:pt idx="425">
                  <c:v>434.49986341254618</c:v>
                </c:pt>
                <c:pt idx="426">
                  <c:v>434.49986341254618</c:v>
                </c:pt>
                <c:pt idx="427">
                  <c:v>434.49986341254618</c:v>
                </c:pt>
                <c:pt idx="428">
                  <c:v>434.49986341254618</c:v>
                </c:pt>
                <c:pt idx="429">
                  <c:v>434.49986341254618</c:v>
                </c:pt>
                <c:pt idx="430">
                  <c:v>434.49986341254618</c:v>
                </c:pt>
                <c:pt idx="431">
                  <c:v>434.49986341254618</c:v>
                </c:pt>
                <c:pt idx="432">
                  <c:v>434.49986341254618</c:v>
                </c:pt>
                <c:pt idx="433">
                  <c:v>434.49986341254618</c:v>
                </c:pt>
                <c:pt idx="434">
                  <c:v>434.49986341254618</c:v>
                </c:pt>
                <c:pt idx="435">
                  <c:v>434.49986341254618</c:v>
                </c:pt>
                <c:pt idx="436">
                  <c:v>434.49986341254618</c:v>
                </c:pt>
                <c:pt idx="437">
                  <c:v>434.49986341254618</c:v>
                </c:pt>
                <c:pt idx="438">
                  <c:v>434.49986341254618</c:v>
                </c:pt>
                <c:pt idx="439">
                  <c:v>434.49986341254618</c:v>
                </c:pt>
                <c:pt idx="440">
                  <c:v>434.49986341254618</c:v>
                </c:pt>
                <c:pt idx="441">
                  <c:v>434.49986341254618</c:v>
                </c:pt>
                <c:pt idx="442">
                  <c:v>434.49986341254618</c:v>
                </c:pt>
                <c:pt idx="443">
                  <c:v>434.49986341254618</c:v>
                </c:pt>
                <c:pt idx="444">
                  <c:v>434.49986341254618</c:v>
                </c:pt>
                <c:pt idx="445">
                  <c:v>434.49986341254618</c:v>
                </c:pt>
                <c:pt idx="446">
                  <c:v>434.49986341254618</c:v>
                </c:pt>
                <c:pt idx="447">
                  <c:v>434.49986341254618</c:v>
                </c:pt>
                <c:pt idx="448">
                  <c:v>434.49986341254618</c:v>
                </c:pt>
                <c:pt idx="449">
                  <c:v>434.49986341254618</c:v>
                </c:pt>
                <c:pt idx="450">
                  <c:v>434.49986341254618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3.4E-5</c:v>
                </c:pt>
                <c:pt idx="1">
                  <c:v>3.4000691241091574E-5</c:v>
                </c:pt>
                <c:pt idx="2">
                  <c:v>3.4002073723274722E-5</c:v>
                </c:pt>
                <c:pt idx="3">
                  <c:v>3.4004147446549438E-5</c:v>
                </c:pt>
                <c:pt idx="4">
                  <c:v>3.4006912410915734E-5</c:v>
                </c:pt>
                <c:pt idx="5">
                  <c:v>3.4010368616373598E-5</c:v>
                </c:pt>
                <c:pt idx="6">
                  <c:v>3.4014516062923037E-5</c:v>
                </c:pt>
                <c:pt idx="7">
                  <c:v>3.4019354750564049E-5</c:v>
                </c:pt>
                <c:pt idx="8">
                  <c:v>3.4024884679296635E-5</c:v>
                </c:pt>
                <c:pt idx="9">
                  <c:v>3.4031105849120796E-5</c:v>
                </c:pt>
                <c:pt idx="10">
                  <c:v>3.4038018260036524E-5</c:v>
                </c:pt>
                <c:pt idx="11">
                  <c:v>3.4045621912043833E-5</c:v>
                </c:pt>
                <c:pt idx="12">
                  <c:v>3.4053916805142709E-5</c:v>
                </c:pt>
                <c:pt idx="13">
                  <c:v>3.4062902939333159E-5</c:v>
                </c:pt>
                <c:pt idx="14">
                  <c:v>3.4072580314615184E-5</c:v>
                </c:pt>
                <c:pt idx="15">
                  <c:v>3.4082948930988783E-5</c:v>
                </c:pt>
                <c:pt idx="16">
                  <c:v>3.4094008788453956E-5</c:v>
                </c:pt>
                <c:pt idx="17">
                  <c:v>3.4105759887010696E-5</c:v>
                </c:pt>
                <c:pt idx="18">
                  <c:v>3.4118202226659017E-5</c:v>
                </c:pt>
                <c:pt idx="19">
                  <c:v>3.4131335807398906E-5</c:v>
                </c:pt>
                <c:pt idx="20">
                  <c:v>3.4145160629230368E-5</c:v>
                </c:pt>
                <c:pt idx="21">
                  <c:v>3.4159676692153405E-5</c:v>
                </c:pt>
                <c:pt idx="22">
                  <c:v>3.4174883996168016E-5</c:v>
                </c:pt>
                <c:pt idx="23">
                  <c:v>3.4190782541274201E-5</c:v>
                </c:pt>
                <c:pt idx="24">
                  <c:v>3.4207372327471961E-5</c:v>
                </c:pt>
                <c:pt idx="25">
                  <c:v>3.4224653354761287E-5</c:v>
                </c:pt>
                <c:pt idx="26">
                  <c:v>3.4242625623142188E-5</c:v>
                </c:pt>
                <c:pt idx="27">
                  <c:v>3.4261289132614663E-5</c:v>
                </c:pt>
                <c:pt idx="28">
                  <c:v>3.4280643883178719E-5</c:v>
                </c:pt>
                <c:pt idx="29">
                  <c:v>3.4300689874834335E-5</c:v>
                </c:pt>
                <c:pt idx="30">
                  <c:v>3.4321427107581533E-5</c:v>
                </c:pt>
                <c:pt idx="31">
                  <c:v>3.4342855581420305E-5</c:v>
                </c:pt>
                <c:pt idx="32">
                  <c:v>3.4364975296350643E-5</c:v>
                </c:pt>
                <c:pt idx="33">
                  <c:v>3.4387786252372563E-5</c:v>
                </c:pt>
                <c:pt idx="34">
                  <c:v>3.4411288449486051E-5</c:v>
                </c:pt>
                <c:pt idx="35">
                  <c:v>3.4435481887691112E-5</c:v>
                </c:pt>
                <c:pt idx="36">
                  <c:v>3.4460366566987748E-5</c:v>
                </c:pt>
                <c:pt idx="37">
                  <c:v>3.4485942487375951E-5</c:v>
                </c:pt>
                <c:pt idx="38">
                  <c:v>3.4512209648855734E-5</c:v>
                </c:pt>
                <c:pt idx="39">
                  <c:v>3.4539168051427092E-5</c:v>
                </c:pt>
                <c:pt idx="40">
                  <c:v>3.4566817695090018E-5</c:v>
                </c:pt>
                <c:pt idx="41">
                  <c:v>3.4595158579844517E-5</c:v>
                </c:pt>
                <c:pt idx="42">
                  <c:v>3.4624190705690591E-5</c:v>
                </c:pt>
                <c:pt idx="43">
                  <c:v>3.4653914072628239E-5</c:v>
                </c:pt>
                <c:pt idx="44">
                  <c:v>3.4684328680657461E-5</c:v>
                </c:pt>
                <c:pt idx="45">
                  <c:v>3.471543452977825E-5</c:v>
                </c:pt>
                <c:pt idx="46">
                  <c:v>3.4747231619990621E-5</c:v>
                </c:pt>
                <c:pt idx="47">
                  <c:v>3.4779719951294558E-5</c:v>
                </c:pt>
                <c:pt idx="48">
                  <c:v>3.4812899523690077E-5</c:v>
                </c:pt>
                <c:pt idx="49">
                  <c:v>3.4846770337177163E-5</c:v>
                </c:pt>
                <c:pt idx="50">
                  <c:v>3.4881332391755816E-5</c:v>
                </c:pt>
                <c:pt idx="51">
                  <c:v>3.4916585687426051E-5</c:v>
                </c:pt>
                <c:pt idx="52">
                  <c:v>3.4952530224187859E-5</c:v>
                </c:pt>
                <c:pt idx="53">
                  <c:v>3.4989166002041235E-5</c:v>
                </c:pt>
                <c:pt idx="54">
                  <c:v>3.5026493020986192E-5</c:v>
                </c:pt>
                <c:pt idx="55">
                  <c:v>3.5064511281022716E-5</c:v>
                </c:pt>
                <c:pt idx="56">
                  <c:v>3.5103220782150814E-5</c:v>
                </c:pt>
                <c:pt idx="57">
                  <c:v>3.5142621524370486E-5</c:v>
                </c:pt>
                <c:pt idx="58">
                  <c:v>3.5182713507681733E-5</c:v>
                </c:pt>
                <c:pt idx="59">
                  <c:v>3.5223496732084547E-5</c:v>
                </c:pt>
                <c:pt idx="60">
                  <c:v>3.5264971197578942E-5</c:v>
                </c:pt>
                <c:pt idx="61">
                  <c:v>3.5307136904164904E-5</c:v>
                </c:pt>
                <c:pt idx="62">
                  <c:v>3.5349993851842441E-5</c:v>
                </c:pt>
                <c:pt idx="63">
                  <c:v>3.5393542040611551E-5</c:v>
                </c:pt>
                <c:pt idx="64">
                  <c:v>3.5437781470472236E-5</c:v>
                </c:pt>
                <c:pt idx="65">
                  <c:v>3.5482712141424495E-5</c:v>
                </c:pt>
                <c:pt idx="66">
                  <c:v>3.5528334053468328E-5</c:v>
                </c:pt>
                <c:pt idx="67">
                  <c:v>3.5574647206603728E-5</c:v>
                </c:pt>
                <c:pt idx="68">
                  <c:v>3.5621651600830709E-5</c:v>
                </c:pt>
                <c:pt idx="69">
                  <c:v>3.5669347236149258E-5</c:v>
                </c:pt>
                <c:pt idx="70">
                  <c:v>3.5717734112559381E-5</c:v>
                </c:pt>
                <c:pt idx="71">
                  <c:v>3.5766812230061078E-5</c:v>
                </c:pt>
                <c:pt idx="72">
                  <c:v>3.5816581588654349E-5</c:v>
                </c:pt>
                <c:pt idx="73">
                  <c:v>3.5867042188339188E-5</c:v>
                </c:pt>
                <c:pt idx="74">
                  <c:v>3.5918194029115607E-5</c:v>
                </c:pt>
                <c:pt idx="75">
                  <c:v>3.5970037110983594E-5</c:v>
                </c:pt>
                <c:pt idx="76">
                  <c:v>3.6022571433943162E-5</c:v>
                </c:pt>
                <c:pt idx="77">
                  <c:v>3.6075796997994297E-5</c:v>
                </c:pt>
                <c:pt idx="78">
                  <c:v>3.6129713803137006E-5</c:v>
                </c:pt>
                <c:pt idx="79">
                  <c:v>3.6184321849371283E-5</c:v>
                </c:pt>
                <c:pt idx="80">
                  <c:v>3.623962113669714E-5</c:v>
                </c:pt>
                <c:pt idx="81">
                  <c:v>3.6295611665114572E-5</c:v>
                </c:pt>
                <c:pt idx="82">
                  <c:v>3.6352293434623571E-5</c:v>
                </c:pt>
                <c:pt idx="83">
                  <c:v>3.6409666445224144E-5</c:v>
                </c:pt>
                <c:pt idx="84">
                  <c:v>3.6467730696916292E-5</c:v>
                </c:pt>
                <c:pt idx="85">
                  <c:v>3.6526486189700013E-5</c:v>
                </c:pt>
                <c:pt idx="86">
                  <c:v>3.6585932923575309E-5</c:v>
                </c:pt>
                <c:pt idx="87">
                  <c:v>3.6646070898542179E-5</c:v>
                </c:pt>
                <c:pt idx="88">
                  <c:v>3.6706900114600616E-5</c:v>
                </c:pt>
                <c:pt idx="89">
                  <c:v>3.6768420571750634E-5</c:v>
                </c:pt>
                <c:pt idx="90">
                  <c:v>3.683063226999222E-5</c:v>
                </c:pt>
                <c:pt idx="91">
                  <c:v>3.6893535209325379E-5</c:v>
                </c:pt>
                <c:pt idx="92">
                  <c:v>3.6957129389750113E-5</c:v>
                </c:pt>
                <c:pt idx="93">
                  <c:v>3.7021414811266421E-5</c:v>
                </c:pt>
                <c:pt idx="94">
                  <c:v>3.7086391473874297E-5</c:v>
                </c:pt>
                <c:pt idx="95">
                  <c:v>3.7152059377573753E-5</c:v>
                </c:pt>
                <c:pt idx="96">
                  <c:v>3.7218418522364777E-5</c:v>
                </c:pt>
                <c:pt idx="97">
                  <c:v>3.7285468908247374E-5</c:v>
                </c:pt>
                <c:pt idx="98">
                  <c:v>3.7353210535221546E-5</c:v>
                </c:pt>
                <c:pt idx="99">
                  <c:v>3.7421643403287293E-5</c:v>
                </c:pt>
                <c:pt idx="100">
                  <c:v>3.7490767512444613E-5</c:v>
                </c:pt>
                <c:pt idx="101">
                  <c:v>3.7560582862693507E-5</c:v>
                </c:pt>
                <c:pt idx="102">
                  <c:v>3.7631089454033976E-5</c:v>
                </c:pt>
                <c:pt idx="103">
                  <c:v>3.7702287286466012E-5</c:v>
                </c:pt>
                <c:pt idx="104">
                  <c:v>3.7774176359989622E-5</c:v>
                </c:pt>
                <c:pt idx="105">
                  <c:v>3.7846756674604806E-5</c:v>
                </c:pt>
                <c:pt idx="106">
                  <c:v>3.7920028230311565E-5</c:v>
                </c:pt>
                <c:pt idx="107">
                  <c:v>3.7993991027109897E-5</c:v>
                </c:pt>
                <c:pt idx="108">
                  <c:v>3.8068645064999804E-5</c:v>
                </c:pt>
                <c:pt idx="109">
                  <c:v>3.8143990343981278E-5</c:v>
                </c:pt>
                <c:pt idx="110">
                  <c:v>3.8220026864054333E-5</c:v>
                </c:pt>
                <c:pt idx="111">
                  <c:v>3.8296754625218955E-5</c:v>
                </c:pt>
                <c:pt idx="112">
                  <c:v>3.8374173627475152E-5</c:v>
                </c:pt>
                <c:pt idx="113">
                  <c:v>3.8452283870822923E-5</c:v>
                </c:pt>
                <c:pt idx="114">
                  <c:v>3.8531085355262267E-5</c:v>
                </c:pt>
                <c:pt idx="115">
                  <c:v>3.8610578080793186E-5</c:v>
                </c:pt>
                <c:pt idx="116">
                  <c:v>3.8690762047415673E-5</c:v>
                </c:pt>
                <c:pt idx="117">
                  <c:v>3.877163725512974E-5</c:v>
                </c:pt>
                <c:pt idx="118">
                  <c:v>3.8853203703935375E-5</c:v>
                </c:pt>
                <c:pt idx="119">
                  <c:v>3.8935461393832584E-5</c:v>
                </c:pt>
                <c:pt idx="120">
                  <c:v>3.9018410324821367E-5</c:v>
                </c:pt>
                <c:pt idx="121">
                  <c:v>3.9102050496901724E-5</c:v>
                </c:pt>
                <c:pt idx="122">
                  <c:v>3.9186381910073648E-5</c:v>
                </c:pt>
                <c:pt idx="123">
                  <c:v>3.9271404564337154E-5</c:v>
                </c:pt>
                <c:pt idx="124">
                  <c:v>3.9357118459692233E-5</c:v>
                </c:pt>
                <c:pt idx="125">
                  <c:v>3.944352359613888E-5</c:v>
                </c:pt>
                <c:pt idx="126">
                  <c:v>3.9530619973677101E-5</c:v>
                </c:pt>
                <c:pt idx="127">
                  <c:v>3.9618407592306897E-5</c:v>
                </c:pt>
                <c:pt idx="128">
                  <c:v>3.9706886452028266E-5</c:v>
                </c:pt>
                <c:pt idx="129">
                  <c:v>3.9796056552841203E-5</c:v>
                </c:pt>
                <c:pt idx="130">
                  <c:v>3.9885917894745721E-5</c:v>
                </c:pt>
                <c:pt idx="131">
                  <c:v>3.9976470477741806E-5</c:v>
                </c:pt>
                <c:pt idx="132">
                  <c:v>4.0067714301829472E-5</c:v>
                </c:pt>
                <c:pt idx="133">
                  <c:v>4.0159649367008705E-5</c:v>
                </c:pt>
                <c:pt idx="134">
                  <c:v>4.0252275673279513E-5</c:v>
                </c:pt>
                <c:pt idx="135">
                  <c:v>4.0345593220641894E-5</c:v>
                </c:pt>
                <c:pt idx="136">
                  <c:v>4.043960200909585E-5</c:v>
                </c:pt>
                <c:pt idx="137">
                  <c:v>4.0534302038641373E-5</c:v>
                </c:pt>
                <c:pt idx="138">
                  <c:v>4.0629693309278471E-5</c:v>
                </c:pt>
                <c:pt idx="139">
                  <c:v>4.0725775821007149E-5</c:v>
                </c:pt>
                <c:pt idx="140">
                  <c:v>4.0822549573827395E-5</c:v>
                </c:pt>
                <c:pt idx="141">
                  <c:v>4.0920014567739215E-5</c:v>
                </c:pt>
                <c:pt idx="142">
                  <c:v>4.1018170802742609E-5</c:v>
                </c:pt>
                <c:pt idx="143">
                  <c:v>4.111701827883757E-5</c:v>
                </c:pt>
                <c:pt idx="144">
                  <c:v>4.1216556996024112E-5</c:v>
                </c:pt>
                <c:pt idx="145">
                  <c:v>4.1316786954302229E-5</c:v>
                </c:pt>
                <c:pt idx="146">
                  <c:v>4.1417708153671912E-5</c:v>
                </c:pt>
                <c:pt idx="147">
                  <c:v>4.151932059413317E-5</c:v>
                </c:pt>
                <c:pt idx="148">
                  <c:v>4.1621624275686002E-5</c:v>
                </c:pt>
                <c:pt idx="149">
                  <c:v>4.1724619198330409E-5</c:v>
                </c:pt>
                <c:pt idx="150">
                  <c:v>4.1828305362066382E-5</c:v>
                </c:pt>
                <c:pt idx="151">
                  <c:v>4.1932682766893937E-5</c:v>
                </c:pt>
                <c:pt idx="152">
                  <c:v>4.2037751412813066E-5</c:v>
                </c:pt>
                <c:pt idx="153">
                  <c:v>4.2143511299823762E-5</c:v>
                </c:pt>
                <c:pt idx="154">
                  <c:v>4.2249962427926032E-5</c:v>
                </c:pt>
                <c:pt idx="155">
                  <c:v>4.2357104797119876E-5</c:v>
                </c:pt>
                <c:pt idx="156">
                  <c:v>4.2464938407405295E-5</c:v>
                </c:pt>
                <c:pt idx="157">
                  <c:v>4.2573463258782288E-5</c:v>
                </c:pt>
                <c:pt idx="158">
                  <c:v>4.2682679351250848E-5</c:v>
                </c:pt>
                <c:pt idx="159">
                  <c:v>4.2792586684810982E-5</c:v>
                </c:pt>
                <c:pt idx="160">
                  <c:v>4.2903185259462697E-5</c:v>
                </c:pt>
                <c:pt idx="161">
                  <c:v>4.301447507520598E-5</c:v>
                </c:pt>
                <c:pt idx="162">
                  <c:v>4.3126456132040836E-5</c:v>
                </c:pt>
                <c:pt idx="163">
                  <c:v>4.3239128429967267E-5</c:v>
                </c:pt>
                <c:pt idx="164">
                  <c:v>4.3352491968985272E-5</c:v>
                </c:pt>
                <c:pt idx="165">
                  <c:v>4.3466546749094845E-5</c:v>
                </c:pt>
                <c:pt idx="166">
                  <c:v>4.3581292770295991E-5</c:v>
                </c:pt>
                <c:pt idx="167">
                  <c:v>4.3696730032588718E-5</c:v>
                </c:pt>
                <c:pt idx="168">
                  <c:v>4.3812858535973013E-5</c:v>
                </c:pt>
                <c:pt idx="169">
                  <c:v>4.3929678280448882E-5</c:v>
                </c:pt>
                <c:pt idx="170">
                  <c:v>4.4047189266016325E-5</c:v>
                </c:pt>
                <c:pt idx="171">
                  <c:v>4.4165391492675343E-5</c:v>
                </c:pt>
                <c:pt idx="172">
                  <c:v>4.4284284960425927E-5</c:v>
                </c:pt>
                <c:pt idx="173">
                  <c:v>4.4403869669268093E-5</c:v>
                </c:pt>
                <c:pt idx="174">
                  <c:v>4.4524145619201826E-5</c:v>
                </c:pt>
                <c:pt idx="175">
                  <c:v>4.4645112810227133E-5</c:v>
                </c:pt>
                <c:pt idx="176">
                  <c:v>4.4766771242344014E-5</c:v>
                </c:pt>
                <c:pt idx="177">
                  <c:v>4.488912091555247E-5</c:v>
                </c:pt>
                <c:pt idx="178">
                  <c:v>4.5012161829852499E-5</c:v>
                </c:pt>
                <c:pt idx="179">
                  <c:v>4.5135893985244103E-5</c:v>
                </c:pt>
                <c:pt idx="180">
                  <c:v>4.4358315747519084E-5</c:v>
                </c:pt>
                <c:pt idx="181">
                  <c:v>4.3583617429193052E-5</c:v>
                </c:pt>
                <c:pt idx="182">
                  <c:v>4.2811799030265991E-5</c:v>
                </c:pt>
                <c:pt idx="183">
                  <c:v>4.2042860550737923E-5</c:v>
                </c:pt>
                <c:pt idx="184">
                  <c:v>4.1276801990608834E-5</c:v>
                </c:pt>
                <c:pt idx="185">
                  <c:v>4.0513623349878723E-5</c:v>
                </c:pt>
                <c:pt idx="186">
                  <c:v>3.9753324628547592E-5</c:v>
                </c:pt>
                <c:pt idx="187">
                  <c:v>3.8995905826615446E-5</c:v>
                </c:pt>
                <c:pt idx="188">
                  <c:v>3.8241366944082286E-5</c:v>
                </c:pt>
                <c:pt idx="189">
                  <c:v>3.7489707980948104E-5</c:v>
                </c:pt>
                <c:pt idx="190">
                  <c:v>3.6740928937212902E-5</c:v>
                </c:pt>
                <c:pt idx="191">
                  <c:v>3.5995029812876679E-5</c:v>
                </c:pt>
                <c:pt idx="192">
                  <c:v>3.5252010607939441E-5</c:v>
                </c:pt>
                <c:pt idx="193">
                  <c:v>3.4511871322401188E-5</c:v>
                </c:pt>
                <c:pt idx="194">
                  <c:v>3.3774611956261915E-5</c:v>
                </c:pt>
                <c:pt idx="195">
                  <c:v>3.3040232509521621E-5</c:v>
                </c:pt>
                <c:pt idx="196">
                  <c:v>3.2308732982180305E-5</c:v>
                </c:pt>
                <c:pt idx="197">
                  <c:v>3.1580113374237975E-5</c:v>
                </c:pt>
                <c:pt idx="198">
                  <c:v>3.0854373685694631E-5</c:v>
                </c:pt>
                <c:pt idx="199">
                  <c:v>3.0131513916550263E-5</c:v>
                </c:pt>
                <c:pt idx="200">
                  <c:v>2.9411534066804876E-5</c:v>
                </c:pt>
                <c:pt idx="201">
                  <c:v>2.8694434136458472E-5</c:v>
                </c:pt>
                <c:pt idx="202">
                  <c:v>2.798021412551105E-5</c:v>
                </c:pt>
                <c:pt idx="203">
                  <c:v>2.7268874033962611E-5</c:v>
                </c:pt>
                <c:pt idx="204">
                  <c:v>2.6560413861813153E-5</c:v>
                </c:pt>
                <c:pt idx="205">
                  <c:v>2.5854833609062675E-5</c:v>
                </c:pt>
                <c:pt idx="206">
                  <c:v>2.5152133275711179E-5</c:v>
                </c:pt>
                <c:pt idx="207">
                  <c:v>2.4452312861758665E-5</c:v>
                </c:pt>
                <c:pt idx="208">
                  <c:v>2.3755372367205133E-5</c:v>
                </c:pt>
                <c:pt idx="209">
                  <c:v>2.3061311792050581E-5</c:v>
                </c:pt>
                <c:pt idx="210">
                  <c:v>2.2370131136295014E-5</c:v>
                </c:pt>
                <c:pt idx="211">
                  <c:v>2.1681830399938426E-5</c:v>
                </c:pt>
                <c:pt idx="212">
                  <c:v>2.099640958298082E-5</c:v>
                </c:pt>
                <c:pt idx="213">
                  <c:v>2.0313868685422193E-5</c:v>
                </c:pt>
                <c:pt idx="214">
                  <c:v>1.9634207707262552E-5</c:v>
                </c:pt>
                <c:pt idx="215">
                  <c:v>1.8957426648501889E-5</c:v>
                </c:pt>
                <c:pt idx="216">
                  <c:v>1.8283525509140209E-5</c:v>
                </c:pt>
                <c:pt idx="217">
                  <c:v>1.7612504289177511E-5</c:v>
                </c:pt>
                <c:pt idx="218">
                  <c:v>1.6944362988613792E-5</c:v>
                </c:pt>
                <c:pt idx="219">
                  <c:v>1.6279101607449059E-5</c:v>
                </c:pt>
                <c:pt idx="220">
                  <c:v>1.5616720145683301E-5</c:v>
                </c:pt>
                <c:pt idx="221">
                  <c:v>1.4957218603316532E-5</c:v>
                </c:pt>
                <c:pt idx="222">
                  <c:v>1.4300596980348739E-5</c:v>
                </c:pt>
                <c:pt idx="223">
                  <c:v>1.3646855276779932E-5</c:v>
                </c:pt>
                <c:pt idx="224">
                  <c:v>1.2995993492610103E-5</c:v>
                </c:pt>
                <c:pt idx="225">
                  <c:v>1.234801162783926E-5</c:v>
                </c:pt>
                <c:pt idx="226">
                  <c:v>1.1702909682467392E-5</c:v>
                </c:pt>
                <c:pt idx="227">
                  <c:v>1.106068765649451E-5</c:v>
                </c:pt>
                <c:pt idx="228">
                  <c:v>1.0421345549920611E-5</c:v>
                </c:pt>
                <c:pt idx="229">
                  <c:v>9.7848833627456902E-6</c:v>
                </c:pt>
                <c:pt idx="230">
                  <c:v>9.1513010949697518E-6</c:v>
                </c:pt>
                <c:pt idx="231">
                  <c:v>8.5205987465927991E-6</c:v>
                </c:pt>
                <c:pt idx="232">
                  <c:v>7.8927763176148218E-6</c:v>
                </c:pt>
                <c:pt idx="233">
                  <c:v>7.2678338080358269E-6</c:v>
                </c:pt>
                <c:pt idx="234">
                  <c:v>6.6457712178558176E-6</c:v>
                </c:pt>
                <c:pt idx="235">
                  <c:v>6.0265885470747906E-6</c:v>
                </c:pt>
                <c:pt idx="236">
                  <c:v>5.410285795692739E-6</c:v>
                </c:pt>
                <c:pt idx="237">
                  <c:v>4.7968629637096732E-6</c:v>
                </c:pt>
                <c:pt idx="238">
                  <c:v>4.1863200511255896E-6</c:v>
                </c:pt>
                <c:pt idx="239">
                  <c:v>3.5786570579404849E-6</c:v>
                </c:pt>
                <c:pt idx="240">
                  <c:v>2.9738739841543625E-6</c:v>
                </c:pt>
                <c:pt idx="241">
                  <c:v>2.371970829767219E-6</c:v>
                </c:pt>
                <c:pt idx="242">
                  <c:v>1.7729475947790679E-6</c:v>
                </c:pt>
                <c:pt idx="243">
                  <c:v>1.176804279189889E-6</c:v>
                </c:pt>
                <c:pt idx="244">
                  <c:v>5.8354088299969567E-7</c:v>
                </c:pt>
                <c:pt idx="245">
                  <c:v>-6.8425937915255115E-9</c:v>
                </c:pt>
                <c:pt idx="246">
                  <c:v>-5.9434615118375425E-7</c:v>
                </c:pt>
                <c:pt idx="247">
                  <c:v>-1.1789697891770041E-6</c:v>
                </c:pt>
                <c:pt idx="248">
                  <c:v>-1.7607135077712751E-6</c:v>
                </c:pt>
                <c:pt idx="249">
                  <c:v>-2.3395773069665604E-6</c:v>
                </c:pt>
                <c:pt idx="250">
                  <c:v>-2.9155611867628668E-6</c:v>
                </c:pt>
                <c:pt idx="251">
                  <c:v>-3.4886651471601875E-6</c:v>
                </c:pt>
                <c:pt idx="252">
                  <c:v>-4.0588891881585362E-6</c:v>
                </c:pt>
                <c:pt idx="253">
                  <c:v>-4.6262333097578991E-6</c:v>
                </c:pt>
                <c:pt idx="254">
                  <c:v>-5.1906975119582764E-6</c:v>
                </c:pt>
                <c:pt idx="255">
                  <c:v>-5.7522817947596681E-6</c:v>
                </c:pt>
                <c:pt idx="256">
                  <c:v>-6.3109861581620876E-6</c:v>
                </c:pt>
                <c:pt idx="257">
                  <c:v>-6.8668106021655214E-6</c:v>
                </c:pt>
                <c:pt idx="258">
                  <c:v>-7.4197551267699764E-6</c:v>
                </c:pt>
                <c:pt idx="259">
                  <c:v>-7.9698197319754457E-6</c:v>
                </c:pt>
                <c:pt idx="260">
                  <c:v>-8.5170044177819361E-6</c:v>
                </c:pt>
                <c:pt idx="261">
                  <c:v>-9.0613091841894476E-6</c:v>
                </c:pt>
                <c:pt idx="262">
                  <c:v>-9.6027340311979735E-6</c:v>
                </c:pt>
                <c:pt idx="263">
                  <c:v>-1.0141278958807514E-5</c:v>
                </c:pt>
                <c:pt idx="264">
                  <c:v>-1.0676943967018082E-5</c:v>
                </c:pt>
                <c:pt idx="265">
                  <c:v>-1.1209729055829664E-5</c:v>
                </c:pt>
                <c:pt idx="266">
                  <c:v>-1.1739634225242261E-5</c:v>
                </c:pt>
                <c:pt idx="267">
                  <c:v>-1.2266659475255879E-5</c:v>
                </c:pt>
                <c:pt idx="268">
                  <c:v>-1.2790804805870518E-5</c:v>
                </c:pt>
                <c:pt idx="269">
                  <c:v>-1.3312070217086171E-5</c:v>
                </c:pt>
                <c:pt idx="270">
                  <c:v>-1.3830455708902852E-5</c:v>
                </c:pt>
                <c:pt idx="271">
                  <c:v>-1.4345961281320541E-5</c:v>
                </c:pt>
                <c:pt idx="272">
                  <c:v>-1.4858586934339258E-5</c:v>
                </c:pt>
                <c:pt idx="273">
                  <c:v>-1.5368332667958982E-5</c:v>
                </c:pt>
                <c:pt idx="274">
                  <c:v>-1.5875198482179734E-5</c:v>
                </c:pt>
                <c:pt idx="275">
                  <c:v>-1.63791843770015E-5</c:v>
                </c:pt>
                <c:pt idx="276">
                  <c:v>-1.6880290352424288E-5</c:v>
                </c:pt>
                <c:pt idx="277">
                  <c:v>-1.7378516408448096E-5</c:v>
                </c:pt>
                <c:pt idx="278">
                  <c:v>-1.7873862545072913E-5</c:v>
                </c:pt>
                <c:pt idx="279">
                  <c:v>-1.8366328762298757E-5</c:v>
                </c:pt>
                <c:pt idx="280">
                  <c:v>-1.8855915060125615E-5</c:v>
                </c:pt>
                <c:pt idx="281">
                  <c:v>-1.9342621438553488E-5</c:v>
                </c:pt>
                <c:pt idx="282">
                  <c:v>-1.9826447897582389E-5</c:v>
                </c:pt>
                <c:pt idx="283">
                  <c:v>-2.0307394437212297E-5</c:v>
                </c:pt>
                <c:pt idx="284">
                  <c:v>-2.078546105744324E-5</c:v>
                </c:pt>
                <c:pt idx="285">
                  <c:v>-2.126064775827519E-5</c:v>
                </c:pt>
                <c:pt idx="286">
                  <c:v>-2.1732954539708155E-5</c:v>
                </c:pt>
                <c:pt idx="287">
                  <c:v>-2.2202381401742147E-5</c:v>
                </c:pt>
                <c:pt idx="288">
                  <c:v>-2.2668928344377154E-5</c:v>
                </c:pt>
                <c:pt idx="289">
                  <c:v>-2.3132595367613169E-5</c:v>
                </c:pt>
                <c:pt idx="290">
                  <c:v>-2.3593382471450218E-5</c:v>
                </c:pt>
                <c:pt idx="291">
                  <c:v>-2.4051289655888275E-5</c:v>
                </c:pt>
                <c:pt idx="292">
                  <c:v>-2.4506316920927359E-5</c:v>
                </c:pt>
                <c:pt idx="293">
                  <c:v>-2.4958464266567458E-5</c:v>
                </c:pt>
                <c:pt idx="294">
                  <c:v>-2.5407731692808572E-5</c:v>
                </c:pt>
                <c:pt idx="295">
                  <c:v>-2.5854119199650713E-5</c:v>
                </c:pt>
                <c:pt idx="296">
                  <c:v>-2.6297626787093862E-5</c:v>
                </c:pt>
                <c:pt idx="297">
                  <c:v>-2.6738254455138032E-5</c:v>
                </c:pt>
                <c:pt idx="298">
                  <c:v>-2.7176002203783229E-5</c:v>
                </c:pt>
                <c:pt idx="299">
                  <c:v>-2.7610870033029428E-5</c:v>
                </c:pt>
                <c:pt idx="300">
                  <c:v>-2.8042857942876668E-5</c:v>
                </c:pt>
                <c:pt idx="301">
                  <c:v>-2.8471965933324909E-5</c:v>
                </c:pt>
                <c:pt idx="302">
                  <c:v>-2.8898194004374164E-5</c:v>
                </c:pt>
                <c:pt idx="303">
                  <c:v>-2.932154215602446E-5</c:v>
                </c:pt>
                <c:pt idx="304">
                  <c:v>-2.9742010388275758E-5</c:v>
                </c:pt>
                <c:pt idx="305">
                  <c:v>-3.0159598701128069E-5</c:v>
                </c:pt>
                <c:pt idx="306">
                  <c:v>-3.0574307094581409E-5</c:v>
                </c:pt>
                <c:pt idx="307">
                  <c:v>-3.0986135568635763E-5</c:v>
                </c:pt>
                <c:pt idx="308">
                  <c:v>-3.1395084123291144E-5</c:v>
                </c:pt>
                <c:pt idx="309">
                  <c:v>-3.180115275854754E-5</c:v>
                </c:pt>
                <c:pt idx="310">
                  <c:v>-3.2204341474404937E-5</c:v>
                </c:pt>
                <c:pt idx="311">
                  <c:v>-3.2604650270863376E-5</c:v>
                </c:pt>
                <c:pt idx="312">
                  <c:v>-3.3002079147922828E-5</c:v>
                </c:pt>
                <c:pt idx="313">
                  <c:v>-3.3396628105583282E-5</c:v>
                </c:pt>
                <c:pt idx="314">
                  <c:v>-3.3788297143844776E-5</c:v>
                </c:pt>
                <c:pt idx="315">
                  <c:v>-3.4177086262707272E-5</c:v>
                </c:pt>
                <c:pt idx="316">
                  <c:v>-3.4562995462170796E-5</c:v>
                </c:pt>
                <c:pt idx="317">
                  <c:v>-3.4946024742235334E-5</c:v>
                </c:pt>
                <c:pt idx="318">
                  <c:v>-3.5326174102900899E-5</c:v>
                </c:pt>
                <c:pt idx="319">
                  <c:v>-3.5703443544167479E-5</c:v>
                </c:pt>
                <c:pt idx="320">
                  <c:v>-3.6077833066035074E-5</c:v>
                </c:pt>
                <c:pt idx="321">
                  <c:v>-3.6449342668503683E-5</c:v>
                </c:pt>
                <c:pt idx="322">
                  <c:v>-3.6817972351573306E-5</c:v>
                </c:pt>
                <c:pt idx="323">
                  <c:v>-3.7183722115243957E-5</c:v>
                </c:pt>
                <c:pt idx="324">
                  <c:v>-3.7546591959515635E-5</c:v>
                </c:pt>
                <c:pt idx="325">
                  <c:v>-3.7906581884388315E-5</c:v>
                </c:pt>
                <c:pt idx="326">
                  <c:v>-3.8263691889862023E-5</c:v>
                </c:pt>
                <c:pt idx="327">
                  <c:v>-3.8617921975936745E-5</c:v>
                </c:pt>
                <c:pt idx="328">
                  <c:v>-3.8969272142612494E-5</c:v>
                </c:pt>
                <c:pt idx="329">
                  <c:v>-3.9317742389889245E-5</c:v>
                </c:pt>
                <c:pt idx="330">
                  <c:v>-3.9663332717767037E-5</c:v>
                </c:pt>
                <c:pt idx="331">
                  <c:v>-4.000604312624583E-5</c:v>
                </c:pt>
                <c:pt idx="332">
                  <c:v>-4.034587361532565E-5</c:v>
                </c:pt>
                <c:pt idx="333">
                  <c:v>-4.0682824185006485E-5</c:v>
                </c:pt>
                <c:pt idx="334">
                  <c:v>-4.1016894835288335E-5</c:v>
                </c:pt>
                <c:pt idx="335">
                  <c:v>-4.1348085566171212E-5</c:v>
                </c:pt>
                <c:pt idx="336">
                  <c:v>-4.167639637765509E-5</c:v>
                </c:pt>
                <c:pt idx="337">
                  <c:v>-4.2001827269739996E-5</c:v>
                </c:pt>
                <c:pt idx="338">
                  <c:v>-4.2324378242425929E-5</c:v>
                </c:pt>
                <c:pt idx="339">
                  <c:v>-4.2644049295712864E-5</c:v>
                </c:pt>
                <c:pt idx="340">
                  <c:v>-4.296084042960084E-5</c:v>
                </c:pt>
                <c:pt idx="341">
                  <c:v>-4.3274751644089817E-5</c:v>
                </c:pt>
                <c:pt idx="342">
                  <c:v>-4.3585782939179821E-5</c:v>
                </c:pt>
                <c:pt idx="343">
                  <c:v>-4.389393431487084E-5</c:v>
                </c:pt>
                <c:pt idx="344">
                  <c:v>-4.4199205771162874E-5</c:v>
                </c:pt>
                <c:pt idx="345">
                  <c:v>-4.4501597308055921E-5</c:v>
                </c:pt>
                <c:pt idx="346">
                  <c:v>-4.4801108925549997E-5</c:v>
                </c:pt>
                <c:pt idx="347">
                  <c:v>-4.5097740623645087E-5</c:v>
                </c:pt>
                <c:pt idx="348">
                  <c:v>-4.5391492402341204E-5</c:v>
                </c:pt>
                <c:pt idx="349">
                  <c:v>-4.5682364261638336E-5</c:v>
                </c:pt>
                <c:pt idx="350">
                  <c:v>-4.5970356201536483E-5</c:v>
                </c:pt>
                <c:pt idx="351">
                  <c:v>-4.6255468222035644E-5</c:v>
                </c:pt>
                <c:pt idx="352">
                  <c:v>-4.6537700323135832E-5</c:v>
                </c:pt>
                <c:pt idx="353">
                  <c:v>-4.6817052504837022E-5</c:v>
                </c:pt>
                <c:pt idx="354">
                  <c:v>-4.7093524767139253E-5</c:v>
                </c:pt>
                <c:pt idx="355">
                  <c:v>-4.7367117110042484E-5</c:v>
                </c:pt>
                <c:pt idx="356">
                  <c:v>-4.7637829533546744E-5</c:v>
                </c:pt>
                <c:pt idx="357">
                  <c:v>-4.7905662037652031E-5</c:v>
                </c:pt>
                <c:pt idx="358">
                  <c:v>-4.8170614622358319E-5</c:v>
                </c:pt>
                <c:pt idx="359">
                  <c:v>-4.8432687287665636E-5</c:v>
                </c:pt>
                <c:pt idx="360">
                  <c:v>-4.8691880033573966E-5</c:v>
                </c:pt>
                <c:pt idx="361">
                  <c:v>-4.8948192860083324E-5</c:v>
                </c:pt>
                <c:pt idx="362">
                  <c:v>-4.9201625767193683E-5</c:v>
                </c:pt>
                <c:pt idx="363">
                  <c:v>-4.945217875490507E-5</c:v>
                </c:pt>
                <c:pt idx="364">
                  <c:v>-4.9699851823217485E-5</c:v>
                </c:pt>
                <c:pt idx="365">
                  <c:v>-4.9944644972130901E-5</c:v>
                </c:pt>
                <c:pt idx="366">
                  <c:v>-5.0186558201645344E-5</c:v>
                </c:pt>
                <c:pt idx="367">
                  <c:v>-5.0425591511760802E-5</c:v>
                </c:pt>
                <c:pt idx="368">
                  <c:v>-5.0661744902477288E-5</c:v>
                </c:pt>
                <c:pt idx="369">
                  <c:v>-5.0895018373794788E-5</c:v>
                </c:pt>
                <c:pt idx="370">
                  <c:v>-5.1125411925713303E-5</c:v>
                </c:pt>
                <c:pt idx="371">
                  <c:v>-5.1352925558232831E-5</c:v>
                </c:pt>
                <c:pt idx="372">
                  <c:v>-5.1577559271353388E-5</c:v>
                </c:pt>
                <c:pt idx="373">
                  <c:v>-5.1799313065074959E-5</c:v>
                </c:pt>
                <c:pt idx="374">
                  <c:v>-5.2018186939397544E-5</c:v>
                </c:pt>
                <c:pt idx="375">
                  <c:v>-5.2234180894321158E-5</c:v>
                </c:pt>
                <c:pt idx="376">
                  <c:v>-5.2447294929845785E-5</c:v>
                </c:pt>
                <c:pt idx="377">
                  <c:v>-5.2657529045971441E-5</c:v>
                </c:pt>
                <c:pt idx="378">
                  <c:v>-5.2864883242698097E-5</c:v>
                </c:pt>
                <c:pt idx="379">
                  <c:v>-5.3069357520025781E-5</c:v>
                </c:pt>
                <c:pt idx="380">
                  <c:v>-5.3270951877954479E-5</c:v>
                </c:pt>
                <c:pt idx="381">
                  <c:v>-5.3469666316484206E-5</c:v>
                </c:pt>
                <c:pt idx="382">
                  <c:v>-5.3665500835614933E-5</c:v>
                </c:pt>
                <c:pt idx="383">
                  <c:v>-5.3858455435346688E-5</c:v>
                </c:pt>
                <c:pt idx="384">
                  <c:v>-5.4048530115679457E-5</c:v>
                </c:pt>
                <c:pt idx="385">
                  <c:v>-5.4235724876613254E-5</c:v>
                </c:pt>
                <c:pt idx="386">
                  <c:v>-5.4420039718148066E-5</c:v>
                </c:pt>
                <c:pt idx="387">
                  <c:v>-5.4601474640283892E-5</c:v>
                </c:pt>
                <c:pt idx="388">
                  <c:v>-5.4780029643020745E-5</c:v>
                </c:pt>
                <c:pt idx="389">
                  <c:v>-5.4955704726358614E-5</c:v>
                </c:pt>
                <c:pt idx="390">
                  <c:v>-5.5128499890297496E-5</c:v>
                </c:pt>
                <c:pt idx="391">
                  <c:v>-5.5298415134837393E-5</c:v>
                </c:pt>
                <c:pt idx="392">
                  <c:v>-5.5465450459978317E-5</c:v>
                </c:pt>
                <c:pt idx="393">
                  <c:v>-5.5629605865720256E-5</c:v>
                </c:pt>
                <c:pt idx="394">
                  <c:v>-5.5790881352063223E-5</c:v>
                </c:pt>
                <c:pt idx="395">
                  <c:v>-5.5949276919007191E-5</c:v>
                </c:pt>
                <c:pt idx="396">
                  <c:v>-5.6104792566552186E-5</c:v>
                </c:pt>
                <c:pt idx="397">
                  <c:v>-5.625742829469821E-5</c:v>
                </c:pt>
                <c:pt idx="398">
                  <c:v>-5.6407184103445234E-5</c:v>
                </c:pt>
                <c:pt idx="399">
                  <c:v>-5.6554059992793286E-5</c:v>
                </c:pt>
                <c:pt idx="400">
                  <c:v>-5.6698055962742353E-5</c:v>
                </c:pt>
                <c:pt idx="401">
                  <c:v>-5.6839172013292447E-5</c:v>
                </c:pt>
                <c:pt idx="402">
                  <c:v>-5.6977408144443542E-5</c:v>
                </c:pt>
                <c:pt idx="403">
                  <c:v>-5.7112764356195665E-5</c:v>
                </c:pt>
                <c:pt idx="404">
                  <c:v>-5.7245240648548816E-5</c:v>
                </c:pt>
                <c:pt idx="405">
                  <c:v>-5.7374837021502968E-5</c:v>
                </c:pt>
                <c:pt idx="406">
                  <c:v>-5.7501553475058147E-5</c:v>
                </c:pt>
                <c:pt idx="407">
                  <c:v>-5.7625390009214341E-5</c:v>
                </c:pt>
                <c:pt idx="408">
                  <c:v>-5.7746346623971563E-5</c:v>
                </c:pt>
                <c:pt idx="409">
                  <c:v>-5.7864423319329799E-5</c:v>
                </c:pt>
                <c:pt idx="410">
                  <c:v>-5.7979620095289049E-5</c:v>
                </c:pt>
                <c:pt idx="411">
                  <c:v>-5.8091936951849314E-5</c:v>
                </c:pt>
                <c:pt idx="412">
                  <c:v>-5.8201373889010607E-5</c:v>
                </c:pt>
                <c:pt idx="413">
                  <c:v>-5.8307930906772914E-5</c:v>
                </c:pt>
                <c:pt idx="414">
                  <c:v>-5.8411608005136235E-5</c:v>
                </c:pt>
                <c:pt idx="415">
                  <c:v>-5.8512405184100584E-5</c:v>
                </c:pt>
                <c:pt idx="416">
                  <c:v>-5.8610322443665948E-5</c:v>
                </c:pt>
                <c:pt idx="417">
                  <c:v>-5.8705359783832339E-5</c:v>
                </c:pt>
                <c:pt idx="418">
                  <c:v>-5.8797517204599732E-5</c:v>
                </c:pt>
                <c:pt idx="419">
                  <c:v>-5.8886794705968152E-5</c:v>
                </c:pt>
                <c:pt idx="420">
                  <c:v>-5.8973192287937586E-5</c:v>
                </c:pt>
                <c:pt idx="421">
                  <c:v>-5.9056709950508048E-5</c:v>
                </c:pt>
                <c:pt idx="422">
                  <c:v>-5.9137347693679512E-5</c:v>
                </c:pt>
                <c:pt idx="423">
                  <c:v>-5.9215105517452003E-5</c:v>
                </c:pt>
                <c:pt idx="424">
                  <c:v>-5.9289983421825508E-5</c:v>
                </c:pt>
                <c:pt idx="425">
                  <c:v>-5.9361981406800041E-5</c:v>
                </c:pt>
                <c:pt idx="426">
                  <c:v>-5.9431099472375589E-5</c:v>
                </c:pt>
                <c:pt idx="427">
                  <c:v>-5.9497337618552151E-5</c:v>
                </c:pt>
                <c:pt idx="428">
                  <c:v>-5.956069584532974E-5</c:v>
                </c:pt>
                <c:pt idx="429">
                  <c:v>-5.9621174152708344E-5</c:v>
                </c:pt>
                <c:pt idx="430">
                  <c:v>-5.9678772540687963E-5</c:v>
                </c:pt>
                <c:pt idx="431">
                  <c:v>-5.9733491009268596E-5</c:v>
                </c:pt>
                <c:pt idx="432">
                  <c:v>-5.9785329558450256E-5</c:v>
                </c:pt>
                <c:pt idx="433">
                  <c:v>-5.9834288188232931E-5</c:v>
                </c:pt>
                <c:pt idx="434">
                  <c:v>-5.9880366898616634E-5</c:v>
                </c:pt>
                <c:pt idx="435">
                  <c:v>-5.9923565689601338E-5</c:v>
                </c:pt>
                <c:pt idx="436">
                  <c:v>-5.9963884561187069E-5</c:v>
                </c:pt>
                <c:pt idx="437">
                  <c:v>-6.0001323513373829E-5</c:v>
                </c:pt>
                <c:pt idx="438">
                  <c:v>-6.0035882546161589E-5</c:v>
                </c:pt>
                <c:pt idx="439">
                  <c:v>-6.0067561659550377E-5</c:v>
                </c:pt>
                <c:pt idx="440">
                  <c:v>-6.009636085354018E-5</c:v>
                </c:pt>
                <c:pt idx="441">
                  <c:v>-6.012228012813101E-5</c:v>
                </c:pt>
                <c:pt idx="442">
                  <c:v>-6.0145319483322841E-5</c:v>
                </c:pt>
                <c:pt idx="443">
                  <c:v>-6.01654789191157E-5</c:v>
                </c:pt>
                <c:pt idx="444">
                  <c:v>-6.0182758435509587E-5</c:v>
                </c:pt>
                <c:pt idx="445">
                  <c:v>-6.0197158032504475E-5</c:v>
                </c:pt>
                <c:pt idx="446">
                  <c:v>-6.0208677710100404E-5</c:v>
                </c:pt>
                <c:pt idx="447">
                  <c:v>-6.0217317468297334E-5</c:v>
                </c:pt>
                <c:pt idx="448">
                  <c:v>-6.0223077307095291E-5</c:v>
                </c:pt>
                <c:pt idx="449">
                  <c:v>-6.0225957226494264E-5</c:v>
                </c:pt>
                <c:pt idx="450">
                  <c:v>-6.022595722649425E-5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3.4E-5</c:v>
                </c:pt>
                <c:pt idx="1">
                  <c:v>6.8000691241091574E-5</c:v>
                </c:pt>
                <c:pt idx="2">
                  <c:v>1.020027649643663E-4</c:v>
                </c:pt>
                <c:pt idx="3">
                  <c:v>1.3600691241091574E-4</c:v>
                </c:pt>
                <c:pt idx="4">
                  <c:v>1.7001382482183147E-4</c:v>
                </c:pt>
                <c:pt idx="5">
                  <c:v>2.0402419343820507E-4</c:v>
                </c:pt>
                <c:pt idx="6">
                  <c:v>2.3803870950112811E-4</c:v>
                </c:pt>
                <c:pt idx="7">
                  <c:v>2.7205806425169217E-4</c:v>
                </c:pt>
                <c:pt idx="8">
                  <c:v>3.060829489309888E-4</c:v>
                </c:pt>
                <c:pt idx="9">
                  <c:v>3.4011405478010957E-4</c:v>
                </c:pt>
                <c:pt idx="10">
                  <c:v>3.7415207304014608E-4</c:v>
                </c:pt>
                <c:pt idx="11">
                  <c:v>4.0819769495218993E-4</c:v>
                </c:pt>
                <c:pt idx="12">
                  <c:v>4.4225161175733262E-4</c:v>
                </c:pt>
                <c:pt idx="13">
                  <c:v>4.763145146966658E-4</c:v>
                </c:pt>
                <c:pt idx="14">
                  <c:v>5.1038709501128102E-4</c:v>
                </c:pt>
                <c:pt idx="15">
                  <c:v>5.4447004394226977E-4</c:v>
                </c:pt>
                <c:pt idx="16">
                  <c:v>5.785640527307237E-4</c:v>
                </c:pt>
                <c:pt idx="17">
                  <c:v>6.1266981261773443E-4</c:v>
                </c:pt>
                <c:pt idx="18">
                  <c:v>6.4678801484439343E-4</c:v>
                </c:pt>
                <c:pt idx="19">
                  <c:v>6.8091935065179232E-4</c:v>
                </c:pt>
                <c:pt idx="20">
                  <c:v>7.1506451128102268E-4</c:v>
                </c:pt>
                <c:pt idx="21">
                  <c:v>7.4922418797317614E-4</c:v>
                </c:pt>
                <c:pt idx="22">
                  <c:v>7.8339907196934417E-4</c:v>
                </c:pt>
                <c:pt idx="23">
                  <c:v>8.1758985451061837E-4</c:v>
                </c:pt>
                <c:pt idx="24">
                  <c:v>8.5179722683809036E-4</c:v>
                </c:pt>
                <c:pt idx="25">
                  <c:v>8.8602188019285162E-4</c:v>
                </c:pt>
                <c:pt idx="26">
                  <c:v>9.2026450581599376E-4</c:v>
                </c:pt>
                <c:pt idx="27">
                  <c:v>9.5452579494860836E-4</c:v>
                </c:pt>
                <c:pt idx="28">
                  <c:v>9.8880643883178716E-4</c:v>
                </c:pt>
                <c:pt idx="29">
                  <c:v>1.0231071287066214E-3</c:v>
                </c:pt>
                <c:pt idx="30">
                  <c:v>1.0574285558142028E-3</c:v>
                </c:pt>
                <c:pt idx="31">
                  <c:v>1.0917714113956231E-3</c:v>
                </c:pt>
                <c:pt idx="32">
                  <c:v>1.1261363866919738E-3</c:v>
                </c:pt>
                <c:pt idx="33">
                  <c:v>1.1605241729443464E-3</c:v>
                </c:pt>
                <c:pt idx="34">
                  <c:v>1.1949354613938325E-3</c:v>
                </c:pt>
                <c:pt idx="35">
                  <c:v>1.2293709432815237E-3</c:v>
                </c:pt>
                <c:pt idx="36">
                  <c:v>1.2638313098485114E-3</c:v>
                </c:pt>
                <c:pt idx="37">
                  <c:v>1.2983172523358874E-3</c:v>
                </c:pt>
                <c:pt idx="38">
                  <c:v>1.3328294619847432E-3</c:v>
                </c:pt>
                <c:pt idx="39">
                  <c:v>1.3673686300361703E-3</c:v>
                </c:pt>
                <c:pt idx="40">
                  <c:v>1.4019354477312603E-3</c:v>
                </c:pt>
                <c:pt idx="41">
                  <c:v>1.4365306063111047E-3</c:v>
                </c:pt>
                <c:pt idx="42">
                  <c:v>1.4711547970167954E-3</c:v>
                </c:pt>
                <c:pt idx="43">
                  <c:v>1.5058087110894236E-3</c:v>
                </c:pt>
                <c:pt idx="44">
                  <c:v>1.5404930397700811E-3</c:v>
                </c:pt>
                <c:pt idx="45">
                  <c:v>1.5752084742998594E-3</c:v>
                </c:pt>
                <c:pt idx="46">
                  <c:v>1.6099557059198501E-3</c:v>
                </c:pt>
                <c:pt idx="47">
                  <c:v>1.6447354258711446E-3</c:v>
                </c:pt>
                <c:pt idx="48">
                  <c:v>1.6795483253948347E-3</c:v>
                </c:pt>
                <c:pt idx="49">
                  <c:v>1.7143950957320118E-3</c:v>
                </c:pt>
                <c:pt idx="50">
                  <c:v>1.7492764281237677E-3</c:v>
                </c:pt>
                <c:pt idx="51">
                  <c:v>1.7841930138111938E-3</c:v>
                </c:pt>
                <c:pt idx="52">
                  <c:v>1.8191455440353817E-3</c:v>
                </c:pt>
                <c:pt idx="53">
                  <c:v>1.8541347100374229E-3</c:v>
                </c:pt>
                <c:pt idx="54">
                  <c:v>1.8891612030584089E-3</c:v>
                </c:pt>
                <c:pt idx="55">
                  <c:v>1.9242257143394317E-3</c:v>
                </c:pt>
                <c:pt idx="56">
                  <c:v>1.9593289351215824E-3</c:v>
                </c:pt>
                <c:pt idx="57">
                  <c:v>1.9944715566459527E-3</c:v>
                </c:pt>
                <c:pt idx="58">
                  <c:v>2.0296542701536344E-3</c:v>
                </c:pt>
                <c:pt idx="59">
                  <c:v>2.0648777668857191E-3</c:v>
                </c:pt>
                <c:pt idx="60">
                  <c:v>2.1001427380832982E-3</c:v>
                </c:pt>
                <c:pt idx="61">
                  <c:v>2.1354498749874629E-3</c:v>
                </c:pt>
                <c:pt idx="62">
                  <c:v>2.1707998688393054E-3</c:v>
                </c:pt>
                <c:pt idx="63">
                  <c:v>2.2061934108799169E-3</c:v>
                </c:pt>
                <c:pt idx="64">
                  <c:v>2.2416311923503891E-3</c:v>
                </c:pt>
                <c:pt idx="65">
                  <c:v>2.2771139044918138E-3</c:v>
                </c:pt>
                <c:pt idx="66">
                  <c:v>2.3126422385452822E-3</c:v>
                </c:pt>
                <c:pt idx="67">
                  <c:v>2.3482168857518861E-3</c:v>
                </c:pt>
                <c:pt idx="68">
                  <c:v>2.3838385373527167E-3</c:v>
                </c:pt>
                <c:pt idx="69">
                  <c:v>2.4195078845888661E-3</c:v>
                </c:pt>
                <c:pt idx="70">
                  <c:v>2.4552256187014257E-3</c:v>
                </c:pt>
                <c:pt idx="71">
                  <c:v>2.4909924309314867E-3</c:v>
                </c:pt>
                <c:pt idx="72">
                  <c:v>2.5268090125201413E-3</c:v>
                </c:pt>
                <c:pt idx="73">
                  <c:v>2.5626760547084806E-3</c:v>
                </c:pt>
                <c:pt idx="74">
                  <c:v>2.5985942487375961E-3</c:v>
                </c:pt>
                <c:pt idx="75">
                  <c:v>2.6345642858485799E-3</c:v>
                </c:pt>
                <c:pt idx="76">
                  <c:v>2.6705868572825231E-3</c:v>
                </c:pt>
                <c:pt idx="77">
                  <c:v>2.7066626542805177E-3</c:v>
                </c:pt>
                <c:pt idx="78">
                  <c:v>2.7427923680836547E-3</c:v>
                </c:pt>
                <c:pt idx="79">
                  <c:v>2.7789766899330259E-3</c:v>
                </c:pt>
                <c:pt idx="80">
                  <c:v>2.8152163110697231E-3</c:v>
                </c:pt>
                <c:pt idx="81">
                  <c:v>2.8515119227348375E-3</c:v>
                </c:pt>
                <c:pt idx="82">
                  <c:v>2.8878642161694612E-3</c:v>
                </c:pt>
                <c:pt idx="83">
                  <c:v>2.9242738826146851E-3</c:v>
                </c:pt>
                <c:pt idx="84">
                  <c:v>2.9607416133116014E-3</c:v>
                </c:pt>
                <c:pt idx="85">
                  <c:v>2.9972680995013013E-3</c:v>
                </c:pt>
                <c:pt idx="86">
                  <c:v>3.0338540324248765E-3</c:v>
                </c:pt>
                <c:pt idx="87">
                  <c:v>3.0705001033234187E-3</c:v>
                </c:pt>
                <c:pt idx="88">
                  <c:v>3.1072070034380193E-3</c:v>
                </c:pt>
                <c:pt idx="89">
                  <c:v>3.1439754240097698E-3</c:v>
                </c:pt>
                <c:pt idx="90">
                  <c:v>3.1808060562797621E-3</c:v>
                </c:pt>
                <c:pt idx="91">
                  <c:v>3.2176995914890874E-3</c:v>
                </c:pt>
                <c:pt idx="92">
                  <c:v>3.2546567208788374E-3</c:v>
                </c:pt>
                <c:pt idx="93">
                  <c:v>3.2916781356901038E-3</c:v>
                </c:pt>
                <c:pt idx="94">
                  <c:v>3.328764527163978E-3</c:v>
                </c:pt>
                <c:pt idx="95">
                  <c:v>3.3659165865415515E-3</c:v>
                </c:pt>
                <c:pt idx="96">
                  <c:v>3.4031350050639161E-3</c:v>
                </c:pt>
                <c:pt idx="97">
                  <c:v>3.4404204739721636E-3</c:v>
                </c:pt>
                <c:pt idx="98">
                  <c:v>3.4777736845073852E-3</c:v>
                </c:pt>
                <c:pt idx="99">
                  <c:v>3.5151953279106726E-3</c:v>
                </c:pt>
                <c:pt idx="100">
                  <c:v>3.5526860954231171E-3</c:v>
                </c:pt>
                <c:pt idx="101">
                  <c:v>3.5902466782858104E-3</c:v>
                </c:pt>
                <c:pt idx="102">
                  <c:v>3.6278777677398442E-3</c:v>
                </c:pt>
                <c:pt idx="103">
                  <c:v>3.6655800550263102E-3</c:v>
                </c:pt>
                <c:pt idx="104">
                  <c:v>3.7033542313862997E-3</c:v>
                </c:pt>
                <c:pt idx="105">
                  <c:v>3.7412009880609044E-3</c:v>
                </c:pt>
                <c:pt idx="106">
                  <c:v>3.7791210162912161E-3</c:v>
                </c:pt>
                <c:pt idx="107">
                  <c:v>3.8171150073183259E-3</c:v>
                </c:pt>
                <c:pt idx="108">
                  <c:v>3.8551836523833256E-3</c:v>
                </c:pt>
                <c:pt idx="109">
                  <c:v>3.893327642727307E-3</c:v>
                </c:pt>
                <c:pt idx="110">
                  <c:v>3.9315476695913612E-3</c:v>
                </c:pt>
                <c:pt idx="111">
                  <c:v>3.9698444242165804E-3</c:v>
                </c:pt>
                <c:pt idx="112">
                  <c:v>4.0082185978440555E-3</c:v>
                </c:pt>
                <c:pt idx="113">
                  <c:v>4.0466708817148787E-3</c:v>
                </c:pt>
                <c:pt idx="114">
                  <c:v>4.0852019670701411E-3</c:v>
                </c:pt>
                <c:pt idx="115">
                  <c:v>4.1238125451509341E-3</c:v>
                </c:pt>
                <c:pt idx="116">
                  <c:v>4.1625033071983498E-3</c:v>
                </c:pt>
                <c:pt idx="117">
                  <c:v>4.2012749444534795E-3</c:v>
                </c:pt>
                <c:pt idx="118">
                  <c:v>4.2401281481574144E-3</c:v>
                </c:pt>
                <c:pt idx="119">
                  <c:v>4.2790636095512468E-3</c:v>
                </c:pt>
                <c:pt idx="120">
                  <c:v>4.3180820198760678E-3</c:v>
                </c:pt>
                <c:pt idx="121">
                  <c:v>4.3571840703729697E-3</c:v>
                </c:pt>
                <c:pt idx="122">
                  <c:v>4.3963704522830436E-3</c:v>
                </c:pt>
                <c:pt idx="123">
                  <c:v>4.435641856847381E-3</c:v>
                </c:pt>
                <c:pt idx="124">
                  <c:v>4.4749989753070729E-3</c:v>
                </c:pt>
                <c:pt idx="125">
                  <c:v>4.5144424989032117E-3</c:v>
                </c:pt>
                <c:pt idx="126">
                  <c:v>4.5539731188768886E-3</c:v>
                </c:pt>
                <c:pt idx="127">
                  <c:v>4.5935915264691957E-3</c:v>
                </c:pt>
                <c:pt idx="128">
                  <c:v>4.6332984129212242E-3</c:v>
                </c:pt>
                <c:pt idx="129">
                  <c:v>4.6730944694740656E-3</c:v>
                </c:pt>
                <c:pt idx="130">
                  <c:v>4.7129803873688109E-3</c:v>
                </c:pt>
                <c:pt idx="131">
                  <c:v>4.7529568578465525E-3</c:v>
                </c:pt>
                <c:pt idx="132">
                  <c:v>4.7930245721483824E-3</c:v>
                </c:pt>
                <c:pt idx="133">
                  <c:v>4.833184221515391E-3</c:v>
                </c:pt>
                <c:pt idx="134">
                  <c:v>4.8734364971886705E-3</c:v>
                </c:pt>
                <c:pt idx="135">
                  <c:v>4.9137820904093122E-3</c:v>
                </c:pt>
                <c:pt idx="136">
                  <c:v>4.9542216924184082E-3</c:v>
                </c:pt>
                <c:pt idx="137">
                  <c:v>4.9947559944570497E-3</c:v>
                </c:pt>
                <c:pt idx="138">
                  <c:v>5.0353856877663281E-3</c:v>
                </c:pt>
                <c:pt idx="139">
                  <c:v>5.0761114635873355E-3</c:v>
                </c:pt>
                <c:pt idx="140">
                  <c:v>5.1169340131611632E-3</c:v>
                </c:pt>
                <c:pt idx="141">
                  <c:v>5.1578540277289024E-3</c:v>
                </c:pt>
                <c:pt idx="142">
                  <c:v>5.1988721985316453E-3</c:v>
                </c:pt>
                <c:pt idx="143">
                  <c:v>5.2399892168104832E-3</c:v>
                </c:pt>
                <c:pt idx="144">
                  <c:v>5.2812057738065073E-3</c:v>
                </c:pt>
                <c:pt idx="145">
                  <c:v>5.3225225607608099E-3</c:v>
                </c:pt>
                <c:pt idx="146">
                  <c:v>5.363940268914482E-3</c:v>
                </c:pt>
                <c:pt idx="147">
                  <c:v>5.4054595895086151E-3</c:v>
                </c:pt>
                <c:pt idx="148">
                  <c:v>5.4470812137843013E-3</c:v>
                </c:pt>
                <c:pt idx="149">
                  <c:v>5.4888058329826319E-3</c:v>
                </c:pt>
                <c:pt idx="150">
                  <c:v>5.5306341383446981E-3</c:v>
                </c:pt>
                <c:pt idx="151">
                  <c:v>5.5725668211115921E-3</c:v>
                </c:pt>
                <c:pt idx="152">
                  <c:v>5.6146045725244051E-3</c:v>
                </c:pt>
                <c:pt idx="153">
                  <c:v>5.6567480838242284E-3</c:v>
                </c:pt>
                <c:pt idx="154">
                  <c:v>5.6989980462521543E-3</c:v>
                </c:pt>
                <c:pt idx="155">
                  <c:v>5.7413551510492739E-3</c:v>
                </c:pt>
                <c:pt idx="156">
                  <c:v>5.7838200894566793E-3</c:v>
                </c:pt>
                <c:pt idx="157">
                  <c:v>5.826393552715462E-3</c:v>
                </c:pt>
                <c:pt idx="158">
                  <c:v>5.869076232066713E-3</c:v>
                </c:pt>
                <c:pt idx="159">
                  <c:v>5.9118688187515239E-3</c:v>
                </c:pt>
                <c:pt idx="160">
                  <c:v>5.9547720040109865E-3</c:v>
                </c:pt>
                <c:pt idx="161">
                  <c:v>5.9977864790861923E-3</c:v>
                </c:pt>
                <c:pt idx="162">
                  <c:v>6.0409129352182334E-3</c:v>
                </c:pt>
                <c:pt idx="163">
                  <c:v>6.0841520636482011E-3</c:v>
                </c:pt>
                <c:pt idx="164">
                  <c:v>6.1275045556171866E-3</c:v>
                </c:pt>
                <c:pt idx="165">
                  <c:v>6.1709711023662812E-3</c:v>
                </c:pt>
                <c:pt idx="166">
                  <c:v>6.214552395136577E-3</c:v>
                </c:pt>
                <c:pt idx="167">
                  <c:v>6.2582491251691654E-3</c:v>
                </c:pt>
                <c:pt idx="168">
                  <c:v>6.3020619837051385E-3</c:v>
                </c:pt>
                <c:pt idx="169">
                  <c:v>6.3459916619855875E-3</c:v>
                </c:pt>
                <c:pt idx="170">
                  <c:v>6.3900388512516037E-3</c:v>
                </c:pt>
                <c:pt idx="171">
                  <c:v>6.4342042427442793E-3</c:v>
                </c:pt>
                <c:pt idx="172">
                  <c:v>6.4784885277047056E-3</c:v>
                </c:pt>
                <c:pt idx="173">
                  <c:v>6.5228923973739738E-3</c:v>
                </c:pt>
                <c:pt idx="174">
                  <c:v>6.567416542993176E-3</c:v>
                </c:pt>
                <c:pt idx="175">
                  <c:v>6.6120616558034027E-3</c:v>
                </c:pt>
                <c:pt idx="176">
                  <c:v>6.6568284270457469E-3</c:v>
                </c:pt>
                <c:pt idx="177">
                  <c:v>6.701717547961299E-3</c:v>
                </c:pt>
                <c:pt idx="178">
                  <c:v>6.7467297097911511E-3</c:v>
                </c:pt>
                <c:pt idx="179">
                  <c:v>6.7918656037763954E-3</c:v>
                </c:pt>
                <c:pt idx="180">
                  <c:v>6.8362239195239143E-3</c:v>
                </c:pt>
                <c:pt idx="181">
                  <c:v>6.8798075369531069E-3</c:v>
                </c:pt>
                <c:pt idx="182">
                  <c:v>6.9226193359833727E-3</c:v>
                </c:pt>
                <c:pt idx="183">
                  <c:v>6.964662196534111E-3</c:v>
                </c:pt>
                <c:pt idx="184">
                  <c:v>7.0059389985247201E-3</c:v>
                </c:pt>
                <c:pt idx="185">
                  <c:v>7.0464526218745986E-3</c:v>
                </c:pt>
                <c:pt idx="186">
                  <c:v>7.0862059465031466E-3</c:v>
                </c:pt>
                <c:pt idx="187">
                  <c:v>7.1252018523297617E-3</c:v>
                </c:pt>
                <c:pt idx="188">
                  <c:v>7.1634432192738441E-3</c:v>
                </c:pt>
                <c:pt idx="189">
                  <c:v>7.2009329272547922E-3</c:v>
                </c:pt>
                <c:pt idx="190">
                  <c:v>7.2376738561920053E-3</c:v>
                </c:pt>
                <c:pt idx="191">
                  <c:v>7.2736688860048819E-3</c:v>
                </c:pt>
                <c:pt idx="192">
                  <c:v>7.3089208966128213E-3</c:v>
                </c:pt>
                <c:pt idx="193">
                  <c:v>7.3434327679352228E-3</c:v>
                </c:pt>
                <c:pt idx="194">
                  <c:v>7.3772073798914848E-3</c:v>
                </c:pt>
                <c:pt idx="195">
                  <c:v>7.4102476124010067E-3</c:v>
                </c:pt>
                <c:pt idx="196">
                  <c:v>7.4425563453831868E-3</c:v>
                </c:pt>
                <c:pt idx="197">
                  <c:v>7.4741364587574246E-3</c:v>
                </c:pt>
                <c:pt idx="198">
                  <c:v>7.5049908324431192E-3</c:v>
                </c:pt>
                <c:pt idx="199">
                  <c:v>7.5351223463596692E-3</c:v>
                </c:pt>
                <c:pt idx="200">
                  <c:v>7.5645338804264739E-3</c:v>
                </c:pt>
                <c:pt idx="201">
                  <c:v>7.5932283145629326E-3</c:v>
                </c:pt>
                <c:pt idx="202">
                  <c:v>7.6212085286884437E-3</c:v>
                </c:pt>
                <c:pt idx="203">
                  <c:v>7.6484774027224065E-3</c:v>
                </c:pt>
                <c:pt idx="204">
                  <c:v>7.6750378165842195E-3</c:v>
                </c:pt>
                <c:pt idx="205">
                  <c:v>7.700892650193282E-3</c:v>
                </c:pt>
                <c:pt idx="206">
                  <c:v>7.7260447834689933E-3</c:v>
                </c:pt>
                <c:pt idx="207">
                  <c:v>7.7504970963307518E-3</c:v>
                </c:pt>
                <c:pt idx="208">
                  <c:v>7.7742524686979569E-3</c:v>
                </c:pt>
                <c:pt idx="209">
                  <c:v>7.7973137804900079E-3</c:v>
                </c:pt>
                <c:pt idx="210">
                  <c:v>7.8196839116263031E-3</c:v>
                </c:pt>
                <c:pt idx="211">
                  <c:v>7.841365742026242E-3</c:v>
                </c:pt>
                <c:pt idx="212">
                  <c:v>7.8623621516092229E-3</c:v>
                </c:pt>
                <c:pt idx="213">
                  <c:v>7.8826760202946444E-3</c:v>
                </c:pt>
                <c:pt idx="214">
                  <c:v>7.9023102280019065E-3</c:v>
                </c:pt>
                <c:pt idx="215">
                  <c:v>7.9212676546504077E-3</c:v>
                </c:pt>
                <c:pt idx="216">
                  <c:v>7.9395511801595483E-3</c:v>
                </c:pt>
                <c:pt idx="217">
                  <c:v>7.9571636844487266E-3</c:v>
                </c:pt>
                <c:pt idx="218">
                  <c:v>7.9741080474373411E-3</c:v>
                </c:pt>
                <c:pt idx="219">
                  <c:v>7.9903871490447902E-3</c:v>
                </c:pt>
                <c:pt idx="220">
                  <c:v>8.0060038691904742E-3</c:v>
                </c:pt>
                <c:pt idx="221">
                  <c:v>8.0209610877937914E-3</c:v>
                </c:pt>
                <c:pt idx="222">
                  <c:v>8.0352616847741403E-3</c:v>
                </c:pt>
                <c:pt idx="223">
                  <c:v>8.0489085400509211E-3</c:v>
                </c:pt>
                <c:pt idx="224">
                  <c:v>8.0619045335435305E-3</c:v>
                </c:pt>
                <c:pt idx="225">
                  <c:v>8.0742525451713704E-3</c:v>
                </c:pt>
                <c:pt idx="226">
                  <c:v>8.0859554548538375E-3</c:v>
                </c:pt>
                <c:pt idx="227">
                  <c:v>8.0970161425103319E-3</c:v>
                </c:pt>
                <c:pt idx="228">
                  <c:v>8.1074374880602523E-3</c:v>
                </c:pt>
                <c:pt idx="229">
                  <c:v>8.1172223714229986E-3</c:v>
                </c:pt>
                <c:pt idx="230">
                  <c:v>8.1263736725179676E-3</c:v>
                </c:pt>
                <c:pt idx="231">
                  <c:v>8.1348942712645596E-3</c:v>
                </c:pt>
                <c:pt idx="232">
                  <c:v>8.1427870475821746E-3</c:v>
                </c:pt>
                <c:pt idx="233">
                  <c:v>8.1500548813902111E-3</c:v>
                </c:pt>
                <c:pt idx="234">
                  <c:v>8.1567006526080676E-3</c:v>
                </c:pt>
                <c:pt idx="235">
                  <c:v>8.1627272411551426E-3</c:v>
                </c:pt>
                <c:pt idx="236">
                  <c:v>8.1681375269508361E-3</c:v>
                </c:pt>
                <c:pt idx="237">
                  <c:v>8.1729343899145466E-3</c:v>
                </c:pt>
                <c:pt idx="238">
                  <c:v>8.1771207099656726E-3</c:v>
                </c:pt>
                <c:pt idx="239">
                  <c:v>8.1806993670236125E-3</c:v>
                </c:pt>
                <c:pt idx="240">
                  <c:v>8.1836732410077665E-3</c:v>
                </c:pt>
                <c:pt idx="241">
                  <c:v>8.1860452118375331E-3</c:v>
                </c:pt>
                <c:pt idx="242">
                  <c:v>8.1878181594323123E-3</c:v>
                </c:pt>
                <c:pt idx="243">
                  <c:v>8.1889949637115027E-3</c:v>
                </c:pt>
                <c:pt idx="244">
                  <c:v>8.1895785045945028E-3</c:v>
                </c:pt>
                <c:pt idx="245">
                  <c:v>8.1895716620007108E-3</c:v>
                </c:pt>
                <c:pt idx="246">
                  <c:v>8.1889773158495271E-3</c:v>
                </c:pt>
                <c:pt idx="247">
                  <c:v>8.1877983460603501E-3</c:v>
                </c:pt>
                <c:pt idx="248">
                  <c:v>8.1860376325525782E-3</c:v>
                </c:pt>
                <c:pt idx="249">
                  <c:v>8.1836980552456116E-3</c:v>
                </c:pt>
                <c:pt idx="250">
                  <c:v>8.1807824940588487E-3</c:v>
                </c:pt>
                <c:pt idx="251">
                  <c:v>8.177293828911688E-3</c:v>
                </c:pt>
                <c:pt idx="252">
                  <c:v>8.1732349397235296E-3</c:v>
                </c:pt>
                <c:pt idx="253">
                  <c:v>8.168608706413772E-3</c:v>
                </c:pt>
                <c:pt idx="254">
                  <c:v>8.1634180089018137E-3</c:v>
                </c:pt>
                <c:pt idx="255">
                  <c:v>8.1576657271070548E-3</c:v>
                </c:pt>
                <c:pt idx="256">
                  <c:v>8.1513547409488921E-3</c:v>
                </c:pt>
                <c:pt idx="257">
                  <c:v>8.1444879303467273E-3</c:v>
                </c:pt>
                <c:pt idx="258">
                  <c:v>8.1370681752199574E-3</c:v>
                </c:pt>
                <c:pt idx="259">
                  <c:v>8.1290983554879823E-3</c:v>
                </c:pt>
                <c:pt idx="260">
                  <c:v>8.1205813510702007E-3</c:v>
                </c:pt>
                <c:pt idx="261">
                  <c:v>8.1115200418860108E-3</c:v>
                </c:pt>
                <c:pt idx="262">
                  <c:v>8.101917307854813E-3</c:v>
                </c:pt>
                <c:pt idx="263">
                  <c:v>8.0917760288960056E-3</c:v>
                </c:pt>
                <c:pt idx="264">
                  <c:v>8.081099084928987E-3</c:v>
                </c:pt>
                <c:pt idx="265">
                  <c:v>8.0698893558731576E-3</c:v>
                </c:pt>
                <c:pt idx="266">
                  <c:v>8.0581497216479156E-3</c:v>
                </c:pt>
                <c:pt idx="267">
                  <c:v>8.0458830621726596E-3</c:v>
                </c:pt>
                <c:pt idx="268">
                  <c:v>8.0330922573667897E-3</c:v>
                </c:pt>
                <c:pt idx="269">
                  <c:v>8.0197801871497044E-3</c:v>
                </c:pt>
                <c:pt idx="270">
                  <c:v>8.0059497314408021E-3</c:v>
                </c:pt>
                <c:pt idx="271">
                  <c:v>7.9916037701594812E-3</c:v>
                </c:pt>
                <c:pt idx="272">
                  <c:v>7.976745183225142E-3</c:v>
                </c:pt>
                <c:pt idx="273">
                  <c:v>7.9613768505571829E-3</c:v>
                </c:pt>
                <c:pt idx="274">
                  <c:v>7.945501652075004E-3</c:v>
                </c:pt>
                <c:pt idx="275">
                  <c:v>7.9291224676980021E-3</c:v>
                </c:pt>
                <c:pt idx="276">
                  <c:v>7.9122421773455773E-3</c:v>
                </c:pt>
                <c:pt idx="277">
                  <c:v>7.8948636609371299E-3</c:v>
                </c:pt>
                <c:pt idx="278">
                  <c:v>7.8769897983920565E-3</c:v>
                </c:pt>
                <c:pt idx="279">
                  <c:v>7.8586234696297573E-3</c:v>
                </c:pt>
                <c:pt idx="280">
                  <c:v>7.8397675545696325E-3</c:v>
                </c:pt>
                <c:pt idx="281">
                  <c:v>7.8204249331310788E-3</c:v>
                </c:pt>
                <c:pt idx="282">
                  <c:v>7.8005984852334963E-3</c:v>
                </c:pt>
                <c:pt idx="283">
                  <c:v>7.7802910907962836E-3</c:v>
                </c:pt>
                <c:pt idx="284">
                  <c:v>7.7595056297388408E-3</c:v>
                </c:pt>
                <c:pt idx="285">
                  <c:v>7.7382449819805655E-3</c:v>
                </c:pt>
                <c:pt idx="286">
                  <c:v>7.7165120274408569E-3</c:v>
                </c:pt>
                <c:pt idx="287">
                  <c:v>7.6943096460391144E-3</c:v>
                </c:pt>
                <c:pt idx="288">
                  <c:v>7.6716407176947374E-3</c:v>
                </c:pt>
                <c:pt idx="289">
                  <c:v>7.6485081223271242E-3</c:v>
                </c:pt>
                <c:pt idx="290">
                  <c:v>7.6249147398556741E-3</c:v>
                </c:pt>
                <c:pt idx="291">
                  <c:v>7.6008634501997857E-3</c:v>
                </c:pt>
                <c:pt idx="292">
                  <c:v>7.5763571332788581E-3</c:v>
                </c:pt>
                <c:pt idx="293">
                  <c:v>7.5513986690122908E-3</c:v>
                </c:pt>
                <c:pt idx="294">
                  <c:v>7.5259909373194822E-3</c:v>
                </c:pt>
                <c:pt idx="295">
                  <c:v>7.5001368181198316E-3</c:v>
                </c:pt>
                <c:pt idx="296">
                  <c:v>7.4738391913327373E-3</c:v>
                </c:pt>
                <c:pt idx="297">
                  <c:v>7.4471009368775997E-3</c:v>
                </c:pt>
                <c:pt idx="298">
                  <c:v>7.4199249346738163E-3</c:v>
                </c:pt>
                <c:pt idx="299">
                  <c:v>7.3923140646407872E-3</c:v>
                </c:pt>
                <c:pt idx="300">
                  <c:v>7.3642712066979109E-3</c:v>
                </c:pt>
                <c:pt idx="301">
                  <c:v>7.3357992407645858E-3</c:v>
                </c:pt>
                <c:pt idx="302">
                  <c:v>7.3069010467602113E-3</c:v>
                </c:pt>
                <c:pt idx="303">
                  <c:v>7.2775795046041867E-3</c:v>
                </c:pt>
                <c:pt idx="304">
                  <c:v>7.2478374942159113E-3</c:v>
                </c:pt>
                <c:pt idx="305">
                  <c:v>7.2176778955147835E-3</c:v>
                </c:pt>
                <c:pt idx="306">
                  <c:v>7.1871035884202017E-3</c:v>
                </c:pt>
                <c:pt idx="307">
                  <c:v>7.1561174528515662E-3</c:v>
                </c:pt>
                <c:pt idx="308">
                  <c:v>7.1247223687282753E-3</c:v>
                </c:pt>
                <c:pt idx="309">
                  <c:v>7.0929212159697276E-3</c:v>
                </c:pt>
                <c:pt idx="310">
                  <c:v>7.0607168744953224E-3</c:v>
                </c:pt>
                <c:pt idx="311">
                  <c:v>7.0281122242244589E-3</c:v>
                </c:pt>
                <c:pt idx="312">
                  <c:v>6.9951101450765364E-3</c:v>
                </c:pt>
                <c:pt idx="313">
                  <c:v>6.9617135169709535E-3</c:v>
                </c:pt>
                <c:pt idx="314">
                  <c:v>6.9279252198271085E-3</c:v>
                </c:pt>
                <c:pt idx="315">
                  <c:v>6.8937481335644016E-3</c:v>
                </c:pt>
                <c:pt idx="316">
                  <c:v>6.8591851381022305E-3</c:v>
                </c:pt>
                <c:pt idx="317">
                  <c:v>6.8242391133599952E-3</c:v>
                </c:pt>
                <c:pt idx="318">
                  <c:v>6.7889129392570942E-3</c:v>
                </c:pt>
                <c:pt idx="319">
                  <c:v>6.7532094957129269E-3</c:v>
                </c:pt>
                <c:pt idx="320">
                  <c:v>6.7171316626468917E-3</c:v>
                </c:pt>
                <c:pt idx="321">
                  <c:v>6.6806823199783878E-3</c:v>
                </c:pt>
                <c:pt idx="322">
                  <c:v>6.6438643476268147E-3</c:v>
                </c:pt>
                <c:pt idx="323">
                  <c:v>6.6066806255115707E-3</c:v>
                </c:pt>
                <c:pt idx="324">
                  <c:v>6.5691340335520551E-3</c:v>
                </c:pt>
                <c:pt idx="325">
                  <c:v>6.5312274516676665E-3</c:v>
                </c:pt>
                <c:pt idx="326">
                  <c:v>6.4929637597778041E-3</c:v>
                </c:pt>
                <c:pt idx="327">
                  <c:v>6.4543458378018672E-3</c:v>
                </c:pt>
                <c:pt idx="328">
                  <c:v>6.4153765656592551E-3</c:v>
                </c:pt>
                <c:pt idx="329">
                  <c:v>6.3760588232693654E-3</c:v>
                </c:pt>
                <c:pt idx="330">
                  <c:v>6.3363954905515983E-3</c:v>
                </c:pt>
                <c:pt idx="331">
                  <c:v>6.2963894474253523E-3</c:v>
                </c:pt>
                <c:pt idx="332">
                  <c:v>6.2560435738100266E-3</c:v>
                </c:pt>
                <c:pt idx="333">
                  <c:v>6.2153607496250197E-3</c:v>
                </c:pt>
                <c:pt idx="334">
                  <c:v>6.1743438547897317E-3</c:v>
                </c:pt>
                <c:pt idx="335">
                  <c:v>6.1329957692235603E-3</c:v>
                </c:pt>
                <c:pt idx="336">
                  <c:v>6.0913193728459056E-3</c:v>
                </c:pt>
                <c:pt idx="337">
                  <c:v>6.0493175455761652E-3</c:v>
                </c:pt>
                <c:pt idx="338">
                  <c:v>6.0069931673337393E-3</c:v>
                </c:pt>
                <c:pt idx="339">
                  <c:v>5.9643491180380263E-3</c:v>
                </c:pt>
                <c:pt idx="340">
                  <c:v>5.9213882776084255E-3</c:v>
                </c:pt>
                <c:pt idx="341">
                  <c:v>5.8781135259643354E-3</c:v>
                </c:pt>
                <c:pt idx="342">
                  <c:v>5.8345277430251552E-3</c:v>
                </c:pt>
                <c:pt idx="343">
                  <c:v>5.7906338087102844E-3</c:v>
                </c:pt>
                <c:pt idx="344">
                  <c:v>5.7464346029391213E-3</c:v>
                </c:pt>
                <c:pt idx="345">
                  <c:v>5.7019330056310652E-3</c:v>
                </c:pt>
                <c:pt idx="346">
                  <c:v>5.6571318967055155E-3</c:v>
                </c:pt>
                <c:pt idx="347">
                  <c:v>5.6120341560818706E-3</c:v>
                </c:pt>
                <c:pt idx="348">
                  <c:v>5.5666426636795299E-3</c:v>
                </c:pt>
                <c:pt idx="349">
                  <c:v>5.5209602994178916E-3</c:v>
                </c:pt>
                <c:pt idx="350">
                  <c:v>5.4749899432163553E-3</c:v>
                </c:pt>
                <c:pt idx="351">
                  <c:v>5.4287344749943192E-3</c:v>
                </c:pt>
                <c:pt idx="352">
                  <c:v>5.3821967746711837E-3</c:v>
                </c:pt>
                <c:pt idx="353">
                  <c:v>5.335379722166347E-3</c:v>
                </c:pt>
                <c:pt idx="354">
                  <c:v>5.2882861973992078E-3</c:v>
                </c:pt>
                <c:pt idx="355">
                  <c:v>5.2409190802891652E-3</c:v>
                </c:pt>
                <c:pt idx="356">
                  <c:v>5.1932812507556186E-3</c:v>
                </c:pt>
                <c:pt idx="357">
                  <c:v>5.1453755887179665E-3</c:v>
                </c:pt>
                <c:pt idx="358">
                  <c:v>5.0972049740956081E-3</c:v>
                </c:pt>
                <c:pt idx="359">
                  <c:v>5.0487722868079428E-3</c:v>
                </c:pt>
                <c:pt idx="360">
                  <c:v>5.000080406774369E-3</c:v>
                </c:pt>
                <c:pt idx="361">
                  <c:v>4.951132213914286E-3</c:v>
                </c:pt>
                <c:pt idx="362">
                  <c:v>4.9019305881470923E-3</c:v>
                </c:pt>
                <c:pt idx="363">
                  <c:v>4.8524784093921872E-3</c:v>
                </c:pt>
                <c:pt idx="364">
                  <c:v>4.8027785575689699E-3</c:v>
                </c:pt>
                <c:pt idx="365">
                  <c:v>4.752833912596839E-3</c:v>
                </c:pt>
                <c:pt idx="366">
                  <c:v>4.7026473543951937E-3</c:v>
                </c:pt>
                <c:pt idx="367">
                  <c:v>4.6522217628834324E-3</c:v>
                </c:pt>
                <c:pt idx="368">
                  <c:v>4.6015600179809555E-3</c:v>
                </c:pt>
                <c:pt idx="369">
                  <c:v>4.5506649996071603E-3</c:v>
                </c:pt>
                <c:pt idx="370">
                  <c:v>4.4995395876814472E-3</c:v>
                </c:pt>
                <c:pt idx="371">
                  <c:v>4.4481866621232146E-3</c:v>
                </c:pt>
                <c:pt idx="372">
                  <c:v>4.3966091028518608E-3</c:v>
                </c:pt>
                <c:pt idx="373">
                  <c:v>4.3448097897867861E-3</c:v>
                </c:pt>
                <c:pt idx="374">
                  <c:v>4.292791602847389E-3</c:v>
                </c:pt>
                <c:pt idx="375">
                  <c:v>4.2405574219530678E-3</c:v>
                </c:pt>
                <c:pt idx="376">
                  <c:v>4.1881101270232219E-3</c:v>
                </c:pt>
                <c:pt idx="377">
                  <c:v>4.1354525979772506E-3</c:v>
                </c:pt>
                <c:pt idx="378">
                  <c:v>4.0825877147345523E-3</c:v>
                </c:pt>
                <c:pt idx="379">
                  <c:v>4.0295183572145264E-3</c:v>
                </c:pt>
                <c:pt idx="380">
                  <c:v>3.9762474053365721E-3</c:v>
                </c:pt>
                <c:pt idx="381">
                  <c:v>3.9227777390200879E-3</c:v>
                </c:pt>
                <c:pt idx="382">
                  <c:v>3.8691122381844731E-3</c:v>
                </c:pt>
                <c:pt idx="383">
                  <c:v>3.8152537827491266E-3</c:v>
                </c:pt>
                <c:pt idx="384">
                  <c:v>3.7612052526334473E-3</c:v>
                </c:pt>
                <c:pt idx="385">
                  <c:v>3.706969527756834E-3</c:v>
                </c:pt>
                <c:pt idx="386">
                  <c:v>3.652549488038686E-3</c:v>
                </c:pt>
                <c:pt idx="387">
                  <c:v>3.5979480133984023E-3</c:v>
                </c:pt>
                <c:pt idx="388">
                  <c:v>3.5431679837553817E-3</c:v>
                </c:pt>
                <c:pt idx="389">
                  <c:v>3.4882122790290231E-3</c:v>
                </c:pt>
                <c:pt idx="390">
                  <c:v>3.4330837791387257E-3</c:v>
                </c:pt>
                <c:pt idx="391">
                  <c:v>3.3777853640038881E-3</c:v>
                </c:pt>
                <c:pt idx="392">
                  <c:v>3.32231991354391E-3</c:v>
                </c:pt>
                <c:pt idx="393">
                  <c:v>3.2666903076781898E-3</c:v>
                </c:pt>
                <c:pt idx="394">
                  <c:v>3.2108994263261264E-3</c:v>
                </c:pt>
                <c:pt idx="395">
                  <c:v>3.1549501494071192E-3</c:v>
                </c:pt>
                <c:pt idx="396">
                  <c:v>3.0988453568405669E-3</c:v>
                </c:pt>
                <c:pt idx="397">
                  <c:v>3.0425879285458685E-3</c:v>
                </c:pt>
                <c:pt idx="398">
                  <c:v>2.9861807444424232E-3</c:v>
                </c:pt>
                <c:pt idx="399">
                  <c:v>2.9296266844496301E-3</c:v>
                </c:pt>
                <c:pt idx="400">
                  <c:v>2.8729286284868878E-3</c:v>
                </c:pt>
                <c:pt idx="401">
                  <c:v>2.8160894564735954E-3</c:v>
                </c:pt>
                <c:pt idx="402">
                  <c:v>2.7591120483291516E-3</c:v>
                </c:pt>
                <c:pt idx="403">
                  <c:v>2.7019992839729559E-3</c:v>
                </c:pt>
                <c:pt idx="404">
                  <c:v>2.644754043324407E-3</c:v>
                </c:pt>
                <c:pt idx="405">
                  <c:v>2.5873792063029039E-3</c:v>
                </c:pt>
                <c:pt idx="406">
                  <c:v>2.5298776528278459E-3</c:v>
                </c:pt>
                <c:pt idx="407">
                  <c:v>2.4722522628186313E-3</c:v>
                </c:pt>
                <c:pt idx="408">
                  <c:v>2.4145059161946596E-3</c:v>
                </c:pt>
                <c:pt idx="409">
                  <c:v>2.35664149287533E-3</c:v>
                </c:pt>
                <c:pt idx="410">
                  <c:v>2.298661872780041E-3</c:v>
                </c:pt>
                <c:pt idx="411">
                  <c:v>2.2405699358281918E-3</c:v>
                </c:pt>
                <c:pt idx="412">
                  <c:v>2.182368561939181E-3</c:v>
                </c:pt>
                <c:pt idx="413">
                  <c:v>2.1240606310324083E-3</c:v>
                </c:pt>
                <c:pt idx="414">
                  <c:v>2.0656490230272721E-3</c:v>
                </c:pt>
                <c:pt idx="415">
                  <c:v>2.0071366178431717E-3</c:v>
                </c:pt>
                <c:pt idx="416">
                  <c:v>1.9485262953995058E-3</c:v>
                </c:pt>
                <c:pt idx="417">
                  <c:v>1.8898209356156734E-3</c:v>
                </c:pt>
                <c:pt idx="418">
                  <c:v>1.8310234184110738E-3</c:v>
                </c:pt>
                <c:pt idx="419">
                  <c:v>1.7721366237051057E-3</c:v>
                </c:pt>
                <c:pt idx="420">
                  <c:v>1.713163431417168E-3</c:v>
                </c:pt>
                <c:pt idx="421">
                  <c:v>1.6541067214666599E-3</c:v>
                </c:pt>
                <c:pt idx="422">
                  <c:v>1.5949693737729803E-3</c:v>
                </c:pt>
                <c:pt idx="423">
                  <c:v>1.5357542682555283E-3</c:v>
                </c:pt>
                <c:pt idx="424">
                  <c:v>1.4764642848337029E-3</c:v>
                </c:pt>
                <c:pt idx="425">
                  <c:v>1.4171023034269029E-3</c:v>
                </c:pt>
                <c:pt idx="426">
                  <c:v>1.3576712039545273E-3</c:v>
                </c:pt>
                <c:pt idx="427">
                  <c:v>1.2981738663359751E-3</c:v>
                </c:pt>
                <c:pt idx="428">
                  <c:v>1.2386131704906454E-3</c:v>
                </c:pt>
                <c:pt idx="429">
                  <c:v>1.1789919963379372E-3</c:v>
                </c:pt>
                <c:pt idx="430">
                  <c:v>1.1193132237972492E-3</c:v>
                </c:pt>
                <c:pt idx="431">
                  <c:v>1.0595797327879806E-3</c:v>
                </c:pt>
                <c:pt idx="432">
                  <c:v>9.9979440322953031E-4</c:v>
                </c:pt>
                <c:pt idx="433">
                  <c:v>9.3996011504129734E-4</c:v>
                </c:pt>
                <c:pt idx="434">
                  <c:v>8.800797481426807E-4</c:v>
                </c:pt>
                <c:pt idx="435">
                  <c:v>8.2015618245307939E-4</c:v>
                </c:pt>
                <c:pt idx="436">
                  <c:v>7.6019229789189228E-4</c:v>
                </c:pt>
                <c:pt idx="437">
                  <c:v>7.0019097437851847E-4</c:v>
                </c:pt>
                <c:pt idx="438">
                  <c:v>6.4015509183235693E-4</c:v>
                </c:pt>
                <c:pt idx="439">
                  <c:v>5.8008753017280655E-4</c:v>
                </c:pt>
                <c:pt idx="440">
                  <c:v>5.1999116931926632E-4</c:v>
                </c:pt>
                <c:pt idx="441">
                  <c:v>4.5986888919113532E-4</c:v>
                </c:pt>
                <c:pt idx="442">
                  <c:v>3.997235697078125E-4</c:v>
                </c:pt>
                <c:pt idx="443">
                  <c:v>3.3955809078869677E-4</c:v>
                </c:pt>
                <c:pt idx="444">
                  <c:v>2.7937533235318718E-4</c:v>
                </c:pt>
                <c:pt idx="445">
                  <c:v>2.1917817432068272E-4</c:v>
                </c:pt>
                <c:pt idx="446">
                  <c:v>1.5896949661058232E-4</c:v>
                </c:pt>
                <c:pt idx="447">
                  <c:v>9.8752179142284983E-5</c:v>
                </c:pt>
                <c:pt idx="448">
                  <c:v>3.8529101835189691E-5</c:v>
                </c:pt>
                <c:pt idx="449">
                  <c:v>-2.1696855391304572E-5</c:v>
                </c:pt>
                <c:pt idx="450">
                  <c:v>-8.1922812617798822E-5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6.7496875374682089E-5</c:v>
                </c:pt>
                <c:pt idx="2">
                  <c:v>6.7490626124046252E-5</c:v>
                </c:pt>
                <c:pt idx="3">
                  <c:v>6.748125224809249E-5</c:v>
                </c:pt>
                <c:pt idx="4">
                  <c:v>6.746875374682083E-5</c:v>
                </c:pt>
                <c:pt idx="5">
                  <c:v>6.7453130620231244E-5</c:v>
                </c:pt>
                <c:pt idx="6">
                  <c:v>6.7434382868323734E-5</c:v>
                </c:pt>
                <c:pt idx="7">
                  <c:v>6.7412510491098311E-5</c:v>
                </c:pt>
                <c:pt idx="8">
                  <c:v>6.7387513488554977E-5</c:v>
                </c:pt>
                <c:pt idx="9">
                  <c:v>6.7359391860693718E-5</c:v>
                </c:pt>
                <c:pt idx="10">
                  <c:v>6.7328145607514534E-5</c:v>
                </c:pt>
                <c:pt idx="11">
                  <c:v>6.7293774729017451E-5</c:v>
                </c:pt>
                <c:pt idx="12">
                  <c:v>6.7256279225202443E-5</c:v>
                </c:pt>
                <c:pt idx="13">
                  <c:v>6.721565909606951E-5</c:v>
                </c:pt>
                <c:pt idx="14">
                  <c:v>6.7171914341618665E-5</c:v>
                </c:pt>
                <c:pt idx="15">
                  <c:v>6.7125044961849909E-5</c:v>
                </c:pt>
                <c:pt idx="16">
                  <c:v>6.7075050956763227E-5</c:v>
                </c:pt>
                <c:pt idx="17">
                  <c:v>6.702193232635862E-5</c:v>
                </c:pt>
                <c:pt idx="18">
                  <c:v>6.6965689070636115E-5</c:v>
                </c:pt>
                <c:pt idx="19">
                  <c:v>6.6906321189595671E-5</c:v>
                </c:pt>
                <c:pt idx="20">
                  <c:v>6.684382868323733E-5</c:v>
                </c:pt>
                <c:pt idx="21">
                  <c:v>6.6778211551561062E-5</c:v>
                </c:pt>
                <c:pt idx="22">
                  <c:v>6.670946979456687E-5</c:v>
                </c:pt>
                <c:pt idx="23">
                  <c:v>6.663760341225478E-5</c:v>
                </c:pt>
                <c:pt idx="24">
                  <c:v>6.656261240462475E-5</c:v>
                </c:pt>
                <c:pt idx="25">
                  <c:v>6.6484496771676823E-5</c:v>
                </c:pt>
                <c:pt idx="26">
                  <c:v>6.6403256513410957E-5</c:v>
                </c:pt>
                <c:pt idx="27">
                  <c:v>6.6318891629827193E-5</c:v>
                </c:pt>
                <c:pt idx="28">
                  <c:v>6.6231402120925503E-5</c:v>
                </c:pt>
                <c:pt idx="29">
                  <c:v>6.6140787986705888E-5</c:v>
                </c:pt>
                <c:pt idx="30">
                  <c:v>6.6047049227168362E-5</c:v>
                </c:pt>
                <c:pt idx="31">
                  <c:v>6.5950185842312924E-5</c:v>
                </c:pt>
                <c:pt idx="32">
                  <c:v>6.585019783213956E-5</c:v>
                </c:pt>
                <c:pt idx="33">
                  <c:v>6.5747085196648285E-5</c:v>
                </c:pt>
                <c:pt idx="34">
                  <c:v>6.5640847935839099E-5</c:v>
                </c:pt>
                <c:pt idx="35">
                  <c:v>6.5531486049711987E-5</c:v>
                </c:pt>
                <c:pt idx="36">
                  <c:v>6.541899953826695E-5</c:v>
                </c:pt>
                <c:pt idx="37">
                  <c:v>6.5303388401504001E-5</c:v>
                </c:pt>
                <c:pt idx="38">
                  <c:v>6.5184652639423141E-5</c:v>
                </c:pt>
                <c:pt idx="39">
                  <c:v>6.5062792252024355E-5</c:v>
                </c:pt>
                <c:pt idx="40">
                  <c:v>6.4937807239307658E-5</c:v>
                </c:pt>
                <c:pt idx="41">
                  <c:v>6.4809697601273035E-5</c:v>
                </c:pt>
                <c:pt idx="42">
                  <c:v>6.4678463337920501E-5</c:v>
                </c:pt>
                <c:pt idx="43">
                  <c:v>6.4544104449250055E-5</c:v>
                </c:pt>
                <c:pt idx="44">
                  <c:v>6.4406620935261684E-5</c:v>
                </c:pt>
                <c:pt idx="45">
                  <c:v>6.4266012795955401E-5</c:v>
                </c:pt>
                <c:pt idx="46">
                  <c:v>6.4122280031331193E-5</c:v>
                </c:pt>
                <c:pt idx="47">
                  <c:v>6.3975422641389073E-5</c:v>
                </c:pt>
                <c:pt idx="48">
                  <c:v>6.3825440626129028E-5</c:v>
                </c:pt>
                <c:pt idx="49">
                  <c:v>6.3672333985551071E-5</c:v>
                </c:pt>
                <c:pt idx="50">
                  <c:v>6.3516102719655203E-5</c:v>
                </c:pt>
                <c:pt idx="51">
                  <c:v>6.3356746828441409E-5</c:v>
                </c:pt>
                <c:pt idx="52">
                  <c:v>6.3194266311909704E-5</c:v>
                </c:pt>
                <c:pt idx="53">
                  <c:v>6.3028661170060074E-5</c:v>
                </c:pt>
                <c:pt idx="54">
                  <c:v>6.2859931402892532E-5</c:v>
                </c:pt>
                <c:pt idx="55">
                  <c:v>6.2688077010407064E-5</c:v>
                </c:pt>
                <c:pt idx="56">
                  <c:v>6.2513097992603685E-5</c:v>
                </c:pt>
                <c:pt idx="57">
                  <c:v>6.2334994349482395E-5</c:v>
                </c:pt>
                <c:pt idx="58">
                  <c:v>6.2153766081043179E-5</c:v>
                </c:pt>
                <c:pt idx="59">
                  <c:v>6.1969413187286051E-5</c:v>
                </c:pt>
                <c:pt idx="60">
                  <c:v>6.1781935668210998E-5</c:v>
                </c:pt>
                <c:pt idx="61">
                  <c:v>6.1591333523818034E-5</c:v>
                </c:pt>
                <c:pt idx="62">
                  <c:v>6.1397606754107144E-5</c:v>
                </c:pt>
                <c:pt idx="63">
                  <c:v>6.1200755359078343E-5</c:v>
                </c:pt>
                <c:pt idx="64">
                  <c:v>6.1000779338731623E-5</c:v>
                </c:pt>
                <c:pt idx="65">
                  <c:v>6.0797678693066985E-5</c:v>
                </c:pt>
                <c:pt idx="66">
                  <c:v>6.0591453422084435E-5</c:v>
                </c:pt>
                <c:pt idx="67">
                  <c:v>6.0382103525783959E-5</c:v>
                </c:pt>
                <c:pt idx="68">
                  <c:v>6.0169629004165573E-5</c:v>
                </c:pt>
                <c:pt idx="69">
                  <c:v>5.9954029857229267E-5</c:v>
                </c:pt>
                <c:pt idx="70">
                  <c:v>5.9735306084975043E-5</c:v>
                </c:pt>
                <c:pt idx="71">
                  <c:v>5.9513457687402901E-5</c:v>
                </c:pt>
                <c:pt idx="72">
                  <c:v>5.9288484664512841E-5</c:v>
                </c:pt>
                <c:pt idx="73">
                  <c:v>5.9060387016304861E-5</c:v>
                </c:pt>
                <c:pt idx="74">
                  <c:v>5.8829164742778971E-5</c:v>
                </c:pt>
                <c:pt idx="75">
                  <c:v>5.8594817843935161E-5</c:v>
                </c:pt>
                <c:pt idx="76">
                  <c:v>5.8357346319773434E-5</c:v>
                </c:pt>
                <c:pt idx="77">
                  <c:v>5.8116750170293788E-5</c:v>
                </c:pt>
                <c:pt idx="78">
                  <c:v>5.7873029395496223E-5</c:v>
                </c:pt>
                <c:pt idx="79">
                  <c:v>5.762618399538074E-5</c:v>
                </c:pt>
                <c:pt idx="80">
                  <c:v>5.7376213969947338E-5</c:v>
                </c:pt>
                <c:pt idx="81">
                  <c:v>5.7123119319196025E-5</c:v>
                </c:pt>
                <c:pt idx="82">
                  <c:v>5.6866900043126787E-5</c:v>
                </c:pt>
                <c:pt idx="83">
                  <c:v>5.6607556141739637E-5</c:v>
                </c:pt>
                <c:pt idx="84">
                  <c:v>5.6345087615034568E-5</c:v>
                </c:pt>
                <c:pt idx="85">
                  <c:v>5.6079494463011581E-5</c:v>
                </c:pt>
                <c:pt idx="86">
                  <c:v>5.5810776685670683E-5</c:v>
                </c:pt>
                <c:pt idx="87">
                  <c:v>5.5538934283011859E-5</c:v>
                </c:pt>
                <c:pt idx="88">
                  <c:v>5.5263967255035123E-5</c:v>
                </c:pt>
                <c:pt idx="89">
                  <c:v>5.4985875601740462E-5</c:v>
                </c:pt>
                <c:pt idx="90">
                  <c:v>5.470465932312789E-5</c:v>
                </c:pt>
                <c:pt idx="91">
                  <c:v>5.4420318419197399E-5</c:v>
                </c:pt>
                <c:pt idx="92">
                  <c:v>5.413285288994899E-5</c:v>
                </c:pt>
                <c:pt idx="93">
                  <c:v>5.3842262735382669E-5</c:v>
                </c:pt>
                <c:pt idx="94">
                  <c:v>5.3548547955498422E-5</c:v>
                </c:pt>
                <c:pt idx="95">
                  <c:v>5.3251708550296264E-5</c:v>
                </c:pt>
                <c:pt idx="96">
                  <c:v>5.2951744519776181E-5</c:v>
                </c:pt>
                <c:pt idx="97">
                  <c:v>5.2648655863938186E-5</c:v>
                </c:pt>
                <c:pt idx="98">
                  <c:v>5.2342442582782273E-5</c:v>
                </c:pt>
                <c:pt idx="99">
                  <c:v>5.2033104676308441E-5</c:v>
                </c:pt>
                <c:pt idx="100">
                  <c:v>5.1720642144516691E-5</c:v>
                </c:pt>
                <c:pt idx="101">
                  <c:v>5.1405054987407029E-5</c:v>
                </c:pt>
                <c:pt idx="102">
                  <c:v>5.1086343204979442E-5</c:v>
                </c:pt>
                <c:pt idx="103">
                  <c:v>5.0764506797233944E-5</c:v>
                </c:pt>
                <c:pt idx="104">
                  <c:v>5.0439545764170526E-5</c:v>
                </c:pt>
                <c:pt idx="105">
                  <c:v>5.0111460105789191E-5</c:v>
                </c:pt>
                <c:pt idx="106">
                  <c:v>4.9780249822089937E-5</c:v>
                </c:pt>
                <c:pt idx="107">
                  <c:v>4.9445914913072764E-5</c:v>
                </c:pt>
                <c:pt idx="108">
                  <c:v>4.910845537873768E-5</c:v>
                </c:pt>
                <c:pt idx="109">
                  <c:v>4.876787121908467E-5</c:v>
                </c:pt>
                <c:pt idx="110">
                  <c:v>4.8424162434113749E-5</c:v>
                </c:pt>
                <c:pt idx="111">
                  <c:v>4.807732902382491E-5</c:v>
                </c:pt>
                <c:pt idx="112">
                  <c:v>4.7727370988218152E-5</c:v>
                </c:pt>
                <c:pt idx="113">
                  <c:v>4.7374288327293475E-5</c:v>
                </c:pt>
                <c:pt idx="114">
                  <c:v>4.701808104105088E-5</c:v>
                </c:pt>
                <c:pt idx="115">
                  <c:v>4.6658749129490374E-5</c:v>
                </c:pt>
                <c:pt idx="116">
                  <c:v>4.6296292592611942E-5</c:v>
                </c:pt>
                <c:pt idx="117">
                  <c:v>4.5930711430415598E-5</c:v>
                </c:pt>
                <c:pt idx="118">
                  <c:v>4.5562005642901336E-5</c:v>
                </c:pt>
                <c:pt idx="119">
                  <c:v>4.5190175230069156E-5</c:v>
                </c:pt>
                <c:pt idx="120">
                  <c:v>4.4815220191919057E-5</c:v>
                </c:pt>
                <c:pt idx="121">
                  <c:v>4.443714052845104E-5</c:v>
                </c:pt>
                <c:pt idx="122">
                  <c:v>4.4055936239665111E-5</c:v>
                </c:pt>
                <c:pt idx="123">
                  <c:v>4.3671607325561257E-5</c:v>
                </c:pt>
                <c:pt idx="124">
                  <c:v>4.3284153786139491E-5</c:v>
                </c:pt>
                <c:pt idx="125">
                  <c:v>4.2893575621399813E-5</c:v>
                </c:pt>
                <c:pt idx="126">
                  <c:v>4.249987283134221E-5</c:v>
                </c:pt>
                <c:pt idx="127">
                  <c:v>4.2103045415966682E-5</c:v>
                </c:pt>
                <c:pt idx="128">
                  <c:v>4.1703093375273243E-5</c:v>
                </c:pt>
                <c:pt idx="129">
                  <c:v>4.1300016709261891E-5</c:v>
                </c:pt>
                <c:pt idx="130">
                  <c:v>4.0893815417932615E-5</c:v>
                </c:pt>
                <c:pt idx="131">
                  <c:v>4.0484489501285426E-5</c:v>
                </c:pt>
                <c:pt idx="132">
                  <c:v>4.0072038959320326E-5</c:v>
                </c:pt>
                <c:pt idx="133">
                  <c:v>3.9656463792037301E-5</c:v>
                </c:pt>
                <c:pt idx="134">
                  <c:v>3.9237763999436351E-5</c:v>
                </c:pt>
                <c:pt idx="135">
                  <c:v>3.8815939581517489E-5</c:v>
                </c:pt>
                <c:pt idx="136">
                  <c:v>3.8390990538280715E-5</c:v>
                </c:pt>
                <c:pt idx="137">
                  <c:v>3.7962916869726016E-5</c:v>
                </c:pt>
                <c:pt idx="138">
                  <c:v>3.7531718575853405E-5</c:v>
                </c:pt>
                <c:pt idx="139">
                  <c:v>3.7097395656662883E-5</c:v>
                </c:pt>
                <c:pt idx="140">
                  <c:v>3.6659948112154429E-5</c:v>
                </c:pt>
                <c:pt idx="141">
                  <c:v>3.6219375942328063E-5</c:v>
                </c:pt>
                <c:pt idx="142">
                  <c:v>3.5775679147183785E-5</c:v>
                </c:pt>
                <c:pt idx="143">
                  <c:v>3.5328857726721582E-5</c:v>
                </c:pt>
                <c:pt idx="144">
                  <c:v>3.4878911680941468E-5</c:v>
                </c:pt>
                <c:pt idx="145">
                  <c:v>3.4425841009843428E-5</c:v>
                </c:pt>
                <c:pt idx="146">
                  <c:v>3.3969645713427476E-5</c:v>
                </c:pt>
                <c:pt idx="147">
                  <c:v>3.3510325791693607E-5</c:v>
                </c:pt>
                <c:pt idx="148">
                  <c:v>3.3047881244641818E-5</c:v>
                </c:pt>
                <c:pt idx="149">
                  <c:v>3.2582312072272118E-5</c:v>
                </c:pt>
                <c:pt idx="150">
                  <c:v>3.2113618274584493E-5</c:v>
                </c:pt>
                <c:pt idx="151">
                  <c:v>3.1641799851578956E-5</c:v>
                </c:pt>
                <c:pt idx="152">
                  <c:v>3.1166856803255494E-5</c:v>
                </c:pt>
                <c:pt idx="153">
                  <c:v>3.068878912961412E-5</c:v>
                </c:pt>
                <c:pt idx="154">
                  <c:v>3.0207596830654828E-5</c:v>
                </c:pt>
                <c:pt idx="155">
                  <c:v>2.9723279906377617E-5</c:v>
                </c:pt>
                <c:pt idx="156">
                  <c:v>2.9235838356782488E-5</c:v>
                </c:pt>
                <c:pt idx="157">
                  <c:v>2.8745272181869447E-5</c:v>
                </c:pt>
                <c:pt idx="158">
                  <c:v>2.8251581381638481E-5</c:v>
                </c:pt>
                <c:pt idx="159">
                  <c:v>2.7754765956089603E-5</c:v>
                </c:pt>
                <c:pt idx="160">
                  <c:v>2.7254825905222807E-5</c:v>
                </c:pt>
                <c:pt idx="161">
                  <c:v>2.6751761229038092E-5</c:v>
                </c:pt>
                <c:pt idx="162">
                  <c:v>2.6245571927535459E-5</c:v>
                </c:pt>
                <c:pt idx="163">
                  <c:v>2.5736258000714907E-5</c:v>
                </c:pt>
                <c:pt idx="164">
                  <c:v>2.5223819448576444E-5</c:v>
                </c:pt>
                <c:pt idx="165">
                  <c:v>2.4708256271120056E-5</c:v>
                </c:pt>
                <c:pt idx="166">
                  <c:v>2.4189568468345755E-5</c:v>
                </c:pt>
                <c:pt idx="167">
                  <c:v>2.3667756040253537E-5</c:v>
                </c:pt>
                <c:pt idx="168">
                  <c:v>2.31428189868434E-5</c:v>
                </c:pt>
                <c:pt idx="169">
                  <c:v>2.2614757308115344E-5</c:v>
                </c:pt>
                <c:pt idx="170">
                  <c:v>2.208357100406937E-5</c:v>
                </c:pt>
                <c:pt idx="171">
                  <c:v>2.1549260074705485E-5</c:v>
                </c:pt>
                <c:pt idx="172">
                  <c:v>2.1011824520023674E-5</c:v>
                </c:pt>
                <c:pt idx="173">
                  <c:v>2.0471264340023951E-5</c:v>
                </c:pt>
                <c:pt idx="174">
                  <c:v>1.9927579534706304E-5</c:v>
                </c:pt>
                <c:pt idx="175">
                  <c:v>1.9380770104070744E-5</c:v>
                </c:pt>
                <c:pt idx="176">
                  <c:v>1.8830836048117266E-5</c:v>
                </c:pt>
                <c:pt idx="177">
                  <c:v>1.8277777366845877E-5</c:v>
                </c:pt>
                <c:pt idx="178">
                  <c:v>1.7721594060256562E-5</c:v>
                </c:pt>
                <c:pt idx="179">
                  <c:v>1.7162286128349336E-5</c:v>
                </c:pt>
                <c:pt idx="180">
                  <c:v>1.6599853571124177E-5</c:v>
                </c:pt>
                <c:pt idx="181">
                  <c:v>1.6039504097444309E-5</c:v>
                </c:pt>
                <c:pt idx="182">
                  <c:v>1.5481237707309711E-5</c:v>
                </c:pt>
                <c:pt idx="183">
                  <c:v>1.4925054400720403E-5</c:v>
                </c:pt>
                <c:pt idx="184">
                  <c:v>1.4370954177676371E-5</c:v>
                </c:pt>
                <c:pt idx="185">
                  <c:v>1.381893703817761E-5</c:v>
                </c:pt>
                <c:pt idx="186">
                  <c:v>1.3269002982224139E-5</c:v>
                </c:pt>
                <c:pt idx="187">
                  <c:v>1.2721152009815938E-5</c:v>
                </c:pt>
                <c:pt idx="188">
                  <c:v>1.217538412095302E-5</c:v>
                </c:pt>
                <c:pt idx="189">
                  <c:v>1.1631699315635372E-5</c:v>
                </c:pt>
                <c:pt idx="190">
                  <c:v>1.1090097593863015E-5</c:v>
                </c:pt>
                <c:pt idx="191">
                  <c:v>1.0550578955635927E-5</c:v>
                </c:pt>
                <c:pt idx="192">
                  <c:v>1.0013143400954116E-5</c:v>
                </c:pt>
                <c:pt idx="193">
                  <c:v>9.477790929817589E-6</c:v>
                </c:pt>
                <c:pt idx="194">
                  <c:v>8.9445215422263383E-6</c:v>
                </c:pt>
                <c:pt idx="195">
                  <c:v>8.4133352381803576E-6</c:v>
                </c:pt>
                <c:pt idx="196">
                  <c:v>7.8842320176796671E-6</c:v>
                </c:pt>
                <c:pt idx="197">
                  <c:v>7.3572118807242466E-6</c:v>
                </c:pt>
                <c:pt idx="198">
                  <c:v>6.8322748273141095E-6</c:v>
                </c:pt>
                <c:pt idx="199">
                  <c:v>6.3094208574492424E-6</c:v>
                </c:pt>
                <c:pt idx="200">
                  <c:v>5.7886499711296588E-6</c:v>
                </c:pt>
                <c:pt idx="201">
                  <c:v>5.2699621683553586E-6</c:v>
                </c:pt>
                <c:pt idx="202">
                  <c:v>4.7533574491263284E-6</c:v>
                </c:pt>
                <c:pt idx="203">
                  <c:v>4.2388358134425952E-6</c:v>
                </c:pt>
                <c:pt idx="204">
                  <c:v>3.7263972613041184E-6</c:v>
                </c:pt>
                <c:pt idx="205">
                  <c:v>3.2160417927109387E-6</c:v>
                </c:pt>
                <c:pt idx="206">
                  <c:v>2.7077694076630288E-6</c:v>
                </c:pt>
                <c:pt idx="207">
                  <c:v>2.2015801061603889E-6</c:v>
                </c:pt>
                <c:pt idx="208">
                  <c:v>1.6974738882030325E-6</c:v>
                </c:pt>
                <c:pt idx="209">
                  <c:v>1.1954507537909596E-6</c:v>
                </c:pt>
                <c:pt idx="210">
                  <c:v>6.9551070292417014E-7</c:v>
                </c:pt>
                <c:pt idx="211">
                  <c:v>1.9765373560265062E-7</c:v>
                </c:pt>
                <c:pt idx="212">
                  <c:v>-2.9812014817359896E-7</c:v>
                </c:pt>
                <c:pt idx="213">
                  <c:v>-7.918109484045515E-7</c:v>
                </c:pt>
                <c:pt idx="214">
                  <c:v>-1.2834186650902477E-6</c:v>
                </c:pt>
                <c:pt idx="215">
                  <c:v>-1.7729432982306468E-6</c:v>
                </c:pt>
                <c:pt idx="216">
                  <c:v>-2.260384847825776E-6</c:v>
                </c:pt>
                <c:pt idx="217">
                  <c:v>-2.7457433138756353E-6</c:v>
                </c:pt>
                <c:pt idx="218">
                  <c:v>-3.229018696380211E-6</c:v>
                </c:pt>
                <c:pt idx="219">
                  <c:v>-3.7102109953395033E-6</c:v>
                </c:pt>
                <c:pt idx="220">
                  <c:v>-4.1893202107535121E-6</c:v>
                </c:pt>
                <c:pt idx="221">
                  <c:v>-4.6663463426222375E-6</c:v>
                </c:pt>
                <c:pt idx="222">
                  <c:v>-5.1412893909456929E-6</c:v>
                </c:pt>
                <c:pt idx="223">
                  <c:v>-5.6141493557238783E-6</c:v>
                </c:pt>
                <c:pt idx="224">
                  <c:v>-6.0849262369567803E-6</c:v>
                </c:pt>
                <c:pt idx="225">
                  <c:v>-6.5536200346443988E-6</c:v>
                </c:pt>
                <c:pt idx="226">
                  <c:v>-7.0202307487867338E-6</c:v>
                </c:pt>
                <c:pt idx="227">
                  <c:v>-7.4847583793838124E-6</c:v>
                </c:pt>
                <c:pt idx="228">
                  <c:v>-7.947202926435594E-6</c:v>
                </c:pt>
                <c:pt idx="229">
                  <c:v>-8.4075643899421057E-6</c:v>
                </c:pt>
                <c:pt idx="230">
                  <c:v>-8.8658427699033339E-6</c:v>
                </c:pt>
                <c:pt idx="231">
                  <c:v>-9.3220380663192921E-6</c:v>
                </c:pt>
                <c:pt idx="232">
                  <c:v>-9.7761502791899533E-6</c:v>
                </c:pt>
                <c:pt idx="233">
                  <c:v>-1.0228179408515358E-5</c:v>
                </c:pt>
                <c:pt idx="234">
                  <c:v>-1.0678125454295479E-5</c:v>
                </c:pt>
                <c:pt idx="235">
                  <c:v>-1.1125988416530317E-5</c:v>
                </c:pt>
                <c:pt idx="236">
                  <c:v>-1.1571768295219872E-5</c:v>
                </c:pt>
                <c:pt idx="237">
                  <c:v>-1.201546509036417E-5</c:v>
                </c:pt>
                <c:pt idx="238">
                  <c:v>-1.2457078801963171E-5</c:v>
                </c:pt>
                <c:pt idx="239">
                  <c:v>-1.2896609430016888E-5</c:v>
                </c:pt>
                <c:pt idx="240">
                  <c:v>-1.3334056974525336E-5</c:v>
                </c:pt>
                <c:pt idx="241">
                  <c:v>-1.37694214354885E-5</c:v>
                </c:pt>
                <c:pt idx="242">
                  <c:v>-1.4202702812906394E-5</c:v>
                </c:pt>
                <c:pt idx="243">
                  <c:v>-1.4633901106779005E-5</c:v>
                </c:pt>
                <c:pt idx="244">
                  <c:v>-1.5063016317106332E-5</c:v>
                </c:pt>
                <c:pt idx="245">
                  <c:v>-1.5490048443888389E-5</c:v>
                </c:pt>
                <c:pt idx="246">
                  <c:v>-1.5914997487125163E-5</c:v>
                </c:pt>
                <c:pt idx="247">
                  <c:v>-1.6337863446816666E-5</c:v>
                </c:pt>
                <c:pt idx="248">
                  <c:v>-1.6758646322962887E-5</c:v>
                </c:pt>
                <c:pt idx="249">
                  <c:v>-1.7177346115563824E-5</c:v>
                </c:pt>
                <c:pt idx="250">
                  <c:v>-1.7593962824619491E-5</c:v>
                </c:pt>
                <c:pt idx="251">
                  <c:v>-1.8008496450129874E-5</c:v>
                </c:pt>
                <c:pt idx="252">
                  <c:v>-1.8420946992094987E-5</c:v>
                </c:pt>
                <c:pt idx="253">
                  <c:v>-1.8831314450514817E-5</c:v>
                </c:pt>
                <c:pt idx="254">
                  <c:v>-1.9239598825389364E-5</c:v>
                </c:pt>
                <c:pt idx="255">
                  <c:v>-1.9645800116718641E-5</c:v>
                </c:pt>
                <c:pt idx="256">
                  <c:v>-2.0049918324502634E-5</c:v>
                </c:pt>
                <c:pt idx="257">
                  <c:v>-2.0451953448741357E-5</c:v>
                </c:pt>
                <c:pt idx="258">
                  <c:v>-2.0851905489434783E-5</c:v>
                </c:pt>
                <c:pt idx="259">
                  <c:v>-2.1249774446582939E-5</c:v>
                </c:pt>
                <c:pt idx="260">
                  <c:v>-2.1645560320185812E-5</c:v>
                </c:pt>
                <c:pt idx="261">
                  <c:v>-2.2039263110243415E-5</c:v>
                </c:pt>
                <c:pt idx="262">
                  <c:v>-2.2430882816755734E-5</c:v>
                </c:pt>
                <c:pt idx="263">
                  <c:v>-2.2820419439722783E-5</c:v>
                </c:pt>
                <c:pt idx="264">
                  <c:v>-2.3207872979144549E-5</c:v>
                </c:pt>
                <c:pt idx="265">
                  <c:v>-2.3593243435021045E-5</c:v>
                </c:pt>
                <c:pt idx="266">
                  <c:v>-2.3976530807352244E-5</c:v>
                </c:pt>
                <c:pt idx="267">
                  <c:v>-2.4357735096138187E-5</c:v>
                </c:pt>
                <c:pt idx="268">
                  <c:v>-2.4736856301378832E-5</c:v>
                </c:pt>
                <c:pt idx="269">
                  <c:v>-2.5113894423074208E-5</c:v>
                </c:pt>
                <c:pt idx="270">
                  <c:v>-2.54888494612243E-5</c:v>
                </c:pt>
                <c:pt idx="271">
                  <c:v>-2.5861721415829122E-5</c:v>
                </c:pt>
                <c:pt idx="272">
                  <c:v>-2.6232510286888661E-5</c:v>
                </c:pt>
                <c:pt idx="273">
                  <c:v>-2.6601216074402929E-5</c:v>
                </c:pt>
                <c:pt idx="274">
                  <c:v>-2.6967838778371915E-5</c:v>
                </c:pt>
                <c:pt idx="275">
                  <c:v>-2.733237839879563E-5</c:v>
                </c:pt>
                <c:pt idx="276">
                  <c:v>-2.7694834935674048E-5</c:v>
                </c:pt>
                <c:pt idx="277">
                  <c:v>-2.8055208389007197E-5</c:v>
                </c:pt>
                <c:pt idx="278">
                  <c:v>-2.8413498758795061E-5</c:v>
                </c:pt>
                <c:pt idx="279">
                  <c:v>-2.8769706045037656E-5</c:v>
                </c:pt>
                <c:pt idx="280">
                  <c:v>-2.9123830247734968E-5</c:v>
                </c:pt>
                <c:pt idx="281">
                  <c:v>-2.9475871366886996E-5</c:v>
                </c:pt>
                <c:pt idx="282">
                  <c:v>-2.9825829402493754E-5</c:v>
                </c:pt>
                <c:pt idx="283">
                  <c:v>-3.0173704354555228E-5</c:v>
                </c:pt>
                <c:pt idx="284">
                  <c:v>-3.0519496223071419E-5</c:v>
                </c:pt>
                <c:pt idx="285">
                  <c:v>-3.0863205008042354E-5</c:v>
                </c:pt>
                <c:pt idx="286">
                  <c:v>-3.1204830709467992E-5</c:v>
                </c:pt>
                <c:pt idx="287">
                  <c:v>-3.1544373327348359E-5</c:v>
                </c:pt>
                <c:pt idx="288">
                  <c:v>-3.188183286168343E-5</c:v>
                </c:pt>
                <c:pt idx="289">
                  <c:v>-3.2217209312473258E-5</c:v>
                </c:pt>
                <c:pt idx="290">
                  <c:v>-3.2550502679717789E-5</c:v>
                </c:pt>
                <c:pt idx="291">
                  <c:v>-3.2881712963417036E-5</c:v>
                </c:pt>
                <c:pt idx="292">
                  <c:v>-3.3210840163571E-5</c:v>
                </c:pt>
                <c:pt idx="293">
                  <c:v>-3.3537884280179707E-5</c:v>
                </c:pt>
                <c:pt idx="294">
                  <c:v>-3.3862845313243131E-5</c:v>
                </c:pt>
                <c:pt idx="295">
                  <c:v>-3.4185723262761272E-5</c:v>
                </c:pt>
                <c:pt idx="296">
                  <c:v>-3.4506518128734115E-5</c:v>
                </c:pt>
                <c:pt idx="297">
                  <c:v>-3.4825229911161689E-5</c:v>
                </c:pt>
                <c:pt idx="298">
                  <c:v>-3.5141858610044006E-5</c:v>
                </c:pt>
                <c:pt idx="299">
                  <c:v>-3.5456404225381026E-5</c:v>
                </c:pt>
                <c:pt idx="300">
                  <c:v>-3.5768866757172763E-5</c:v>
                </c:pt>
                <c:pt idx="301">
                  <c:v>-3.607924620541923E-5</c:v>
                </c:pt>
                <c:pt idx="302">
                  <c:v>-3.6387542570120426E-5</c:v>
                </c:pt>
                <c:pt idx="303">
                  <c:v>-3.669375585127634E-5</c:v>
                </c:pt>
                <c:pt idx="304">
                  <c:v>-3.6997886048886969E-5</c:v>
                </c:pt>
                <c:pt idx="305">
                  <c:v>-3.7299933162952316E-5</c:v>
                </c:pt>
                <c:pt idx="306">
                  <c:v>-3.7599897193472392E-5</c:v>
                </c:pt>
                <c:pt idx="307">
                  <c:v>-3.7897778140447198E-5</c:v>
                </c:pt>
                <c:pt idx="308">
                  <c:v>-3.8193576003876721E-5</c:v>
                </c:pt>
                <c:pt idx="309">
                  <c:v>-3.8487290783760947E-5</c:v>
                </c:pt>
                <c:pt idx="310">
                  <c:v>-3.8778922480099917E-5</c:v>
                </c:pt>
                <c:pt idx="311">
                  <c:v>-3.9068471092893617E-5</c:v>
                </c:pt>
                <c:pt idx="312">
                  <c:v>-3.9355936622142019E-5</c:v>
                </c:pt>
                <c:pt idx="313">
                  <c:v>-3.9641319067845138E-5</c:v>
                </c:pt>
                <c:pt idx="314">
                  <c:v>-3.9924618430002974E-5</c:v>
                </c:pt>
                <c:pt idx="315">
                  <c:v>-4.0205834708615553E-5</c:v>
                </c:pt>
                <c:pt idx="316">
                  <c:v>-4.0484967903682849E-5</c:v>
                </c:pt>
                <c:pt idx="317">
                  <c:v>-4.0762018015204861E-5</c:v>
                </c:pt>
                <c:pt idx="318">
                  <c:v>-4.1036985043181576E-5</c:v>
                </c:pt>
                <c:pt idx="319">
                  <c:v>-4.1309868987613049E-5</c:v>
                </c:pt>
                <c:pt idx="320">
                  <c:v>-4.1580669848499224E-5</c:v>
                </c:pt>
                <c:pt idx="321">
                  <c:v>-4.1849387625840129E-5</c:v>
                </c:pt>
                <c:pt idx="322">
                  <c:v>-4.2116022319635738E-5</c:v>
                </c:pt>
                <c:pt idx="323">
                  <c:v>-4.238057392988609E-5</c:v>
                </c:pt>
                <c:pt idx="324">
                  <c:v>-4.2643042456591158E-5</c:v>
                </c:pt>
                <c:pt idx="325">
                  <c:v>-4.2903427899750943E-5</c:v>
                </c:pt>
                <c:pt idx="326">
                  <c:v>-4.3161730259365445E-5</c:v>
                </c:pt>
                <c:pt idx="327">
                  <c:v>-4.341794953543469E-5</c:v>
                </c:pt>
                <c:pt idx="328">
                  <c:v>-4.3672085727958638E-5</c:v>
                </c:pt>
                <c:pt idx="329">
                  <c:v>-4.3924138836937316E-5</c:v>
                </c:pt>
                <c:pt idx="330">
                  <c:v>-4.4174108862370698E-5</c:v>
                </c:pt>
                <c:pt idx="331">
                  <c:v>-4.4421995804258836E-5</c:v>
                </c:pt>
                <c:pt idx="332">
                  <c:v>-4.4667799662601677E-5</c:v>
                </c:pt>
                <c:pt idx="333">
                  <c:v>-4.4911520437399235E-5</c:v>
                </c:pt>
                <c:pt idx="334">
                  <c:v>-4.5153158128651509E-5</c:v>
                </c:pt>
                <c:pt idx="335">
                  <c:v>-4.53927127363585E-5</c:v>
                </c:pt>
                <c:pt idx="336">
                  <c:v>-4.5630184260520235E-5</c:v>
                </c:pt>
                <c:pt idx="337">
                  <c:v>-4.5865572701136686E-5</c:v>
                </c:pt>
                <c:pt idx="338">
                  <c:v>-4.6098878058207853E-5</c:v>
                </c:pt>
                <c:pt idx="339">
                  <c:v>-4.6330100331733737E-5</c:v>
                </c:pt>
                <c:pt idx="340">
                  <c:v>-4.6559239521714351E-5</c:v>
                </c:pt>
                <c:pt idx="341">
                  <c:v>-4.6786295628149682E-5</c:v>
                </c:pt>
                <c:pt idx="342">
                  <c:v>-4.7011268651039743E-5</c:v>
                </c:pt>
                <c:pt idx="343">
                  <c:v>-4.7234158590384506E-5</c:v>
                </c:pt>
                <c:pt idx="344">
                  <c:v>-4.7454965446184014E-5</c:v>
                </c:pt>
                <c:pt idx="345">
                  <c:v>-4.7673689218438237E-5</c:v>
                </c:pt>
                <c:pt idx="346">
                  <c:v>-4.7890329907147178E-5</c:v>
                </c:pt>
                <c:pt idx="347">
                  <c:v>-4.8104887512310834E-5</c:v>
                </c:pt>
                <c:pt idx="348">
                  <c:v>-4.8317362033929235E-5</c:v>
                </c:pt>
                <c:pt idx="349">
                  <c:v>-4.8527753472002338E-5</c:v>
                </c:pt>
                <c:pt idx="350">
                  <c:v>-4.8736061826530172E-5</c:v>
                </c:pt>
                <c:pt idx="351">
                  <c:v>-4.8942287097512722E-5</c:v>
                </c:pt>
                <c:pt idx="352">
                  <c:v>-4.9146429284949975E-5</c:v>
                </c:pt>
                <c:pt idx="353">
                  <c:v>-4.9348488388841971E-5</c:v>
                </c:pt>
                <c:pt idx="354">
                  <c:v>-4.9548464409188698E-5</c:v>
                </c:pt>
                <c:pt idx="355">
                  <c:v>-4.9746357345990127E-5</c:v>
                </c:pt>
                <c:pt idx="356">
                  <c:v>-4.9942167199246273E-5</c:v>
                </c:pt>
                <c:pt idx="357">
                  <c:v>-5.0135893968957163E-5</c:v>
                </c:pt>
                <c:pt idx="358">
                  <c:v>-5.0327537655122769E-5</c:v>
                </c:pt>
                <c:pt idx="359">
                  <c:v>-5.0517098257743079E-5</c:v>
                </c:pt>
                <c:pt idx="360">
                  <c:v>-5.0704575776818118E-5</c:v>
                </c:pt>
                <c:pt idx="361">
                  <c:v>-5.0889970212347901E-5</c:v>
                </c:pt>
                <c:pt idx="362">
                  <c:v>-5.1073281564332387E-5</c:v>
                </c:pt>
                <c:pt idx="363">
                  <c:v>-5.1254509832771589E-5</c:v>
                </c:pt>
                <c:pt idx="364">
                  <c:v>-5.1433655017665521E-5</c:v>
                </c:pt>
                <c:pt idx="365">
                  <c:v>-5.1610717119014184E-5</c:v>
                </c:pt>
                <c:pt idx="366">
                  <c:v>-5.1785696136817563E-5</c:v>
                </c:pt>
                <c:pt idx="367">
                  <c:v>-5.1958592071075658E-5</c:v>
                </c:pt>
                <c:pt idx="368">
                  <c:v>-5.212940492178847E-5</c:v>
                </c:pt>
                <c:pt idx="369">
                  <c:v>-5.2298134688955999E-5</c:v>
                </c:pt>
                <c:pt idx="370">
                  <c:v>-5.2464781372578258E-5</c:v>
                </c:pt>
                <c:pt idx="371">
                  <c:v>-5.2629344972655246E-5</c:v>
                </c:pt>
                <c:pt idx="372">
                  <c:v>-5.2791825489186952E-5</c:v>
                </c:pt>
                <c:pt idx="373">
                  <c:v>-5.295222292217336E-5</c:v>
                </c:pt>
                <c:pt idx="374">
                  <c:v>-5.3110537271614512E-5</c:v>
                </c:pt>
                <c:pt idx="375">
                  <c:v>-5.3266768537510393E-5</c:v>
                </c:pt>
                <c:pt idx="376">
                  <c:v>-5.3420916719860978E-5</c:v>
                </c:pt>
                <c:pt idx="377">
                  <c:v>-5.357298181866628E-5</c:v>
                </c:pt>
                <c:pt idx="378">
                  <c:v>-5.3722963833926325E-5</c:v>
                </c:pt>
                <c:pt idx="379">
                  <c:v>-5.3870862765641086E-5</c:v>
                </c:pt>
                <c:pt idx="380">
                  <c:v>-5.4016678613810551E-5</c:v>
                </c:pt>
                <c:pt idx="381">
                  <c:v>-5.4160411378434745E-5</c:v>
                </c:pt>
                <c:pt idx="382">
                  <c:v>-5.4302061059513683E-5</c:v>
                </c:pt>
                <c:pt idx="383">
                  <c:v>-5.4441627657047324E-5</c:v>
                </c:pt>
                <c:pt idx="384">
                  <c:v>-5.4579111171035682E-5</c:v>
                </c:pt>
                <c:pt idx="385">
                  <c:v>-5.4714511601478756E-5</c:v>
                </c:pt>
                <c:pt idx="386">
                  <c:v>-5.4847828948376574E-5</c:v>
                </c:pt>
                <c:pt idx="387">
                  <c:v>-5.4979063211729108E-5</c:v>
                </c:pt>
                <c:pt idx="388">
                  <c:v>-5.5108214391536359E-5</c:v>
                </c:pt>
                <c:pt idx="389">
                  <c:v>-5.5235282487798326E-5</c:v>
                </c:pt>
                <c:pt idx="390">
                  <c:v>-5.536026750051501E-5</c:v>
                </c:pt>
                <c:pt idx="391">
                  <c:v>-5.5483169429686437E-5</c:v>
                </c:pt>
                <c:pt idx="392">
                  <c:v>-5.5603988275312581E-5</c:v>
                </c:pt>
                <c:pt idx="393">
                  <c:v>-5.5722724037393442E-5</c:v>
                </c:pt>
                <c:pt idx="394">
                  <c:v>-5.5839376715929019E-5</c:v>
                </c:pt>
                <c:pt idx="395">
                  <c:v>-5.5953946310919312E-5</c:v>
                </c:pt>
                <c:pt idx="396">
                  <c:v>-5.6066432822364349E-5</c:v>
                </c:pt>
                <c:pt idx="397">
                  <c:v>-5.6176836250264076E-5</c:v>
                </c:pt>
                <c:pt idx="398">
                  <c:v>-5.6285156594618546E-5</c:v>
                </c:pt>
                <c:pt idx="399">
                  <c:v>-5.6391393855427733E-5</c:v>
                </c:pt>
                <c:pt idx="400">
                  <c:v>-5.6495548032691663E-5</c:v>
                </c:pt>
                <c:pt idx="401">
                  <c:v>-5.6597619126410283E-5</c:v>
                </c:pt>
                <c:pt idx="402">
                  <c:v>-5.6697607136583646E-5</c:v>
                </c:pt>
                <c:pt idx="403">
                  <c:v>-5.6795512063211726E-5</c:v>
                </c:pt>
                <c:pt idx="404">
                  <c:v>-5.6891333906294522E-5</c:v>
                </c:pt>
                <c:pt idx="405">
                  <c:v>-5.6985072665832035E-5</c:v>
                </c:pt>
                <c:pt idx="406">
                  <c:v>-5.7076728341824264E-5</c:v>
                </c:pt>
                <c:pt idx="407">
                  <c:v>-5.7166300934271237E-5</c:v>
                </c:pt>
                <c:pt idx="408">
                  <c:v>-5.7253790443172927E-5</c:v>
                </c:pt>
                <c:pt idx="409">
                  <c:v>-5.7339196868529333E-5</c:v>
                </c:pt>
                <c:pt idx="410">
                  <c:v>-5.7422520210340455E-5</c:v>
                </c:pt>
                <c:pt idx="411">
                  <c:v>-5.7503760468606294E-5</c:v>
                </c:pt>
                <c:pt idx="412">
                  <c:v>-5.758291764332685E-5</c:v>
                </c:pt>
                <c:pt idx="413">
                  <c:v>-5.7659991734502149E-5</c:v>
                </c:pt>
                <c:pt idx="414">
                  <c:v>-5.7734982742132165E-5</c:v>
                </c:pt>
                <c:pt idx="415">
                  <c:v>-5.7807890666216897E-5</c:v>
                </c:pt>
                <c:pt idx="416">
                  <c:v>-5.7878715506756346E-5</c:v>
                </c:pt>
                <c:pt idx="417">
                  <c:v>-5.7947457263750538E-5</c:v>
                </c:pt>
                <c:pt idx="418">
                  <c:v>-5.8014115937199447E-5</c:v>
                </c:pt>
                <c:pt idx="419">
                  <c:v>-5.8078691527103045E-5</c:v>
                </c:pt>
                <c:pt idx="420">
                  <c:v>-5.8141184033461414E-5</c:v>
                </c:pt>
                <c:pt idx="421">
                  <c:v>-5.8201593456274473E-5</c:v>
                </c:pt>
                <c:pt idx="422">
                  <c:v>-5.8259919795542248E-5</c:v>
                </c:pt>
                <c:pt idx="423">
                  <c:v>-5.8316163051264766E-5</c:v>
                </c:pt>
                <c:pt idx="424">
                  <c:v>-5.8370323223442001E-5</c:v>
                </c:pt>
                <c:pt idx="425">
                  <c:v>-5.8422400312073953E-5</c:v>
                </c:pt>
                <c:pt idx="426">
                  <c:v>-5.8472394317160621E-5</c:v>
                </c:pt>
                <c:pt idx="427">
                  <c:v>-5.8520305238702033E-5</c:v>
                </c:pt>
                <c:pt idx="428">
                  <c:v>-5.8566133076698134E-5</c:v>
                </c:pt>
                <c:pt idx="429">
                  <c:v>-5.8609877831148979E-5</c:v>
                </c:pt>
                <c:pt idx="430">
                  <c:v>-5.865153950205454E-5</c:v>
                </c:pt>
                <c:pt idx="431">
                  <c:v>-5.8691118089414818E-5</c:v>
                </c:pt>
                <c:pt idx="432">
                  <c:v>-5.8728613593229812E-5</c:v>
                </c:pt>
                <c:pt idx="433">
                  <c:v>-5.876402601349955E-5</c:v>
                </c:pt>
                <c:pt idx="434">
                  <c:v>-5.8797355350223977E-5</c:v>
                </c:pt>
                <c:pt idx="435">
                  <c:v>-5.8828601603403148E-5</c:v>
                </c:pt>
                <c:pt idx="436">
                  <c:v>-5.8857764773037036E-5</c:v>
                </c:pt>
                <c:pt idx="437">
                  <c:v>-5.8884844859125667E-5</c:v>
                </c:pt>
                <c:pt idx="438">
                  <c:v>-5.8909841861668987E-5</c:v>
                </c:pt>
                <c:pt idx="439">
                  <c:v>-5.8932755780667051E-5</c:v>
                </c:pt>
                <c:pt idx="440">
                  <c:v>-5.8953586616119805E-5</c:v>
                </c:pt>
                <c:pt idx="441">
                  <c:v>-5.8972334368027329E-5</c:v>
                </c:pt>
                <c:pt idx="442">
                  <c:v>-5.8988999036389543E-5</c:v>
                </c:pt>
                <c:pt idx="443">
                  <c:v>-5.90035806212065E-5</c:v>
                </c:pt>
                <c:pt idx="444">
                  <c:v>-5.9016079122478147E-5</c:v>
                </c:pt>
                <c:pt idx="445">
                  <c:v>-5.902649454020451E-5</c:v>
                </c:pt>
                <c:pt idx="446">
                  <c:v>-5.9034826874385644E-5</c:v>
                </c:pt>
                <c:pt idx="447">
                  <c:v>-5.9041076125021467E-5</c:v>
                </c:pt>
                <c:pt idx="448">
                  <c:v>-5.9045242292112007E-5</c:v>
                </c:pt>
                <c:pt idx="449">
                  <c:v>-5.9047325375657264E-5</c:v>
                </c:pt>
                <c:pt idx="450">
                  <c:v>-5.9047325375657264E-5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1.349968753746821E-4</c:v>
                </c:pt>
                <c:pt idx="2">
                  <c:v>2.0248750149872834E-4</c:v>
                </c:pt>
                <c:pt idx="3">
                  <c:v>2.6996875374682081E-4</c:v>
                </c:pt>
                <c:pt idx="4">
                  <c:v>3.3743750749364162E-4</c:v>
                </c:pt>
                <c:pt idx="5">
                  <c:v>4.0489063811387287E-4</c:v>
                </c:pt>
                <c:pt idx="6">
                  <c:v>4.7232502098219661E-4</c:v>
                </c:pt>
                <c:pt idx="7">
                  <c:v>5.3973753147329494E-4</c:v>
                </c:pt>
                <c:pt idx="8">
                  <c:v>6.0712504496184992E-4</c:v>
                </c:pt>
                <c:pt idx="9">
                  <c:v>6.7448443682254367E-4</c:v>
                </c:pt>
                <c:pt idx="10">
                  <c:v>7.4181258243005818E-4</c:v>
                </c:pt>
                <c:pt idx="11">
                  <c:v>8.0910635715907562E-4</c:v>
                </c:pt>
                <c:pt idx="12">
                  <c:v>8.7636263638427806E-4</c:v>
                </c:pt>
                <c:pt idx="13">
                  <c:v>9.4357829548034758E-4</c:v>
                </c:pt>
                <c:pt idx="14">
                  <c:v>1.0107502098219662E-3</c:v>
                </c:pt>
                <c:pt idx="15">
                  <c:v>1.0778752547838161E-3</c:v>
                </c:pt>
                <c:pt idx="16">
                  <c:v>1.1449503057405794E-3</c:v>
                </c:pt>
                <c:pt idx="17">
                  <c:v>1.2119722380669381E-3</c:v>
                </c:pt>
                <c:pt idx="18">
                  <c:v>1.2789379271375741E-3</c:v>
                </c:pt>
                <c:pt idx="19">
                  <c:v>1.3458442483271697E-3</c:v>
                </c:pt>
                <c:pt idx="20">
                  <c:v>1.412688077010407E-3</c:v>
                </c:pt>
                <c:pt idx="21">
                  <c:v>1.479466288561968E-3</c:v>
                </c:pt>
                <c:pt idx="22">
                  <c:v>1.5461757583565348E-3</c:v>
                </c:pt>
                <c:pt idx="23">
                  <c:v>1.6128133617687897E-3</c:v>
                </c:pt>
                <c:pt idx="24">
                  <c:v>1.6793759741734143E-3</c:v>
                </c:pt>
                <c:pt idx="25">
                  <c:v>1.7458604709450912E-3</c:v>
                </c:pt>
                <c:pt idx="26">
                  <c:v>1.8122637274585022E-3</c:v>
                </c:pt>
                <c:pt idx="27">
                  <c:v>1.8785826190883294E-3</c:v>
                </c:pt>
                <c:pt idx="28">
                  <c:v>1.9448140212092548E-3</c:v>
                </c:pt>
                <c:pt idx="29">
                  <c:v>2.0109548091959608E-3</c:v>
                </c:pt>
                <c:pt idx="30">
                  <c:v>2.0770018584231292E-3</c:v>
                </c:pt>
                <c:pt idx="31">
                  <c:v>2.1429520442654421E-3</c:v>
                </c:pt>
                <c:pt idx="32">
                  <c:v>2.2088022420975817E-3</c:v>
                </c:pt>
                <c:pt idx="33">
                  <c:v>2.2745493272942302E-3</c:v>
                </c:pt>
                <c:pt idx="34">
                  <c:v>2.3401901752300694E-3</c:v>
                </c:pt>
                <c:pt idx="35">
                  <c:v>2.4057216612797814E-3</c:v>
                </c:pt>
                <c:pt idx="36">
                  <c:v>2.4711406608180484E-3</c:v>
                </c:pt>
                <c:pt idx="37">
                  <c:v>2.5364440492195526E-3</c:v>
                </c:pt>
                <c:pt idx="38">
                  <c:v>2.6016287018589758E-3</c:v>
                </c:pt>
                <c:pt idx="39">
                  <c:v>2.6666914941110001E-3</c:v>
                </c:pt>
                <c:pt idx="40">
                  <c:v>2.7316293013503077E-3</c:v>
                </c:pt>
                <c:pt idx="41">
                  <c:v>2.7964389989515808E-3</c:v>
                </c:pt>
                <c:pt idx="42">
                  <c:v>2.8611174622895012E-3</c:v>
                </c:pt>
                <c:pt idx="43">
                  <c:v>2.9256615667387514E-3</c:v>
                </c:pt>
                <c:pt idx="44">
                  <c:v>2.9900681876740129E-3</c:v>
                </c:pt>
                <c:pt idx="45">
                  <c:v>3.0543342004699684E-3</c:v>
                </c:pt>
                <c:pt idx="46">
                  <c:v>3.1184564805012997E-3</c:v>
                </c:pt>
                <c:pt idx="47">
                  <c:v>3.1824319031426886E-3</c:v>
                </c:pt>
                <c:pt idx="48">
                  <c:v>3.2462573437688175E-3</c:v>
                </c:pt>
                <c:pt idx="49">
                  <c:v>3.3099296777543683E-3</c:v>
                </c:pt>
                <c:pt idx="50">
                  <c:v>3.3734457804740236E-3</c:v>
                </c:pt>
                <c:pt idx="51">
                  <c:v>3.4368025273024648E-3</c:v>
                </c:pt>
                <c:pt idx="52">
                  <c:v>3.4999967936143743E-3</c:v>
                </c:pt>
                <c:pt idx="53">
                  <c:v>3.5630254547844346E-3</c:v>
                </c:pt>
                <c:pt idx="54">
                  <c:v>3.625885386187327E-3</c:v>
                </c:pt>
                <c:pt idx="55">
                  <c:v>3.6885734631977342E-3</c:v>
                </c:pt>
                <c:pt idx="56">
                  <c:v>3.751086561190338E-3</c:v>
                </c:pt>
                <c:pt idx="57">
                  <c:v>3.8134215555398203E-3</c:v>
                </c:pt>
                <c:pt idx="58">
                  <c:v>3.8755753216208636E-3</c:v>
                </c:pt>
                <c:pt idx="59">
                  <c:v>3.9375447348081495E-3</c:v>
                </c:pt>
                <c:pt idx="60">
                  <c:v>3.9993266704763603E-3</c:v>
                </c:pt>
                <c:pt idx="61">
                  <c:v>4.060918004000178E-3</c:v>
                </c:pt>
                <c:pt idx="62">
                  <c:v>4.1223156107542853E-3</c:v>
                </c:pt>
                <c:pt idx="63">
                  <c:v>4.1835163661133636E-3</c:v>
                </c:pt>
                <c:pt idx="64">
                  <c:v>4.2445171454520954E-3</c:v>
                </c:pt>
                <c:pt idx="65">
                  <c:v>4.305314824145162E-3</c:v>
                </c:pt>
                <c:pt idx="66">
                  <c:v>4.3659062775672462E-3</c:v>
                </c:pt>
                <c:pt idx="67">
                  <c:v>4.42628838109303E-3</c:v>
                </c:pt>
                <c:pt idx="68">
                  <c:v>4.4864580100971952E-3</c:v>
                </c:pt>
                <c:pt idx="69">
                  <c:v>4.5464120399544249E-3</c:v>
                </c:pt>
                <c:pt idx="70">
                  <c:v>4.6061473460393999E-3</c:v>
                </c:pt>
                <c:pt idx="71">
                  <c:v>4.6656608037268024E-3</c:v>
                </c:pt>
                <c:pt idx="72">
                  <c:v>4.7249492883913152E-3</c:v>
                </c:pt>
                <c:pt idx="73">
                  <c:v>4.7840096754076201E-3</c:v>
                </c:pt>
                <c:pt idx="74">
                  <c:v>4.8428388401503993E-3</c:v>
                </c:pt>
                <c:pt idx="75">
                  <c:v>4.9014336579943345E-3</c:v>
                </c:pt>
                <c:pt idx="76">
                  <c:v>4.959791004314108E-3</c:v>
                </c:pt>
                <c:pt idx="77">
                  <c:v>5.0179077544844014E-3</c:v>
                </c:pt>
                <c:pt idx="78">
                  <c:v>5.0757807838798978E-3</c:v>
                </c:pt>
                <c:pt idx="79">
                  <c:v>5.1334069678752783E-3</c:v>
                </c:pt>
                <c:pt idx="80">
                  <c:v>5.1907831818452255E-3</c:v>
                </c:pt>
                <c:pt idx="81">
                  <c:v>5.2479063011644216E-3</c:v>
                </c:pt>
                <c:pt idx="82">
                  <c:v>5.3047732012075485E-3</c:v>
                </c:pt>
                <c:pt idx="83">
                  <c:v>5.3613807573492881E-3</c:v>
                </c:pt>
                <c:pt idx="84">
                  <c:v>5.4177258449643224E-3</c:v>
                </c:pt>
                <c:pt idx="85">
                  <c:v>5.4738053394273343E-3</c:v>
                </c:pt>
                <c:pt idx="86">
                  <c:v>5.5296161161130048E-3</c:v>
                </c:pt>
                <c:pt idx="87">
                  <c:v>5.5851550503960169E-3</c:v>
                </c:pt>
                <c:pt idx="88">
                  <c:v>5.6404190176510523E-3</c:v>
                </c:pt>
                <c:pt idx="89">
                  <c:v>5.6954048932527932E-3</c:v>
                </c:pt>
                <c:pt idx="90">
                  <c:v>5.7501095525759214E-3</c:v>
                </c:pt>
                <c:pt idx="91">
                  <c:v>5.804529870995119E-3</c:v>
                </c:pt>
                <c:pt idx="92">
                  <c:v>5.8586627238850679E-3</c:v>
                </c:pt>
                <c:pt idx="93">
                  <c:v>5.912504986620451E-3</c:v>
                </c:pt>
                <c:pt idx="94">
                  <c:v>5.9660535345759493E-3</c:v>
                </c:pt>
                <c:pt idx="95">
                  <c:v>6.0193052431262457E-3</c:v>
                </c:pt>
                <c:pt idx="96">
                  <c:v>6.0722569876460221E-3</c:v>
                </c:pt>
                <c:pt idx="97">
                  <c:v>6.1249056435099605E-3</c:v>
                </c:pt>
                <c:pt idx="98">
                  <c:v>6.1772480860927429E-3</c:v>
                </c:pt>
                <c:pt idx="99">
                  <c:v>6.2292811907690513E-3</c:v>
                </c:pt>
                <c:pt idx="100">
                  <c:v>6.2810018329135676E-3</c:v>
                </c:pt>
                <c:pt idx="101">
                  <c:v>6.3324068879009746E-3</c:v>
                </c:pt>
                <c:pt idx="102">
                  <c:v>6.3834932311059543E-3</c:v>
                </c:pt>
                <c:pt idx="103">
                  <c:v>6.4342577379031879E-3</c:v>
                </c:pt>
                <c:pt idx="104">
                  <c:v>6.484697283667358E-3</c:v>
                </c:pt>
                <c:pt idx="105">
                  <c:v>6.5348087437731468E-3</c:v>
                </c:pt>
                <c:pt idx="106">
                  <c:v>6.5845889935952371E-3</c:v>
                </c:pt>
                <c:pt idx="107">
                  <c:v>6.6340349085083098E-3</c:v>
                </c:pt>
                <c:pt idx="108">
                  <c:v>6.6831433638870471E-3</c:v>
                </c:pt>
                <c:pt idx="109">
                  <c:v>6.7319112351061318E-3</c:v>
                </c:pt>
                <c:pt idx="110">
                  <c:v>6.7803353975402457E-3</c:v>
                </c:pt>
                <c:pt idx="111">
                  <c:v>6.8284127265640709E-3</c:v>
                </c:pt>
                <c:pt idx="112">
                  <c:v>6.8761400975522894E-3</c:v>
                </c:pt>
                <c:pt idx="113">
                  <c:v>6.923514385879583E-3</c:v>
                </c:pt>
                <c:pt idx="114">
                  <c:v>6.9705324669206339E-3</c:v>
                </c:pt>
                <c:pt idx="115">
                  <c:v>7.0171912160501239E-3</c:v>
                </c:pt>
                <c:pt idx="116">
                  <c:v>7.0634875086427358E-3</c:v>
                </c:pt>
                <c:pt idx="117">
                  <c:v>7.1094182200731517E-3</c:v>
                </c:pt>
                <c:pt idx="118">
                  <c:v>7.1549802257160526E-3</c:v>
                </c:pt>
                <c:pt idx="119">
                  <c:v>7.2001704009461215E-3</c:v>
                </c:pt>
                <c:pt idx="120">
                  <c:v>7.2449856211380401E-3</c:v>
                </c:pt>
                <c:pt idx="121">
                  <c:v>7.2894227616664914E-3</c:v>
                </c:pt>
                <c:pt idx="122">
                  <c:v>7.3334786979061565E-3</c:v>
                </c:pt>
                <c:pt idx="123">
                  <c:v>7.3771503052317174E-3</c:v>
                </c:pt>
                <c:pt idx="124">
                  <c:v>7.4204344590178568E-3</c:v>
                </c:pt>
                <c:pt idx="125">
                  <c:v>7.4633280346392567E-3</c:v>
                </c:pt>
                <c:pt idx="126">
                  <c:v>7.5058279074705992E-3</c:v>
                </c:pt>
                <c:pt idx="127">
                  <c:v>7.5479309528865661E-3</c:v>
                </c:pt>
                <c:pt idx="128">
                  <c:v>7.5896340462618395E-3</c:v>
                </c:pt>
                <c:pt idx="129">
                  <c:v>7.6309340629711012E-3</c:v>
                </c:pt>
                <c:pt idx="130">
                  <c:v>7.6718278783890342E-3</c:v>
                </c:pt>
                <c:pt idx="131">
                  <c:v>7.7123123678903196E-3</c:v>
                </c:pt>
                <c:pt idx="132">
                  <c:v>7.7523844068496401E-3</c:v>
                </c:pt>
                <c:pt idx="133">
                  <c:v>7.7920408706416778E-3</c:v>
                </c:pt>
                <c:pt idx="134">
                  <c:v>7.8312786346411145E-3</c:v>
                </c:pt>
                <c:pt idx="135">
                  <c:v>7.8700945742226323E-3</c:v>
                </c:pt>
                <c:pt idx="136">
                  <c:v>7.9084855647609132E-3</c:v>
                </c:pt>
                <c:pt idx="137">
                  <c:v>7.9464484816306399E-3</c:v>
                </c:pt>
                <c:pt idx="138">
                  <c:v>7.9839802002064936E-3</c:v>
                </c:pt>
                <c:pt idx="139">
                  <c:v>8.0210775958631571E-3</c:v>
                </c:pt>
                <c:pt idx="140">
                  <c:v>8.0577375439753116E-3</c:v>
                </c:pt>
                <c:pt idx="141">
                  <c:v>8.0939569199176397E-3</c:v>
                </c:pt>
                <c:pt idx="142">
                  <c:v>8.1297325990648227E-3</c:v>
                </c:pt>
                <c:pt idx="143">
                  <c:v>8.1650614567915451E-3</c:v>
                </c:pt>
                <c:pt idx="144">
                  <c:v>8.1999403684724862E-3</c:v>
                </c:pt>
                <c:pt idx="145">
                  <c:v>8.234366209482329E-3</c:v>
                </c:pt>
                <c:pt idx="146">
                  <c:v>8.2683358551957561E-3</c:v>
                </c:pt>
                <c:pt idx="147">
                  <c:v>8.3018461809874506E-3</c:v>
                </c:pt>
                <c:pt idx="148">
                  <c:v>8.3348940622320917E-3</c:v>
                </c:pt>
                <c:pt idx="149">
                  <c:v>8.367476374304364E-3</c:v>
                </c:pt>
                <c:pt idx="150">
                  <c:v>8.3995899925789486E-3</c:v>
                </c:pt>
                <c:pt idx="151">
                  <c:v>8.4312317924305283E-3</c:v>
                </c:pt>
                <c:pt idx="152">
                  <c:v>8.4623986492337842E-3</c:v>
                </c:pt>
                <c:pt idx="153">
                  <c:v>8.4930874383633975E-3</c:v>
                </c:pt>
                <c:pt idx="154">
                  <c:v>8.5232950351940527E-3</c:v>
                </c:pt>
                <c:pt idx="155">
                  <c:v>8.5530183151004309E-3</c:v>
                </c:pt>
                <c:pt idx="156">
                  <c:v>8.5822541534572132E-3</c:v>
                </c:pt>
                <c:pt idx="157">
                  <c:v>8.6109994256390824E-3</c:v>
                </c:pt>
                <c:pt idx="158">
                  <c:v>8.6392510070207214E-3</c:v>
                </c:pt>
                <c:pt idx="159">
                  <c:v>8.6670057729768112E-3</c:v>
                </c:pt>
                <c:pt idx="160">
                  <c:v>8.6942605988820348E-3</c:v>
                </c:pt>
                <c:pt idx="161">
                  <c:v>8.7210123601110731E-3</c:v>
                </c:pt>
                <c:pt idx="162">
                  <c:v>8.7472579320386091E-3</c:v>
                </c:pt>
                <c:pt idx="163">
                  <c:v>8.7729941900393238E-3</c:v>
                </c:pt>
                <c:pt idx="164">
                  <c:v>8.7982180094879001E-3</c:v>
                </c:pt>
                <c:pt idx="165">
                  <c:v>8.8229262657590207E-3</c:v>
                </c:pt>
                <c:pt idx="166">
                  <c:v>8.8471158342273669E-3</c:v>
                </c:pt>
                <c:pt idx="167">
                  <c:v>8.8707835902676196E-3</c:v>
                </c:pt>
                <c:pt idx="168">
                  <c:v>8.8939264092544636E-3</c:v>
                </c:pt>
                <c:pt idx="169">
                  <c:v>8.9165411665625798E-3</c:v>
                </c:pt>
                <c:pt idx="170">
                  <c:v>8.9386247375666493E-3</c:v>
                </c:pt>
                <c:pt idx="171">
                  <c:v>8.960173997641355E-3</c:v>
                </c:pt>
                <c:pt idx="172">
                  <c:v>8.9811858221613781E-3</c:v>
                </c:pt>
                <c:pt idx="173">
                  <c:v>9.0016570865014012E-3</c:v>
                </c:pt>
                <c:pt idx="174">
                  <c:v>9.0215846660361074E-3</c:v>
                </c:pt>
                <c:pt idx="175">
                  <c:v>9.0409654361401776E-3</c:v>
                </c:pt>
                <c:pt idx="176">
                  <c:v>9.0597962721882946E-3</c:v>
                </c:pt>
                <c:pt idx="177">
                  <c:v>9.0780740495551397E-3</c:v>
                </c:pt>
                <c:pt idx="178">
                  <c:v>9.0957956436153956E-3</c:v>
                </c:pt>
                <c:pt idx="179">
                  <c:v>9.1129579297437452E-3</c:v>
                </c:pt>
                <c:pt idx="180">
                  <c:v>9.1295577833148695E-3</c:v>
                </c:pt>
                <c:pt idx="181">
                  <c:v>9.1455972874123145E-3</c:v>
                </c:pt>
                <c:pt idx="182">
                  <c:v>9.1610785251196244E-3</c:v>
                </c:pt>
                <c:pt idx="183">
                  <c:v>9.1760035795203452E-3</c:v>
                </c:pt>
                <c:pt idx="184">
                  <c:v>9.190374533698021E-3</c:v>
                </c:pt>
                <c:pt idx="185">
                  <c:v>9.2041934707361994E-3</c:v>
                </c:pt>
                <c:pt idx="186">
                  <c:v>9.217462473718423E-3</c:v>
                </c:pt>
                <c:pt idx="187">
                  <c:v>9.2301836257282395E-3</c:v>
                </c:pt>
                <c:pt idx="188">
                  <c:v>9.242359009849193E-3</c:v>
                </c:pt>
                <c:pt idx="189">
                  <c:v>9.2539907091648277E-3</c:v>
                </c:pt>
                <c:pt idx="190">
                  <c:v>9.2650808067586913E-3</c:v>
                </c:pt>
                <c:pt idx="191">
                  <c:v>9.275631385714328E-3</c:v>
                </c:pt>
                <c:pt idx="192">
                  <c:v>9.285644529115282E-3</c:v>
                </c:pt>
                <c:pt idx="193">
                  <c:v>9.2951223200450992E-3</c:v>
                </c:pt>
                <c:pt idx="194">
                  <c:v>9.3040668415873256E-3</c:v>
                </c:pt>
                <c:pt idx="195">
                  <c:v>9.3124801768255053E-3</c:v>
                </c:pt>
                <c:pt idx="196">
                  <c:v>9.3203644088431844E-3</c:v>
                </c:pt>
                <c:pt idx="197">
                  <c:v>9.3277216207239087E-3</c:v>
                </c:pt>
                <c:pt idx="198">
                  <c:v>9.3345538955512224E-3</c:v>
                </c:pt>
                <c:pt idx="199">
                  <c:v>9.3408633164086714E-3</c:v>
                </c:pt>
                <c:pt idx="200">
                  <c:v>9.3466519663798018E-3</c:v>
                </c:pt>
                <c:pt idx="201">
                  <c:v>9.3519219285481577E-3</c:v>
                </c:pt>
                <c:pt idx="202">
                  <c:v>9.3566752859972832E-3</c:v>
                </c:pt>
                <c:pt idx="203">
                  <c:v>9.3609141218107261E-3</c:v>
                </c:pt>
                <c:pt idx="204">
                  <c:v>9.3646405190720306E-3</c:v>
                </c:pt>
                <c:pt idx="205">
                  <c:v>9.3678565608647409E-3</c:v>
                </c:pt>
                <c:pt idx="206">
                  <c:v>9.3705643302724045E-3</c:v>
                </c:pt>
                <c:pt idx="207">
                  <c:v>9.3727659103785641E-3</c:v>
                </c:pt>
                <c:pt idx="208">
                  <c:v>9.3744633842667673E-3</c:v>
                </c:pt>
                <c:pt idx="209">
                  <c:v>9.3756588350205582E-3</c:v>
                </c:pt>
                <c:pt idx="210">
                  <c:v>9.3763543457234828E-3</c:v>
                </c:pt>
                <c:pt idx="211">
                  <c:v>9.3765519994590853E-3</c:v>
                </c:pt>
                <c:pt idx="212">
                  <c:v>9.3762538793109116E-3</c:v>
                </c:pt>
                <c:pt idx="213">
                  <c:v>9.3754620683625077E-3</c:v>
                </c:pt>
                <c:pt idx="214">
                  <c:v>9.3741786496974178E-3</c:v>
                </c:pt>
                <c:pt idx="215">
                  <c:v>9.3724057063991877E-3</c:v>
                </c:pt>
                <c:pt idx="216">
                  <c:v>9.3701453215513618E-3</c:v>
                </c:pt>
                <c:pt idx="217">
                  <c:v>9.3673995782374859E-3</c:v>
                </c:pt>
                <c:pt idx="218">
                  <c:v>9.3641705595411059E-3</c:v>
                </c:pt>
                <c:pt idx="219">
                  <c:v>9.3604603485457662E-3</c:v>
                </c:pt>
                <c:pt idx="220">
                  <c:v>9.3562710283350125E-3</c:v>
                </c:pt>
                <c:pt idx="221">
                  <c:v>9.3516046819923909E-3</c:v>
                </c:pt>
                <c:pt idx="222">
                  <c:v>9.3464633926014454E-3</c:v>
                </c:pt>
                <c:pt idx="223">
                  <c:v>9.3408492432457222E-3</c:v>
                </c:pt>
                <c:pt idx="224">
                  <c:v>9.3347643170087653E-3</c:v>
                </c:pt>
                <c:pt idx="225">
                  <c:v>9.3282106969741208E-3</c:v>
                </c:pt>
                <c:pt idx="226">
                  <c:v>9.3211904662253344E-3</c:v>
                </c:pt>
                <c:pt idx="227">
                  <c:v>9.3137057078459505E-3</c:v>
                </c:pt>
                <c:pt idx="228">
                  <c:v>9.305758504919515E-3</c:v>
                </c:pt>
                <c:pt idx="229">
                  <c:v>9.2973509405295737E-3</c:v>
                </c:pt>
                <c:pt idx="230">
                  <c:v>9.288485097759671E-3</c:v>
                </c:pt>
                <c:pt idx="231">
                  <c:v>9.279163059693351E-3</c:v>
                </c:pt>
                <c:pt idx="232">
                  <c:v>9.2693869094141613E-3</c:v>
                </c:pt>
                <c:pt idx="233">
                  <c:v>9.2591587300056462E-3</c:v>
                </c:pt>
                <c:pt idx="234">
                  <c:v>9.2484806045513498E-3</c:v>
                </c:pt>
                <c:pt idx="235">
                  <c:v>9.23735461613482E-3</c:v>
                </c:pt>
                <c:pt idx="236">
                  <c:v>9.2257828478396007E-3</c:v>
                </c:pt>
                <c:pt idx="237">
                  <c:v>9.2137673827492363E-3</c:v>
                </c:pt>
                <c:pt idx="238">
                  <c:v>9.2013103039472726E-3</c:v>
                </c:pt>
                <c:pt idx="239">
                  <c:v>9.1884136945172556E-3</c:v>
                </c:pt>
                <c:pt idx="240">
                  <c:v>9.1750796375427296E-3</c:v>
                </c:pt>
                <c:pt idx="241">
                  <c:v>9.1613102161072404E-3</c:v>
                </c:pt>
                <c:pt idx="242">
                  <c:v>9.1471075132943339E-3</c:v>
                </c:pt>
                <c:pt idx="243">
                  <c:v>9.1324736121875544E-3</c:v>
                </c:pt>
                <c:pt idx="244">
                  <c:v>9.1174105958704479E-3</c:v>
                </c:pt>
                <c:pt idx="245">
                  <c:v>9.1019205474265601E-3</c:v>
                </c:pt>
                <c:pt idx="246">
                  <c:v>9.0860055499394354E-3</c:v>
                </c:pt>
                <c:pt idx="247">
                  <c:v>9.069667686492618E-3</c:v>
                </c:pt>
                <c:pt idx="248">
                  <c:v>9.0529090401696554E-3</c:v>
                </c:pt>
                <c:pt idx="249">
                  <c:v>9.0357316940540919E-3</c:v>
                </c:pt>
                <c:pt idx="250">
                  <c:v>9.0181377312294718E-3</c:v>
                </c:pt>
                <c:pt idx="251">
                  <c:v>9.0001292347793426E-3</c:v>
                </c:pt>
                <c:pt idx="252">
                  <c:v>8.9817082877872469E-3</c:v>
                </c:pt>
                <c:pt idx="253">
                  <c:v>8.9628769733367322E-3</c:v>
                </c:pt>
                <c:pt idx="254">
                  <c:v>8.9436373745113429E-3</c:v>
                </c:pt>
                <c:pt idx="255">
                  <c:v>8.9239915743946248E-3</c:v>
                </c:pt>
                <c:pt idx="256">
                  <c:v>8.9039416560701221E-3</c:v>
                </c:pt>
                <c:pt idx="257">
                  <c:v>8.8834897026213808E-3</c:v>
                </c:pt>
                <c:pt idx="258">
                  <c:v>8.8626377971319469E-3</c:v>
                </c:pt>
                <c:pt idx="259">
                  <c:v>8.8413880226853644E-3</c:v>
                </c:pt>
                <c:pt idx="260">
                  <c:v>8.8197424623651793E-3</c:v>
                </c:pt>
                <c:pt idx="261">
                  <c:v>8.7977031992549359E-3</c:v>
                </c:pt>
                <c:pt idx="262">
                  <c:v>8.7752723164381801E-3</c:v>
                </c:pt>
                <c:pt idx="263">
                  <c:v>8.7524518969984578E-3</c:v>
                </c:pt>
                <c:pt idx="264">
                  <c:v>8.7292440240193132E-3</c:v>
                </c:pt>
                <c:pt idx="265">
                  <c:v>8.7056507805842922E-3</c:v>
                </c:pt>
                <c:pt idx="266">
                  <c:v>8.6816742497769408E-3</c:v>
                </c:pt>
                <c:pt idx="267">
                  <c:v>8.6573165146808032E-3</c:v>
                </c:pt>
                <c:pt idx="268">
                  <c:v>8.6325796583794235E-3</c:v>
                </c:pt>
                <c:pt idx="269">
                  <c:v>8.6074657639563495E-3</c:v>
                </c:pt>
                <c:pt idx="270">
                  <c:v>8.5819769144951253E-3</c:v>
                </c:pt>
                <c:pt idx="271">
                  <c:v>8.5561151930792969E-3</c:v>
                </c:pt>
                <c:pt idx="272">
                  <c:v>8.5298826827924085E-3</c:v>
                </c:pt>
                <c:pt idx="273">
                  <c:v>8.5032814667180059E-3</c:v>
                </c:pt>
                <c:pt idx="274">
                  <c:v>8.4763136279396335E-3</c:v>
                </c:pt>
                <c:pt idx="275">
                  <c:v>8.4489812495408372E-3</c:v>
                </c:pt>
                <c:pt idx="276">
                  <c:v>8.4212864146051628E-3</c:v>
                </c:pt>
                <c:pt idx="277">
                  <c:v>8.3932312062161563E-3</c:v>
                </c:pt>
                <c:pt idx="278">
                  <c:v>8.3648177074573619E-3</c:v>
                </c:pt>
                <c:pt idx="279">
                  <c:v>8.3360480014123238E-3</c:v>
                </c:pt>
                <c:pt idx="280">
                  <c:v>8.3069241711645897E-3</c:v>
                </c:pt>
                <c:pt idx="281">
                  <c:v>8.277448299797702E-3</c:v>
                </c:pt>
                <c:pt idx="282">
                  <c:v>8.2476224703952085E-3</c:v>
                </c:pt>
                <c:pt idx="283">
                  <c:v>8.2174487660406532E-3</c:v>
                </c:pt>
                <c:pt idx="284">
                  <c:v>8.1869292698175822E-3</c:v>
                </c:pt>
                <c:pt idx="285">
                  <c:v>8.1560660648095397E-3</c:v>
                </c:pt>
                <c:pt idx="286">
                  <c:v>8.1248612341000715E-3</c:v>
                </c:pt>
                <c:pt idx="287">
                  <c:v>8.0933168607727236E-3</c:v>
                </c:pt>
                <c:pt idx="288">
                  <c:v>8.0614350279110403E-3</c:v>
                </c:pt>
                <c:pt idx="289">
                  <c:v>8.0292178185985674E-3</c:v>
                </c:pt>
                <c:pt idx="290">
                  <c:v>7.9966673159188491E-3</c:v>
                </c:pt>
                <c:pt idx="291">
                  <c:v>7.9637856029554314E-3</c:v>
                </c:pt>
                <c:pt idx="292">
                  <c:v>7.9305747627918602E-3</c:v>
                </c:pt>
                <c:pt idx="293">
                  <c:v>7.8970368785116797E-3</c:v>
                </c:pt>
                <c:pt idx="294">
                  <c:v>7.8631740331984359E-3</c:v>
                </c:pt>
                <c:pt idx="295">
                  <c:v>7.8289883099356746E-3</c:v>
                </c:pt>
                <c:pt idx="296">
                  <c:v>7.7944817918069401E-3</c:v>
                </c:pt>
                <c:pt idx="297">
                  <c:v>7.7596565618957784E-3</c:v>
                </c:pt>
                <c:pt idx="298">
                  <c:v>7.7245147032857344E-3</c:v>
                </c:pt>
                <c:pt idx="299">
                  <c:v>7.6890582990603532E-3</c:v>
                </c:pt>
                <c:pt idx="300">
                  <c:v>7.6532894323031809E-3</c:v>
                </c:pt>
                <c:pt idx="301">
                  <c:v>7.6172101860977615E-3</c:v>
                </c:pt>
                <c:pt idx="302">
                  <c:v>7.580822643527641E-3</c:v>
                </c:pt>
                <c:pt idx="303">
                  <c:v>7.5441288876763645E-3</c:v>
                </c:pt>
                <c:pt idx="304">
                  <c:v>7.5071310016274779E-3</c:v>
                </c:pt>
                <c:pt idx="305">
                  <c:v>7.4698310684645254E-3</c:v>
                </c:pt>
                <c:pt idx="306">
                  <c:v>7.432231171271053E-3</c:v>
                </c:pt>
                <c:pt idx="307">
                  <c:v>7.3943333931306057E-3</c:v>
                </c:pt>
                <c:pt idx="308">
                  <c:v>7.3561398171267285E-3</c:v>
                </c:pt>
                <c:pt idx="309">
                  <c:v>7.3176525263429675E-3</c:v>
                </c:pt>
                <c:pt idx="310">
                  <c:v>7.2788736038628676E-3</c:v>
                </c:pt>
                <c:pt idx="311">
                  <c:v>7.239805132769974E-3</c:v>
                </c:pt>
                <c:pt idx="312">
                  <c:v>7.2004491961478317E-3</c:v>
                </c:pt>
                <c:pt idx="313">
                  <c:v>7.1608078770799867E-3</c:v>
                </c:pt>
                <c:pt idx="314">
                  <c:v>7.120883258649984E-3</c:v>
                </c:pt>
                <c:pt idx="315">
                  <c:v>7.0806774239413686E-3</c:v>
                </c:pt>
                <c:pt idx="316">
                  <c:v>7.0401924560376857E-3</c:v>
                </c:pt>
                <c:pt idx="317">
                  <c:v>6.9994304380224812E-3</c:v>
                </c:pt>
                <c:pt idx="318">
                  <c:v>6.9583934529792993E-3</c:v>
                </c:pt>
                <c:pt idx="319">
                  <c:v>6.9170835839916858E-3</c:v>
                </c:pt>
                <c:pt idx="320">
                  <c:v>6.8755029141431868E-3</c:v>
                </c:pt>
                <c:pt idx="321">
                  <c:v>6.8336535265173465E-3</c:v>
                </c:pt>
                <c:pt idx="322">
                  <c:v>6.7915375041977108E-3</c:v>
                </c:pt>
                <c:pt idx="323">
                  <c:v>6.7491569302678247E-3</c:v>
                </c:pt>
                <c:pt idx="324">
                  <c:v>6.7065138878112333E-3</c:v>
                </c:pt>
                <c:pt idx="325">
                  <c:v>6.6636104599114825E-3</c:v>
                </c:pt>
                <c:pt idx="326">
                  <c:v>6.6204487296521175E-3</c:v>
                </c:pt>
                <c:pt idx="327">
                  <c:v>6.5770307801166824E-3</c:v>
                </c:pt>
                <c:pt idx="328">
                  <c:v>6.533358694388724E-3</c:v>
                </c:pt>
                <c:pt idx="329">
                  <c:v>6.4894345555517865E-3</c:v>
                </c:pt>
                <c:pt idx="330">
                  <c:v>6.4452604466894159E-3</c:v>
                </c:pt>
                <c:pt idx="331">
                  <c:v>6.4008384508851572E-3</c:v>
                </c:pt>
                <c:pt idx="332">
                  <c:v>6.3561706512225554E-3</c:v>
                </c:pt>
                <c:pt idx="333">
                  <c:v>6.3112591307851566E-3</c:v>
                </c:pt>
                <c:pt idx="334">
                  <c:v>6.2661059726565049E-3</c:v>
                </c:pt>
                <c:pt idx="335">
                  <c:v>6.2207132599201463E-3</c:v>
                </c:pt>
                <c:pt idx="336">
                  <c:v>6.1750830756596257E-3</c:v>
                </c:pt>
                <c:pt idx="337">
                  <c:v>6.1292175029584893E-3</c:v>
                </c:pt>
                <c:pt idx="338">
                  <c:v>6.083118624900281E-3</c:v>
                </c:pt>
                <c:pt idx="339">
                  <c:v>6.036788524568547E-3</c:v>
                </c:pt>
                <c:pt idx="340">
                  <c:v>5.9902292850468331E-3</c:v>
                </c:pt>
                <c:pt idx="341">
                  <c:v>5.9434429894186834E-3</c:v>
                </c:pt>
                <c:pt idx="342">
                  <c:v>5.8964317207676441E-3</c:v>
                </c:pt>
                <c:pt idx="343">
                  <c:v>5.8491975621772592E-3</c:v>
                </c:pt>
                <c:pt idx="344">
                  <c:v>5.8017425967310755E-3</c:v>
                </c:pt>
                <c:pt idx="345">
                  <c:v>5.7540689075126373E-3</c:v>
                </c:pt>
                <c:pt idx="346">
                  <c:v>5.7061785776054905E-3</c:v>
                </c:pt>
                <c:pt idx="347">
                  <c:v>5.6580736900931792E-3</c:v>
                </c:pt>
                <c:pt idx="348">
                  <c:v>5.6097563280592504E-3</c:v>
                </c:pt>
                <c:pt idx="349">
                  <c:v>5.5612285745872481E-3</c:v>
                </c:pt>
                <c:pt idx="350">
                  <c:v>5.5124925127607183E-3</c:v>
                </c:pt>
                <c:pt idx="351">
                  <c:v>5.4635502256632053E-3</c:v>
                </c:pt>
                <c:pt idx="352">
                  <c:v>5.4144037963782549E-3</c:v>
                </c:pt>
                <c:pt idx="353">
                  <c:v>5.3650553079894131E-3</c:v>
                </c:pt>
                <c:pt idx="354">
                  <c:v>5.3155068435802241E-3</c:v>
                </c:pt>
                <c:pt idx="355">
                  <c:v>5.2657604862342338E-3</c:v>
                </c:pt>
                <c:pt idx="356">
                  <c:v>5.2158183190349873E-3</c:v>
                </c:pt>
                <c:pt idx="357">
                  <c:v>5.1656824250660306E-3</c:v>
                </c:pt>
                <c:pt idx="358">
                  <c:v>5.1153548874109077E-3</c:v>
                </c:pt>
                <c:pt idx="359">
                  <c:v>5.0648377891531647E-3</c:v>
                </c:pt>
                <c:pt idx="360">
                  <c:v>5.0141332133763466E-3</c:v>
                </c:pt>
                <c:pt idx="361">
                  <c:v>4.9632432431639985E-3</c:v>
                </c:pt>
                <c:pt idx="362">
                  <c:v>4.9121699615996663E-3</c:v>
                </c:pt>
                <c:pt idx="363">
                  <c:v>4.8609154517668951E-3</c:v>
                </c:pt>
                <c:pt idx="364">
                  <c:v>4.80948179674923E-3</c:v>
                </c:pt>
                <c:pt idx="365">
                  <c:v>4.7578710796302159E-3</c:v>
                </c:pt>
                <c:pt idx="366">
                  <c:v>4.7060853834933981E-3</c:v>
                </c:pt>
                <c:pt idx="367">
                  <c:v>4.6541267914223224E-3</c:v>
                </c:pt>
                <c:pt idx="368">
                  <c:v>4.6019973865005339E-3</c:v>
                </c:pt>
                <c:pt idx="369">
                  <c:v>4.5496992518115776E-3</c:v>
                </c:pt>
                <c:pt idx="370">
                  <c:v>4.4972344704389995E-3</c:v>
                </c:pt>
                <c:pt idx="371">
                  <c:v>4.4446051254663447E-3</c:v>
                </c:pt>
                <c:pt idx="372">
                  <c:v>4.3918132999771573E-3</c:v>
                </c:pt>
                <c:pt idx="373">
                  <c:v>4.3388610770549842E-3</c:v>
                </c:pt>
                <c:pt idx="374">
                  <c:v>4.2857505397833695E-3</c:v>
                </c:pt>
                <c:pt idx="375">
                  <c:v>4.2324837712458593E-3</c:v>
                </c:pt>
                <c:pt idx="376">
                  <c:v>4.1790628545259985E-3</c:v>
                </c:pt>
                <c:pt idx="377">
                  <c:v>4.1254898727073322E-3</c:v>
                </c:pt>
                <c:pt idx="378">
                  <c:v>4.0717669088734055E-3</c:v>
                </c:pt>
                <c:pt idx="379">
                  <c:v>4.0178960461077643E-3</c:v>
                </c:pt>
                <c:pt idx="380">
                  <c:v>3.9638793674939537E-3</c:v>
                </c:pt>
                <c:pt idx="381">
                  <c:v>3.9097189561155187E-3</c:v>
                </c:pt>
                <c:pt idx="382">
                  <c:v>3.855416895056005E-3</c:v>
                </c:pt>
                <c:pt idx="383">
                  <c:v>3.8009752673989579E-3</c:v>
                </c:pt>
                <c:pt idx="384">
                  <c:v>3.746396156227922E-3</c:v>
                </c:pt>
                <c:pt idx="385">
                  <c:v>3.6916816446264434E-3</c:v>
                </c:pt>
                <c:pt idx="386">
                  <c:v>3.6368338156780667E-3</c:v>
                </c:pt>
                <c:pt idx="387">
                  <c:v>3.5818547524663377E-3</c:v>
                </c:pt>
                <c:pt idx="388">
                  <c:v>3.5267465380748012E-3</c:v>
                </c:pt>
                <c:pt idx="389">
                  <c:v>3.471511255587003E-3</c:v>
                </c:pt>
                <c:pt idx="390">
                  <c:v>3.4161509880864878E-3</c:v>
                </c:pt>
                <c:pt idx="391">
                  <c:v>3.3606678186568015E-3</c:v>
                </c:pt>
                <c:pt idx="392">
                  <c:v>3.3050638303814888E-3</c:v>
                </c:pt>
                <c:pt idx="393">
                  <c:v>3.2493411063440952E-3</c:v>
                </c:pt>
                <c:pt idx="394">
                  <c:v>3.1935017296281661E-3</c:v>
                </c:pt>
                <c:pt idx="395">
                  <c:v>3.1375477833172466E-3</c:v>
                </c:pt>
                <c:pt idx="396">
                  <c:v>3.0814813504948823E-3</c:v>
                </c:pt>
                <c:pt idx="397">
                  <c:v>3.0253045142446182E-3</c:v>
                </c:pt>
                <c:pt idx="398">
                  <c:v>2.9690193576499997E-3</c:v>
                </c:pt>
                <c:pt idx="399">
                  <c:v>2.912627963794572E-3</c:v>
                </c:pt>
                <c:pt idx="400">
                  <c:v>2.8561324157618802E-3</c:v>
                </c:pt>
                <c:pt idx="401">
                  <c:v>2.7995347966354701E-3</c:v>
                </c:pt>
                <c:pt idx="402">
                  <c:v>2.7428371894988863E-3</c:v>
                </c:pt>
                <c:pt idx="403">
                  <c:v>2.6860416774356745E-3</c:v>
                </c:pt>
                <c:pt idx="404">
                  <c:v>2.6291503435293801E-3</c:v>
                </c:pt>
                <c:pt idx="405">
                  <c:v>2.5721652708635481E-3</c:v>
                </c:pt>
                <c:pt idx="406">
                  <c:v>2.5150885425217237E-3</c:v>
                </c:pt>
                <c:pt idx="407">
                  <c:v>2.4579222415874523E-3</c:v>
                </c:pt>
                <c:pt idx="408">
                  <c:v>2.4006684511442794E-3</c:v>
                </c:pt>
                <c:pt idx="409">
                  <c:v>2.3433292542757501E-3</c:v>
                </c:pt>
                <c:pt idx="410">
                  <c:v>2.2859067340654095E-3</c:v>
                </c:pt>
                <c:pt idx="411">
                  <c:v>2.228402973596803E-3</c:v>
                </c:pt>
                <c:pt idx="412">
                  <c:v>2.1708200559534762E-3</c:v>
                </c:pt>
                <c:pt idx="413">
                  <c:v>2.1131600642189741E-3</c:v>
                </c:pt>
                <c:pt idx="414">
                  <c:v>2.0554250814768418E-3</c:v>
                </c:pt>
                <c:pt idx="415">
                  <c:v>1.9976171908106248E-3</c:v>
                </c:pt>
                <c:pt idx="416">
                  <c:v>1.9397384753038684E-3</c:v>
                </c:pt>
                <c:pt idx="417">
                  <c:v>1.8817910180401179E-3</c:v>
                </c:pt>
                <c:pt idx="418">
                  <c:v>1.8237769021029184E-3</c:v>
                </c:pt>
                <c:pt idx="419">
                  <c:v>1.7656982105758155E-3</c:v>
                </c:pt>
                <c:pt idx="420">
                  <c:v>1.707557026542354E-3</c:v>
                </c:pt>
                <c:pt idx="421">
                  <c:v>1.6493554330860795E-3</c:v>
                </c:pt>
                <c:pt idx="422">
                  <c:v>1.5910955132905373E-3</c:v>
                </c:pt>
                <c:pt idx="423">
                  <c:v>1.5327793502392724E-3</c:v>
                </c:pt>
                <c:pt idx="424">
                  <c:v>1.4744090270158304E-3</c:v>
                </c:pt>
                <c:pt idx="425">
                  <c:v>1.4159866267037565E-3</c:v>
                </c:pt>
                <c:pt idx="426">
                  <c:v>1.3575142323865958E-3</c:v>
                </c:pt>
                <c:pt idx="427">
                  <c:v>1.2989939271478939E-3</c:v>
                </c:pt>
                <c:pt idx="428">
                  <c:v>1.2404277940711956E-3</c:v>
                </c:pt>
                <c:pt idx="429">
                  <c:v>1.1818179162400467E-3</c:v>
                </c:pt>
                <c:pt idx="430">
                  <c:v>1.123166376737992E-3</c:v>
                </c:pt>
                <c:pt idx="431">
                  <c:v>1.0644752586485772E-3</c:v>
                </c:pt>
                <c:pt idx="432">
                  <c:v>1.0057466450553473E-3</c:v>
                </c:pt>
                <c:pt idx="433">
                  <c:v>9.4698261904184781E-4</c:v>
                </c:pt>
                <c:pt idx="434">
                  <c:v>8.8818526369162387E-4</c:v>
                </c:pt>
                <c:pt idx="435">
                  <c:v>8.2935666208822068E-4</c:v>
                </c:pt>
                <c:pt idx="436">
                  <c:v>7.7049889731518363E-4</c:v>
                </c:pt>
                <c:pt idx="437">
                  <c:v>7.1161405245605801E-4</c:v>
                </c:pt>
                <c:pt idx="438">
                  <c:v>6.5270421059438898E-4</c:v>
                </c:pt>
                <c:pt idx="439">
                  <c:v>5.9377145481372194E-4</c:v>
                </c:pt>
                <c:pt idx="440">
                  <c:v>5.3481786819760218E-4</c:v>
                </c:pt>
                <c:pt idx="441">
                  <c:v>4.7584553382957486E-4</c:v>
                </c:pt>
                <c:pt idx="442">
                  <c:v>4.1685653479318533E-4</c:v>
                </c:pt>
                <c:pt idx="443">
                  <c:v>3.5785295417197882E-4</c:v>
                </c:pt>
                <c:pt idx="444">
                  <c:v>2.9883687504950066E-4</c:v>
                </c:pt>
                <c:pt idx="445">
                  <c:v>2.3981038050929613E-4</c:v>
                </c:pt>
                <c:pt idx="446">
                  <c:v>1.8077555363491048E-4</c:v>
                </c:pt>
                <c:pt idx="447">
                  <c:v>1.2173447750988901E-4</c:v>
                </c:pt>
                <c:pt idx="448">
                  <c:v>6.2689235217777001E-5</c:v>
                </c:pt>
                <c:pt idx="449">
                  <c:v>3.6419098421197371E-6</c:v>
                </c:pt>
                <c:pt idx="450">
                  <c:v>-5.5405415533537526E-5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7.5579428418055659E-5</c:v>
                </c:pt>
                <c:pt idx="1">
                  <c:v>1.5115637720650003E-4</c:v>
                </c:pt>
                <c:pt idx="2">
                  <c:v>2.2672836682597364E-4</c:v>
                </c:pt>
                <c:pt idx="3">
                  <c:v>3.0229291791764176E-4</c:v>
                </c:pt>
                <c:pt idx="4">
                  <c:v>3.7784755139350822E-4</c:v>
                </c:pt>
                <c:pt idx="5">
                  <c:v>4.5338978852679215E-4</c:v>
                </c:pt>
                <c:pt idx="6">
                  <c:v>5.2891715104238666E-4</c:v>
                </c:pt>
                <c:pt idx="7">
                  <c:v>6.0442716120742289E-4</c:v>
                </c:pt>
                <c:pt idx="8">
                  <c:v>6.7991734192195639E-4</c:v>
                </c:pt>
                <c:pt idx="9">
                  <c:v>7.5538521680980179E-4</c:v>
                </c:pt>
                <c:pt idx="10">
                  <c:v>8.3082831030953114E-4</c:v>
                </c:pt>
                <c:pt idx="11">
                  <c:v>9.0624414776566185E-4</c:v>
                </c:pt>
                <c:pt idx="12">
                  <c:v>9.8163025552005113E-4</c:v>
                </c:pt>
                <c:pt idx="13">
                  <c:v>1.0569841610035217E-3</c:v>
                </c:pt>
                <c:pt idx="14">
                  <c:v>1.1323033928277364E-3</c:v>
                </c:pt>
                <c:pt idx="15">
                  <c:v>1.2075854808773472E-3</c:v>
                </c:pt>
                <c:pt idx="16">
                  <c:v>1.2828279564024343E-3</c:v>
                </c:pt>
                <c:pt idx="17">
                  <c:v>1.3580283521112629E-3</c:v>
                </c:pt>
                <c:pt idx="18">
                  <c:v>1.433184202263375E-3</c:v>
                </c:pt>
                <c:pt idx="19">
                  <c:v>1.5082930427630379E-3</c:v>
                </c:pt>
                <c:pt idx="20">
                  <c:v>1.5833524112530758E-3</c:v>
                </c:pt>
                <c:pt idx="21">
                  <c:v>1.6583598472091001E-3</c:v>
                </c:pt>
                <c:pt idx="22">
                  <c:v>1.7333128920341634E-3</c:v>
                </c:pt>
                <c:pt idx="23">
                  <c:v>1.8082090891538619E-3</c:v>
                </c:pt>
                <c:pt idx="24">
                  <c:v>1.8830459841119032E-3</c:v>
                </c:pt>
                <c:pt idx="25">
                  <c:v>1.9578211246661661E-3</c:v>
                </c:pt>
                <c:pt idx="26">
                  <c:v>2.0325320608852743E-3</c:v>
                </c:pt>
                <c:pt idx="27">
                  <c:v>2.1071763452457032E-3</c:v>
                </c:pt>
                <c:pt idx="28">
                  <c:v>2.1817515327294521E-3</c:v>
                </c:pt>
                <c:pt idx="29">
                  <c:v>2.2562551809222888E-3</c:v>
                </c:pt>
                <c:pt idx="30">
                  <c:v>2.3306848501126109E-3</c:v>
                </c:pt>
                <c:pt idx="31">
                  <c:v>2.4050381033909273E-3</c:v>
                </c:pt>
                <c:pt idx="32">
                  <c:v>2.4793125067499979E-3</c:v>
                </c:pt>
                <c:pt idx="33">
                  <c:v>2.5535056291856486E-3</c:v>
                </c:pt>
                <c:pt idx="34">
                  <c:v>2.6276150427982851E-3</c:v>
                </c:pt>
                <c:pt idx="35">
                  <c:v>2.7016383228951378E-3</c:v>
                </c:pt>
                <c:pt idx="36">
                  <c:v>2.775573048093252E-3</c:v>
                </c:pt>
                <c:pt idx="37">
                  <c:v>2.8494168004232529E-3</c:v>
                </c:pt>
                <c:pt idx="38">
                  <c:v>2.923167165433917E-3</c:v>
                </c:pt>
                <c:pt idx="39">
                  <c:v>2.9968217322975605E-3</c:v>
                </c:pt>
                <c:pt idx="40">
                  <c:v>3.0703780939162883E-3</c:v>
                </c:pt>
                <c:pt idx="41">
                  <c:v>3.1438338470291126E-3</c:v>
                </c:pt>
                <c:pt idx="42">
                  <c:v>3.2171865923199794E-3</c:v>
                </c:pt>
                <c:pt idx="43">
                  <c:v>3.290433934526727E-3</c:v>
                </c:pt>
                <c:pt idx="44">
                  <c:v>3.3635734825509939E-3</c:v>
                </c:pt>
                <c:pt idx="45">
                  <c:v>3.4366028495691225E-3</c:v>
                </c:pt>
                <c:pt idx="46">
                  <c:v>3.5095196531440644E-3</c:v>
                </c:pt>
                <c:pt idx="47">
                  <c:v>3.5823215153383326E-3</c:v>
                </c:pt>
                <c:pt idx="48">
                  <c:v>3.6550060628280185E-3</c:v>
                </c:pt>
                <c:pt idx="49">
                  <c:v>3.7275709270179033E-3</c:v>
                </c:pt>
                <c:pt idx="50">
                  <c:v>3.8000137441577026E-3</c:v>
                </c:pt>
                <c:pt idx="51">
                  <c:v>3.8723321554594565E-3</c:v>
                </c:pt>
                <c:pt idx="52">
                  <c:v>3.9445238072161118E-3</c:v>
                </c:pt>
                <c:pt idx="53">
                  <c:v>4.0165863509213128E-3</c:v>
                </c:pt>
                <c:pt idx="54">
                  <c:v>4.0885174433904423E-3</c:v>
                </c:pt>
                <c:pt idx="55">
                  <c:v>4.1603147468829357E-3</c:v>
                </c:pt>
                <c:pt idx="56">
                  <c:v>4.2319759292259009E-3</c:v>
                </c:pt>
                <c:pt idx="57">
                  <c:v>4.3034986639390828E-3</c:v>
                </c:pt>
                <c:pt idx="58">
                  <c:v>4.3748806303611923E-3</c:v>
                </c:pt>
                <c:pt idx="59">
                  <c:v>4.4461195137776421E-3</c:v>
                </c:pt>
                <c:pt idx="60">
                  <c:v>4.5172130055497212E-3</c:v>
                </c:pt>
                <c:pt idx="61">
                  <c:v>4.5881588032452361E-3</c:v>
                </c:pt>
                <c:pt idx="62">
                  <c:v>4.6589546107706631E-3</c:v>
                </c:pt>
                <c:pt idx="63">
                  <c:v>4.7295981385048272E-3</c:v>
                </c:pt>
                <c:pt idx="64">
                  <c:v>4.800087103434169E-3</c:v>
                </c:pt>
                <c:pt idx="65">
                  <c:v>4.8704192292896142E-3</c:v>
                </c:pt>
                <c:pt idx="66">
                  <c:v>4.9405922466850896E-3</c:v>
                </c:pt>
                <c:pt idx="67">
                  <c:v>5.0106038932577219E-3</c:v>
                </c:pt>
                <c:pt idx="68">
                  <c:v>5.0804519138097576E-3</c:v>
                </c:pt>
                <c:pt idx="69">
                  <c:v>5.1501340604522368E-3</c:v>
                </c:pt>
                <c:pt idx="70">
                  <c:v>5.2196480927504691E-3</c:v>
                </c:pt>
                <c:pt idx="71">
                  <c:v>5.2889917778713358E-3</c:v>
                </c:pt>
                <c:pt idx="72">
                  <c:v>5.3581628907324761E-3</c:v>
                </c:pt>
                <c:pt idx="73">
                  <c:v>5.4271592141533816E-3</c:v>
                </c:pt>
                <c:pt idx="74">
                  <c:v>5.4959785390084424E-3</c:v>
                </c:pt>
                <c:pt idx="75">
                  <c:v>5.5646186643820046E-3</c:v>
                </c:pt>
                <c:pt idx="76">
                  <c:v>5.6330773977254474E-3</c:v>
                </c:pt>
                <c:pt idx="77">
                  <c:v>5.7013525550163573E-3</c:v>
                </c:pt>
                <c:pt idx="78">
                  <c:v>5.769441960919823E-3</c:v>
                </c:pt>
                <c:pt idx="79">
                  <c:v>5.8373434489518931E-3</c:v>
                </c:pt>
                <c:pt idx="80">
                  <c:v>5.905054861645255E-3</c:v>
                </c:pt>
                <c:pt idx="81">
                  <c:v>5.9725740507171748E-3</c:v>
                </c:pt>
                <c:pt idx="82">
                  <c:v>6.0398988772397367E-3</c:v>
                </c:pt>
                <c:pt idx="83">
                  <c:v>6.1070272118124375E-3</c:v>
                </c:pt>
                <c:pt idx="84">
                  <c:v>6.1739569347371839E-3</c:v>
                </c:pt>
                <c:pt idx="85">
                  <c:v>6.2406859361957426E-3</c:v>
                </c:pt>
                <c:pt idx="86">
                  <c:v>6.3072121164296797E-3</c:v>
                </c:pt>
                <c:pt idx="87">
                  <c:v>6.3735333859228551E-3</c:v>
                </c:pt>
                <c:pt idx="88">
                  <c:v>6.4396476655865214E-3</c:v>
                </c:pt>
                <c:pt idx="89">
                  <c:v>6.5055528869470631E-3</c:v>
                </c:pt>
                <c:pt idx="90">
                  <c:v>6.5712469923364528E-3</c:v>
                </c:pt>
                <c:pt idx="91">
                  <c:v>6.6367279350854555E-3</c:v>
                </c:pt>
                <c:pt idx="92">
                  <c:v>6.7019936797196545E-3</c:v>
                </c:pt>
                <c:pt idx="93">
                  <c:v>6.7670422021583378E-3</c:v>
                </c:pt>
                <c:pt idx="94">
                  <c:v>6.8318714899163174E-3</c:v>
                </c:pt>
                <c:pt idx="95">
                  <c:v>6.8964795423087167E-3</c:v>
                </c:pt>
                <c:pt idx="96">
                  <c:v>6.9608643706588133E-3</c:v>
                </c:pt>
                <c:pt idx="97">
                  <c:v>7.0250239985089743E-3</c:v>
                </c:pt>
                <c:pt idx="98">
                  <c:v>7.088956461834741E-3</c:v>
                </c:pt>
                <c:pt idx="99">
                  <c:v>7.1526598092621534E-3</c:v>
                </c:pt>
                <c:pt idx="100">
                  <c:v>7.2161321022883411E-3</c:v>
                </c:pt>
                <c:pt idx="101">
                  <c:v>7.2793714155054623E-3</c:v>
                </c:pt>
                <c:pt idx="102">
                  <c:v>7.3423758368280608E-3</c:v>
                </c:pt>
                <c:pt idx="103">
                  <c:v>7.405143467723886E-3</c:v>
                </c:pt>
                <c:pt idx="104">
                  <c:v>7.4676724234482607E-3</c:v>
                </c:pt>
                <c:pt idx="105">
                  <c:v>7.529960833282061E-3</c:v>
                </c:pt>
                <c:pt idx="106">
                  <c:v>7.5920068407733599E-3</c:v>
                </c:pt>
                <c:pt idx="107">
                  <c:v>7.6538086039828323E-3</c:v>
                </c:pt>
                <c:pt idx="108">
                  <c:v>7.71536429573297E-3</c:v>
                </c:pt>
                <c:pt idx="109">
                  <c:v>7.7766721038611836E-3</c:v>
                </c:pt>
                <c:pt idx="110">
                  <c:v>7.8377302314768717E-3</c:v>
                </c:pt>
                <c:pt idx="111">
                  <c:v>7.8985368972225266E-3</c:v>
                </c:pt>
                <c:pt idx="112">
                  <c:v>7.9590903355389406E-3</c:v>
                </c:pt>
                <c:pt idx="113">
                  <c:v>8.0193887969346282E-3</c:v>
                </c:pt>
                <c:pt idx="114">
                  <c:v>8.0794305482594763E-3</c:v>
                </c:pt>
                <c:pt idx="115">
                  <c:v>8.1392138729827739E-3</c:v>
                </c:pt>
                <c:pt idx="116">
                  <c:v>8.1987370714756529E-3</c:v>
                </c:pt>
                <c:pt idx="117">
                  <c:v>8.2579984612980335E-3</c:v>
                </c:pt>
                <c:pt idx="118">
                  <c:v>8.3169963774901677E-3</c:v>
                </c:pt>
                <c:pt idx="119">
                  <c:v>8.3757291728688548E-3</c:v>
                </c:pt>
                <c:pt idx="120">
                  <c:v>8.4341952183284181E-3</c:v>
                </c:pt>
                <c:pt idx="121">
                  <c:v>8.4923929031465277E-3</c:v>
                </c:pt>
                <c:pt idx="122">
                  <c:v>8.5503206352949591E-3</c:v>
                </c:pt>
                <c:pt idx="123">
                  <c:v>8.6079768417553788E-3</c:v>
                </c:pt>
                <c:pt idx="124">
                  <c:v>8.6653599688402434E-3</c:v>
                </c:pt>
                <c:pt idx="125">
                  <c:v>8.7224684825189108E-3</c:v>
                </c:pt>
                <c:pt idx="126">
                  <c:v>8.779300868749047E-3</c:v>
                </c:pt>
                <c:pt idx="127">
                  <c:v>8.8358556338134393E-3</c:v>
                </c:pt>
                <c:pt idx="128">
                  <c:v>8.8921313046622964E-3</c:v>
                </c:pt>
                <c:pt idx="129">
                  <c:v>8.9481264292611412E-3</c:v>
                </c:pt>
                <c:pt idx="130">
                  <c:v>9.0038395769443964E-3</c:v>
                </c:pt>
                <c:pt idx="131">
                  <c:v>9.0592693387747652E-3</c:v>
                </c:pt>
                <c:pt idx="132">
                  <c:v>9.1144143279084933E-3</c:v>
                </c:pt>
                <c:pt idx="133">
                  <c:v>9.1692731799666461E-3</c:v>
                </c:pt>
                <c:pt idx="134">
                  <c:v>9.2238445534124757E-3</c:v>
                </c:pt>
                <c:pt idx="135">
                  <c:v>9.2781271299349974E-3</c:v>
                </c:pt>
                <c:pt idx="136">
                  <c:v>9.3321196148388949E-3</c:v>
                </c:pt>
                <c:pt idx="137">
                  <c:v>9.3858207374408406E-3</c:v>
                </c:pt>
                <c:pt idx="138">
                  <c:v>9.439229251472352E-3</c:v>
                </c:pt>
                <c:pt idx="139">
                  <c:v>9.4923439354893079E-3</c:v>
                </c:pt>
                <c:pt idx="140">
                  <c:v>9.5451635932882212E-3</c:v>
                </c:pt>
                <c:pt idx="141">
                  <c:v>9.5976870543293871E-3</c:v>
                </c:pt>
                <c:pt idx="142">
                  <c:v>9.649913174167038E-3</c:v>
                </c:pt>
                <c:pt idx="143">
                  <c:v>9.7018408348865937E-3</c:v>
                </c:pt>
                <c:pt idx="144">
                  <c:v>9.7534689455491628E-3</c:v>
                </c:pt>
                <c:pt idx="145">
                  <c:v>9.8047964426433761E-3</c:v>
                </c:pt>
                <c:pt idx="146">
                  <c:v>9.855822290544717E-3</c:v>
                </c:pt>
                <c:pt idx="147">
                  <c:v>9.9065454819824341E-3</c:v>
                </c:pt>
                <c:pt idx="148">
                  <c:v>9.9569650385141779E-3</c:v>
                </c:pt>
                <c:pt idx="149">
                  <c:v>1.0007080011008499E-2</c:v>
                </c:pt>
                <c:pt idx="150">
                  <c:v>1.0056889480135308E-2</c:v>
                </c:pt>
                <c:pt idx="151">
                  <c:v>1.0106392556864446E-2</c:v>
                </c:pt>
                <c:pt idx="152">
                  <c:v>1.0155588382972487E-2</c:v>
                </c:pt>
                <c:pt idx="153">
                  <c:v>1.0204476131557916E-2</c:v>
                </c:pt>
                <c:pt idx="154">
                  <c:v>1.0253055007564793E-2</c:v>
                </c:pt>
                <c:pt idx="155">
                  <c:v>1.0301324248315041E-2</c:v>
                </c:pt>
                <c:pt idx="156">
                  <c:v>1.0349283124049523E-2</c:v>
                </c:pt>
                <c:pt idx="157">
                  <c:v>1.0396930938477994E-2</c:v>
                </c:pt>
                <c:pt idx="158">
                  <c:v>1.0444267029338103E-2</c:v>
                </c:pt>
                <c:pt idx="159">
                  <c:v>1.0491290768963556E-2</c:v>
                </c:pt>
                <c:pt idx="160">
                  <c:v>1.0538001564861604E-2</c:v>
                </c:pt>
                <c:pt idx="161">
                  <c:v>1.0584398860299968E-2</c:v>
                </c:pt>
                <c:pt idx="162">
                  <c:v>1.0630482134903353E-2</c:v>
                </c:pt>
                <c:pt idx="163">
                  <c:v>1.0676250905259692E-2</c:v>
                </c:pt>
                <c:pt idx="164">
                  <c:v>1.0721704725536262E-2</c:v>
                </c:pt>
                <c:pt idx="165">
                  <c:v>1.0766843188105793E-2</c:v>
                </c:pt>
                <c:pt idx="166">
                  <c:v>1.0811665924182746E-2</c:v>
                </c:pt>
                <c:pt idx="167">
                  <c:v>1.085617260446986E-2</c:v>
                </c:pt>
                <c:pt idx="168">
                  <c:v>1.0900362939815148E-2</c:v>
                </c:pt>
                <c:pt idx="169">
                  <c:v>1.0944236681879452E-2</c:v>
                </c:pt>
                <c:pt idx="170">
                  <c:v>1.0987793623814718E-2</c:v>
                </c:pt>
                <c:pt idx="171">
                  <c:v>1.103103360095312E-2</c:v>
                </c:pt>
                <c:pt idx="172">
                  <c:v>1.1073956491507182E-2</c:v>
                </c:pt>
                <c:pt idx="173">
                  <c:v>1.1116562217281026E-2</c:v>
                </c:pt>
                <c:pt idx="174">
                  <c:v>1.1158850744392912E-2</c:v>
                </c:pt>
                <c:pt idx="175">
                  <c:v>1.1200822084009146E-2</c:v>
                </c:pt>
                <c:pt idx="176">
                  <c:v>1.1242476293089582E-2</c:v>
                </c:pt>
                <c:pt idx="177">
                  <c:v>1.1283813475144778E-2</c:v>
                </c:pt>
                <c:pt idx="178">
                  <c:v>1.1324833781004974E-2</c:v>
                </c:pt>
                <c:pt idx="179">
                  <c:v>1.1365537409601022E-2</c:v>
                </c:pt>
                <c:pt idx="180">
                  <c:v>1.1405383939033181E-2</c:v>
                </c:pt>
                <c:pt idx="181">
                  <c:v>1.1444374228809553E-2</c:v>
                </c:pt>
                <c:pt idx="182">
                  <c:v>1.1482509229882587E-2</c:v>
                </c:pt>
                <c:pt idx="183">
                  <c:v>1.1519789980863433E-2</c:v>
                </c:pt>
                <c:pt idx="184">
                  <c:v>1.1556217604419479E-2</c:v>
                </c:pt>
                <c:pt idx="185">
                  <c:v>1.1591793303845022E-2</c:v>
                </c:pt>
                <c:pt idx="186">
                  <c:v>1.1626518359795588E-2</c:v>
                </c:pt>
                <c:pt idx="187">
                  <c:v>1.1660394127177056E-2</c:v>
                </c:pt>
                <c:pt idx="188">
                  <c:v>1.1693422032181213E-2</c:v>
                </c:pt>
                <c:pt idx="189">
                  <c:v>1.172560356945992E-2</c:v>
                </c:pt>
                <c:pt idx="190">
                  <c:v>1.1756940299430526E-2</c:v>
                </c:pt>
                <c:pt idx="191">
                  <c:v>1.1787433845705528E-2</c:v>
                </c:pt>
                <c:pt idx="192">
                  <c:v>1.1817085892640035E-2</c:v>
                </c:pt>
                <c:pt idx="193">
                  <c:v>1.1845898182990826E-2</c:v>
                </c:pt>
                <c:pt idx="194">
                  <c:v>1.1873872515681231E-2</c:v>
                </c:pt>
                <c:pt idx="195">
                  <c:v>1.1901010743666389E-2</c:v>
                </c:pt>
                <c:pt idx="196">
                  <c:v>1.1927314771893727E-2</c:v>
                </c:pt>
                <c:pt idx="197">
                  <c:v>1.1952786555353827E-2</c:v>
                </c:pt>
                <c:pt idx="198">
                  <c:v>1.1977428097217106E-2</c:v>
                </c:pt>
                <c:pt idx="199">
                  <c:v>1.2001241447051969E-2</c:v>
                </c:pt>
                <c:pt idx="200">
                  <c:v>1.2024228699120431E-2</c:v>
                </c:pt>
                <c:pt idx="201">
                  <c:v>1.2046391990747276E-2</c:v>
                </c:pt>
                <c:pt idx="202">
                  <c:v>1.2067733500759197E-2</c:v>
                </c:pt>
                <c:pt idx="203">
                  <c:v>1.2088255447990449E-2</c:v>
                </c:pt>
                <c:pt idx="204">
                  <c:v>1.2107960089851781E-2</c:v>
                </c:pt>
                <c:pt idx="205">
                  <c:v>1.2126849720959582E-2</c:v>
                </c:pt>
                <c:pt idx="206">
                  <c:v>1.2144926671822352E-2</c:v>
                </c:pt>
                <c:pt idx="207">
                  <c:v>1.2162193307581734E-2</c:v>
                </c:pt>
                <c:pt idx="208">
                  <c:v>1.2178652026805537E-2</c:v>
                </c:pt>
                <c:pt idx="209">
                  <c:v>1.2194305260330267E-2</c:v>
                </c:pt>
                <c:pt idx="210">
                  <c:v>1.2209155470150869E-2</c:v>
                </c:pt>
                <c:pt idx="211">
                  <c:v>1.2223205148355438E-2</c:v>
                </c:pt>
                <c:pt idx="212">
                  <c:v>1.223645681610286E-2</c:v>
                </c:pt>
                <c:pt idx="213">
                  <c:v>1.224891302264133E-2</c:v>
                </c:pt>
                <c:pt idx="214">
                  <c:v>1.2260576344365972E-2</c:v>
                </c:pt>
                <c:pt idx="215">
                  <c:v>1.2271449383913655E-2</c:v>
                </c:pt>
                <c:pt idx="216">
                  <c:v>1.2281534769293443E-2</c:v>
                </c:pt>
                <c:pt idx="217">
                  <c:v>1.2290835153050971E-2</c:v>
                </c:pt>
                <c:pt idx="218">
                  <c:v>1.2299353211465282E-2</c:v>
                </c:pt>
                <c:pt idx="219">
                  <c:v>1.2307091643776675E-2</c:v>
                </c:pt>
                <c:pt idx="220">
                  <c:v>1.2314053171444159E-2</c:v>
                </c:pt>
                <c:pt idx="221">
                  <c:v>1.2320240537431247E-2</c:v>
                </c:pt>
                <c:pt idx="222">
                  <c:v>1.2325656505518815E-2</c:v>
                </c:pt>
                <c:pt idx="223">
                  <c:v>1.2330303859643883E-2</c:v>
                </c:pt>
                <c:pt idx="224">
                  <c:v>1.2334185403263155E-2</c:v>
                </c:pt>
                <c:pt idx="225">
                  <c:v>1.2337303958740288E-2</c:v>
                </c:pt>
                <c:pt idx="226">
                  <c:v>1.2339662366755851E-2</c:v>
                </c:pt>
                <c:pt idx="227">
                  <c:v>1.2341263485739017E-2</c:v>
                </c:pt>
                <c:pt idx="228">
                  <c:v>1.2342110191320066E-2</c:v>
                </c:pt>
                <c:pt idx="229">
                  <c:v>1.2342205375802825E-2</c:v>
                </c:pt>
                <c:pt idx="230">
                  <c:v>1.2341551947656204E-2</c:v>
                </c:pt>
                <c:pt idx="231">
                  <c:v>1.234015283102404E-2</c:v>
                </c:pt>
                <c:pt idx="232">
                  <c:v>1.2338010965252487E-2</c:v>
                </c:pt>
                <c:pt idx="233">
                  <c:v>1.2335129304434233E-2</c:v>
                </c:pt>
                <c:pt idx="234">
                  <c:v>1.2331510816968835E-2</c:v>
                </c:pt>
                <c:pt idx="235">
                  <c:v>1.2327158485138557E-2</c:v>
                </c:pt>
                <c:pt idx="236">
                  <c:v>1.2322075304699039E-2</c:v>
                </c:pt>
                <c:pt idx="237">
                  <c:v>1.2316264284484218E-2</c:v>
                </c:pt>
                <c:pt idx="238">
                  <c:v>1.2309728446024947E-2</c:v>
                </c:pt>
                <c:pt idx="239">
                  <c:v>1.2302470823180716E-2</c:v>
                </c:pt>
                <c:pt idx="240">
                  <c:v>1.2294494461784013E-2</c:v>
                </c:pt>
                <c:pt idx="241">
                  <c:v>1.2285802419296799E-2</c:v>
                </c:pt>
                <c:pt idx="242">
                  <c:v>1.2276397764478602E-2</c:v>
                </c:pt>
                <c:pt idx="243">
                  <c:v>1.2266283577065808E-2</c:v>
                </c:pt>
                <c:pt idx="244">
                  <c:v>1.2255462947461718E-2</c:v>
                </c:pt>
                <c:pt idx="245">
                  <c:v>1.2243938976436908E-2</c:v>
                </c:pt>
                <c:pt idx="246">
                  <c:v>1.2231714774839558E-2</c:v>
                </c:pt>
                <c:pt idx="247">
                  <c:v>1.221879346331531E-2</c:v>
                </c:pt>
                <c:pt idx="248">
                  <c:v>1.2205178172036346E-2</c:v>
                </c:pt>
                <c:pt idx="249">
                  <c:v>1.2190872040439291E-2</c:v>
                </c:pt>
                <c:pt idx="250">
                  <c:v>1.2175878216971634E-2</c:v>
                </c:pt>
                <c:pt idx="251">
                  <c:v>1.2160199858846357E-2</c:v>
                </c:pt>
                <c:pt idx="252">
                  <c:v>1.2143840131804419E-2</c:v>
                </c:pt>
                <c:pt idx="253">
                  <c:v>1.2126802209884876E-2</c:v>
                </c:pt>
                <c:pt idx="254">
                  <c:v>1.2109089275202267E-2</c:v>
                </c:pt>
                <c:pt idx="255">
                  <c:v>1.2090704517731105E-2</c:v>
                </c:pt>
                <c:pt idx="256">
                  <c:v>1.2071651135097086E-2</c:v>
                </c:pt>
                <c:pt idx="257">
                  <c:v>1.2051932332374905E-2</c:v>
                </c:pt>
                <c:pt idx="258">
                  <c:v>1.2031551321892339E-2</c:v>
                </c:pt>
                <c:pt idx="259">
                  <c:v>1.2010511323040398E-2</c:v>
                </c:pt>
                <c:pt idx="260">
                  <c:v>1.198881556208938E-2</c:v>
                </c:pt>
                <c:pt idx="261">
                  <c:v>1.1966467272010523E-2</c:v>
                </c:pt>
                <c:pt idx="262">
                  <c:v>1.1943469692303142E-2</c:v>
                </c:pt>
                <c:pt idx="263">
                  <c:v>1.1919826068827008E-2</c:v>
                </c:pt>
                <c:pt idx="264">
                  <c:v>1.1895539653639806E-2</c:v>
                </c:pt>
                <c:pt idx="265">
                  <c:v>1.1870613704839475E-2</c:v>
                </c:pt>
                <c:pt idx="266">
                  <c:v>1.1845051486411294E-2</c:v>
                </c:pt>
                <c:pt idx="267">
                  <c:v>1.181885626807949E-2</c:v>
                </c:pt>
                <c:pt idx="268">
                  <c:v>1.1792031325163297E-2</c:v>
                </c:pt>
                <c:pt idx="269">
                  <c:v>1.1764579938437224E-2</c:v>
                </c:pt>
                <c:pt idx="270">
                  <c:v>1.173650539399545E-2</c:v>
                </c:pt>
                <c:pt idx="271">
                  <c:v>1.1707810983120183E-2</c:v>
                </c:pt>
                <c:pt idx="272">
                  <c:v>1.1678500002153844E-2</c:v>
                </c:pt>
                <c:pt idx="273">
                  <c:v>1.1648575752374955E-2</c:v>
                </c:pt>
                <c:pt idx="274">
                  <c:v>1.1618041539877612E-2</c:v>
                </c:pt>
                <c:pt idx="275">
                  <c:v>1.158690067545441E-2</c:v>
                </c:pt>
                <c:pt idx="276">
                  <c:v>1.1555156474482712E-2</c:v>
                </c:pt>
                <c:pt idx="277">
                  <c:v>1.1522812256814147E-2</c:v>
                </c:pt>
                <c:pt idx="278">
                  <c:v>1.1489871346667235E-2</c:v>
                </c:pt>
                <c:pt idx="279">
                  <c:v>1.1456337072523051E-2</c:v>
                </c:pt>
                <c:pt idx="280">
                  <c:v>1.1422212767023788E-2</c:v>
                </c:pt>
                <c:pt idx="281">
                  <c:v>1.1387501766874159E-2</c:v>
                </c:pt>
                <c:pt idx="282">
                  <c:v>1.1352207412745553E-2</c:v>
                </c:pt>
                <c:pt idx="283">
                  <c:v>1.1316333049182808E-2</c:v>
                </c:pt>
                <c:pt idx="284">
                  <c:v>1.1279882024513582E-2</c:v>
                </c:pt>
                <c:pt idx="285">
                  <c:v>1.1242857690760173E-2</c:v>
                </c:pt>
                <c:pt idx="286">
                  <c:v>1.1205263403553775E-2</c:v>
                </c:pt>
                <c:pt idx="287">
                  <c:v>1.1167102522051036E-2</c:v>
                </c:pt>
                <c:pt idx="288">
                  <c:v>1.1128378408852876E-2</c:v>
                </c:pt>
                <c:pt idx="289">
                  <c:v>1.1089094429925499E-2</c:v>
                </c:pt>
                <c:pt idx="290">
                  <c:v>1.1049253954523495E-2</c:v>
                </c:pt>
                <c:pt idx="291">
                  <c:v>1.100886035511502E-2</c:v>
                </c:pt>
                <c:pt idx="292">
                  <c:v>1.0967917007308937E-2</c:v>
                </c:pt>
                <c:pt idx="293">
                  <c:v>1.0926427289783889E-2</c:v>
                </c:pt>
                <c:pt idx="294">
                  <c:v>1.0884394584219241E-2</c:v>
                </c:pt>
                <c:pt idx="295">
                  <c:v>1.0841822275227819E-2</c:v>
                </c:pt>
                <c:pt idx="296">
                  <c:v>1.0798713750290408E-2</c:v>
                </c:pt>
                <c:pt idx="297">
                  <c:v>1.0755072399691945E-2</c:v>
                </c:pt>
                <c:pt idx="298">
                  <c:v>1.0710901616459361E-2</c:v>
                </c:pt>
                <c:pt idx="299">
                  <c:v>1.066620479630102E-2</c:v>
                </c:pt>
                <c:pt idx="300">
                  <c:v>1.0620985337547711E-2</c:v>
                </c:pt>
                <c:pt idx="301">
                  <c:v>1.0575246641095127E-2</c:v>
                </c:pt>
                <c:pt idx="302">
                  <c:v>1.0528992110347831E-2</c:v>
                </c:pt>
                <c:pt idx="303">
                  <c:v>1.0482225151164612E-2</c:v>
                </c:pt>
                <c:pt idx="304">
                  <c:v>1.0434949171805215E-2</c:v>
                </c:pt>
                <c:pt idx="305">
                  <c:v>1.0387167582878432E-2</c:v>
                </c:pt>
                <c:pt idx="306">
                  <c:v>1.0338883797291448E-2</c:v>
                </c:pt>
                <c:pt idx="307">
                  <c:v>1.0290101230200467E-2</c:v>
                </c:pt>
                <c:pt idx="308">
                  <c:v>1.0240823298962554E-2</c:v>
                </c:pt>
                <c:pt idx="309">
                  <c:v>1.019105342308866E-2</c:v>
                </c:pt>
                <c:pt idx="310">
                  <c:v>1.0140795024197787E-2</c:v>
                </c:pt>
                <c:pt idx="311">
                  <c:v>1.0090051525972289E-2</c:v>
                </c:pt>
                <c:pt idx="312">
                  <c:v>1.0038826354114242E-2</c:v>
                </c:pt>
                <c:pt idx="313">
                  <c:v>9.9871229363028714E-3</c:v>
                </c:pt>
                <c:pt idx="314">
                  <c:v>9.934944702153007E-3</c:v>
                </c:pt>
                <c:pt idx="315">
                  <c:v>9.8822950831745377E-3</c:v>
                </c:pt>
                <c:pt idx="316">
                  <c:v>9.829177512732816E-3</c:v>
                </c:pt>
                <c:pt idx="317">
                  <c:v>9.7755954260100187E-3</c:v>
                </c:pt>
                <c:pt idx="318">
                  <c:v>9.7215522599674153E-3</c:v>
                </c:pt>
                <c:pt idx="319">
                  <c:v>9.6670514533085273E-3</c:v>
                </c:pt>
                <c:pt idx="320">
                  <c:v>9.6120964464431399E-3</c:v>
                </c:pt>
                <c:pt idx="321">
                  <c:v>9.5566906814521721E-3</c:v>
                </c:pt>
                <c:pt idx="322">
                  <c:v>9.5008376020533445E-3</c:v>
                </c:pt>
                <c:pt idx="323">
                  <c:v>9.4445406535676561E-3</c:v>
                </c:pt>
                <c:pt idx="324">
                  <c:v>9.3878032828866222E-3</c:v>
                </c:pt>
                <c:pt idx="325">
                  <c:v>9.3306289384402722E-3</c:v>
                </c:pt>
                <c:pt idx="326">
                  <c:v>9.2730210701658742E-3</c:v>
                </c:pt>
                <c:pt idx="327">
                  <c:v>9.2149831294773693E-3</c:v>
                </c:pt>
                <c:pt idx="328">
                  <c:v>9.1565185692355083E-3</c:v>
                </c:pt>
                <c:pt idx="329">
                  <c:v>9.0976308437186407E-3</c:v>
                </c:pt>
                <c:pt idx="330">
                  <c:v>9.0383234085941889E-3</c:v>
                </c:pt>
                <c:pt idx="331">
                  <c:v>8.978599720890738E-3</c:v>
                </c:pt>
                <c:pt idx="332">
                  <c:v>8.9184632389707526E-3</c:v>
                </c:pt>
                <c:pt idx="333">
                  <c:v>8.8579174225039085E-3</c:v>
                </c:pt>
                <c:pt idx="334">
                  <c:v>8.7969657324410023E-3</c:v>
                </c:pt>
                <c:pt idx="335">
                  <c:v>8.7356116309884341E-3</c:v>
                </c:pt>
                <c:pt idx="336">
                  <c:v>8.6738585815832724E-3</c:v>
                </c:pt>
                <c:pt idx="337">
                  <c:v>8.6117100488688272E-3</c:v>
                </c:pt>
                <c:pt idx="338">
                  <c:v>8.5491694986707875E-3</c:v>
                </c:pt>
                <c:pt idx="339">
                  <c:v>8.4862403979738561E-3</c:v>
                </c:pt>
                <c:pt idx="340">
                  <c:v>8.4229262148989032E-3</c:v>
                </c:pt>
                <c:pt idx="341">
                  <c:v>8.3592304186805959E-3</c:v>
                </c:pt>
                <c:pt idx="342">
                  <c:v>8.2951564796455227E-3</c:v>
                </c:pt>
                <c:pt idx="343">
                  <c:v>8.2307078691907769E-3</c:v>
                </c:pt>
                <c:pt idx="344">
                  <c:v>8.1658880597630015E-3</c:v>
                </c:pt>
                <c:pt idx="345">
                  <c:v>8.1007005248378717E-3</c:v>
                </c:pt>
                <c:pt idx="346">
                  <c:v>8.0351487389000303E-3</c:v>
                </c:pt>
                <c:pt idx="347">
                  <c:v>7.9692361774234173E-3</c:v>
                </c:pt>
                <c:pt idx="348">
                  <c:v>7.902966316852042E-3</c:v>
                </c:pt>
                <c:pt idx="349">
                  <c:v>7.8363426345811477E-3</c:v>
                </c:pt>
                <c:pt idx="350">
                  <c:v>7.7693686089387731E-3</c:v>
                </c:pt>
                <c:pt idx="351">
                  <c:v>7.7020477191676959E-3</c:v>
                </c:pt>
                <c:pt idx="352">
                  <c:v>7.634383445407766E-3</c:v>
                </c:pt>
                <c:pt idx="353">
                  <c:v>7.5663792686785948E-3</c:v>
                </c:pt>
                <c:pt idx="354">
                  <c:v>7.4980386708626123E-3</c:v>
                </c:pt>
                <c:pt idx="355">
                  <c:v>7.4293651346884829E-3</c:v>
                </c:pt>
                <c:pt idx="356">
                  <c:v>7.3603621437148591E-3</c:v>
                </c:pt>
                <c:pt idx="357">
                  <c:v>7.2910331823144809E-3</c:v>
                </c:pt>
                <c:pt idx="358">
                  <c:v>7.2213817356586042E-3</c:v>
                </c:pt>
                <c:pt idx="359">
                  <c:v>7.1514112897017625E-3</c:v>
                </c:pt>
                <c:pt idx="360">
                  <c:v>7.0811253311668437E-3</c:v>
                </c:pt>
                <c:pt idx="361">
                  <c:v>7.0105273475304887E-3</c:v>
                </c:pt>
                <c:pt idx="362">
                  <c:v>6.9396208270087901E-3</c:v>
                </c:pt>
                <c:pt idx="363">
                  <c:v>6.8684092585433116E-3</c:v>
                </c:pt>
                <c:pt idx="364">
                  <c:v>6.7968961317873972E-3</c:v>
                </c:pt>
                <c:pt idx="365">
                  <c:v>6.7250849370927776E-3</c:v>
                </c:pt>
                <c:pt idx="366">
                  <c:v>6.6529791654964861E-3</c:v>
                </c:pt>
                <c:pt idx="367">
                  <c:v>6.5805823087080424E-3</c:v>
                </c:pt>
                <c:pt idx="368">
                  <c:v>6.5078978590969476E-3</c:v>
                </c:pt>
                <c:pt idx="369">
                  <c:v>6.434929309680446E-3</c:v>
                </c:pt>
                <c:pt idx="370">
                  <c:v>6.3616801541115913E-3</c:v>
                </c:pt>
                <c:pt idx="371">
                  <c:v>6.2881538866675782E-3</c:v>
                </c:pt>
                <c:pt idx="372">
                  <c:v>6.2143540022383736E-3</c:v>
                </c:pt>
                <c:pt idx="373">
                  <c:v>6.1402839963156297E-3</c:v>
                </c:pt>
                <c:pt idx="374">
                  <c:v>6.0659473649818706E-3</c:v>
                </c:pt>
                <c:pt idx="375">
                  <c:v>5.9913476048999879E-3</c:v>
                </c:pt>
                <c:pt idx="376">
                  <c:v>5.9164882133030108E-3</c:v>
                </c:pt>
                <c:pt idx="377">
                  <c:v>5.8413726879841827E-3</c:v>
                </c:pt>
                <c:pt idx="378">
                  <c:v>5.7660045272873292E-3</c:v>
                </c:pt>
                <c:pt idx="379">
                  <c:v>5.6903872300975494E-3</c:v>
                </c:pt>
                <c:pt idx="380">
                  <c:v>5.6145242958322026E-3</c:v>
                </c:pt>
                <c:pt idx="381">
                  <c:v>5.5384192244322368E-3</c:v>
                </c:pt>
                <c:pt idx="382">
                  <c:v>5.4620755163538471E-3</c:v>
                </c:pt>
                <c:pt idx="383">
                  <c:v>5.3854966725604891E-3</c:v>
                </c:pt>
                <c:pt idx="384">
                  <c:v>5.3086861945152476E-3</c:v>
                </c:pt>
                <c:pt idx="385">
                  <c:v>5.231647584173606E-3</c:v>
                </c:pt>
                <c:pt idx="386">
                  <c:v>5.1543843439766064E-3</c:v>
                </c:pt>
                <c:pt idx="387">
                  <c:v>5.0768999768444519E-3</c:v>
                </c:pt>
                <c:pt idx="388">
                  <c:v>4.9991979861705588E-3</c:v>
                </c:pt>
                <c:pt idx="389">
                  <c:v>4.9212818758161067E-3</c:v>
                </c:pt>
                <c:pt idx="390">
                  <c:v>4.8431551501051176E-3</c:v>
                </c:pt>
                <c:pt idx="391">
                  <c:v>4.7648213138201043E-3</c:v>
                </c:pt>
                <c:pt idx="392">
                  <c:v>4.6862838721983512E-3</c:v>
                </c:pt>
                <c:pt idx="393">
                  <c:v>4.6075463309288708E-3</c:v>
                </c:pt>
                <c:pt idx="394">
                  <c:v>4.5286121961501113E-3</c:v>
                </c:pt>
                <c:pt idx="395">
                  <c:v>4.4494849744485003E-3</c:v>
                </c:pt>
                <c:pt idx="396">
                  <c:v>4.3701681728578945E-3</c:v>
                </c:pt>
                <c:pt idx="397">
                  <c:v>4.2906652988600616E-3</c:v>
                </c:pt>
                <c:pt idx="398">
                  <c:v>4.2109798603863118E-3</c:v>
                </c:pt>
                <c:pt idx="399">
                  <c:v>4.1311153658204038E-3</c:v>
                </c:pt>
                <c:pt idx="400">
                  <c:v>4.0510753240029177E-3</c:v>
                </c:pt>
                <c:pt idx="401">
                  <c:v>3.9708632442372717E-3</c:v>
                </c:pt>
                <c:pt idx="402">
                  <c:v>3.8904826362976147E-3</c:v>
                </c:pt>
                <c:pt idx="403">
                  <c:v>3.8099370104388627E-3</c:v>
                </c:pt>
                <c:pt idx="404">
                  <c:v>3.7292298774092027E-3</c:v>
                </c:pt>
                <c:pt idx="405">
                  <c:v>3.6483647484654266E-3</c:v>
                </c:pt>
                <c:pt idx="406">
                  <c:v>3.5673451353915534E-3</c:v>
                </c:pt>
                <c:pt idx="407">
                  <c:v>3.4861745505212626E-3</c:v>
                </c:pt>
                <c:pt idx="408">
                  <c:v>3.4048565067647837E-3</c:v>
                </c:pt>
                <c:pt idx="409">
                  <c:v>3.3233945176409929E-3</c:v>
                </c:pt>
                <c:pt idx="410">
                  <c:v>3.241792097315655E-3</c:v>
                </c:pt>
                <c:pt idx="411">
                  <c:v>3.1600527606469205E-3</c:v>
                </c:pt>
                <c:pt idx="412">
                  <c:v>3.0781800232394375E-3</c:v>
                </c:pt>
                <c:pt idx="413">
                  <c:v>2.9961774015087508E-3</c:v>
                </c:pt>
                <c:pt idx="414">
                  <c:v>2.914048412758032E-3</c:v>
                </c:pt>
                <c:pt idx="415">
                  <c:v>2.8317965752696745E-3</c:v>
                </c:pt>
                <c:pt idx="416">
                  <c:v>2.7494254084149106E-3</c:v>
                </c:pt>
                <c:pt idx="417">
                  <c:v>2.6669384327853846E-3</c:v>
                </c:pt>
                <c:pt idx="418">
                  <c:v>2.5843391703516574E-3</c:v>
                </c:pt>
                <c:pt idx="419">
                  <c:v>2.5016311446549367E-3</c:v>
                </c:pt>
                <c:pt idx="420">
                  <c:v>2.4188178810400779E-3</c:v>
                </c:pt>
                <c:pt idx="421">
                  <c:v>2.335902906940216E-3</c:v>
                </c:pt>
                <c:pt idx="422">
                  <c:v>2.2528897522264713E-3</c:v>
                </c:pt>
                <c:pt idx="423">
                  <c:v>2.1697819496403316E-3</c:v>
                </c:pt>
                <c:pt idx="424">
                  <c:v>2.0865830353319912E-3</c:v>
                </c:pt>
                <c:pt idx="425">
                  <c:v>2.0032965495357189E-3</c:v>
                </c:pt>
                <c:pt idx="426">
                  <c:v>1.9199260374242295E-3</c:v>
                </c:pt>
                <c:pt idx="427">
                  <c:v>1.8364750501993765E-3</c:v>
                </c:pt>
                <c:pt idx="428">
                  <c:v>1.7529471464984964E-3</c:v>
                </c:pt>
                <c:pt idx="429">
                  <c:v>1.6693458942277004E-3</c:v>
                </c:pt>
                <c:pt idx="430">
                  <c:v>1.585674872980631E-3</c:v>
                </c:pt>
                <c:pt idx="431">
                  <c:v>1.5019376772722642E-3</c:v>
                </c:pt>
                <c:pt idx="432">
                  <c:v>1.4181379209263038E-3</c:v>
                </c:pt>
                <c:pt idx="433">
                  <c:v>1.3342792431255933E-3</c:v>
                </c:pt>
                <c:pt idx="434">
                  <c:v>1.2503653169093597E-3</c:v>
                </c:pt>
                <c:pt idx="435">
                  <c:v>1.1663998613537828E-3</c:v>
                </c:pt>
                <c:pt idx="436">
                  <c:v>1.0823866594420264E-3</c:v>
                </c:pt>
                <c:pt idx="437">
                  <c:v>9.9832958498387325E-4</c:v>
                </c:pt>
                <c:pt idx="438">
                  <c:v>9.1423264442183302E-4</c:v>
                </c:pt>
                <c:pt idx="439">
                  <c:v>8.3010004409925827E-4</c:v>
                </c:pt>
                <c:pt idx="440">
                  <c:v>7.4593630312074616E-4</c:v>
                </c:pt>
                <c:pt idx="441">
                  <c:v>6.6174645243585685E-4</c:v>
                </c:pt>
                <c:pt idx="442">
                  <c:v>5.7753640818543946E-4</c:v>
                </c:pt>
                <c:pt idx="443">
                  <c:v>4.9331372759094919E-4</c:v>
                </c:pt>
                <c:pt idx="444">
                  <c:v>4.090892985850457E-4</c:v>
                </c:pt>
                <c:pt idx="445">
                  <c:v>3.2488165645133151E-4</c:v>
                </c:pt>
                <c:pt idx="446">
                  <c:v>2.4073035048499872E-4</c:v>
                </c:pt>
                <c:pt idx="447">
                  <c:v>1.5675227558142695E-4</c:v>
                </c:pt>
                <c:pt idx="448">
                  <c:v>7.3582823406119643E-5</c:v>
                </c:pt>
                <c:pt idx="449">
                  <c:v>2.2000387295893472E-5</c:v>
                </c:pt>
                <c:pt idx="450">
                  <c:v>9.8899480775456748E-5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7.5579428418055659E-5</c:v>
                </c:pt>
                <c:pt idx="1">
                  <c:v>7.5576948801981992E-5</c:v>
                </c:pt>
                <c:pt idx="2">
                  <c:v>7.5571989732299642E-5</c:v>
                </c:pt>
                <c:pt idx="3">
                  <c:v>7.5564551534018661E-5</c:v>
                </c:pt>
                <c:pt idx="4">
                  <c:v>7.5554634694854062E-5</c:v>
                </c:pt>
                <c:pt idx="5">
                  <c:v>7.5542239865465926E-5</c:v>
                </c:pt>
                <c:pt idx="6">
                  <c:v>7.5527367859779961E-5</c:v>
                </c:pt>
                <c:pt idx="7">
                  <c:v>7.551001965538855E-5</c:v>
                </c:pt>
                <c:pt idx="8">
                  <c:v>7.5490196394032612E-5</c:v>
                </c:pt>
                <c:pt idx="9">
                  <c:v>7.5467899382164827E-5</c:v>
                </c:pt>
                <c:pt idx="10">
                  <c:v>7.544313009159455E-5</c:v>
                </c:pt>
                <c:pt idx="11">
                  <c:v>7.5415890160214822E-5</c:v>
                </c:pt>
                <c:pt idx="12">
                  <c:v>7.5386181392812161E-5</c:v>
                </c:pt>
                <c:pt idx="13">
                  <c:v>7.5354005761959754E-5</c:v>
                </c:pt>
                <c:pt idx="14">
                  <c:v>7.5319365408994636E-5</c:v>
                </c:pt>
                <c:pt idx="15">
                  <c:v>7.5282262645079691E-5</c:v>
                </c:pt>
                <c:pt idx="16">
                  <c:v>7.5242699952351256E-5</c:v>
                </c:pt>
                <c:pt idx="17">
                  <c:v>7.5200679985153212E-5</c:v>
                </c:pt>
                <c:pt idx="18">
                  <c:v>7.5156205571358598E-5</c:v>
                </c:pt>
                <c:pt idx="19">
                  <c:v>7.5109279713779511E-5</c:v>
                </c:pt>
                <c:pt idx="20">
                  <c:v>7.5059905591666747E-5</c:v>
                </c:pt>
                <c:pt idx="21">
                  <c:v>7.5008086562300009E-5</c:v>
                </c:pt>
                <c:pt idx="22">
                  <c:v>7.4953826162670108E-5</c:v>
                </c:pt>
                <c:pt idx="23">
                  <c:v>7.4897128111254377E-5</c:v>
                </c:pt>
                <c:pt idx="24">
                  <c:v>7.483799630988659E-5</c:v>
                </c:pt>
                <c:pt idx="25">
                  <c:v>7.4776434845723154E-5</c:v>
                </c:pt>
                <c:pt idx="26">
                  <c:v>7.4712447993306499E-5</c:v>
                </c:pt>
                <c:pt idx="27">
                  <c:v>7.4646040216728063E-5</c:v>
                </c:pt>
                <c:pt idx="28">
                  <c:v>7.4577216171891627E-5</c:v>
                </c:pt>
                <c:pt idx="29">
                  <c:v>7.4505980708879617E-5</c:v>
                </c:pt>
                <c:pt idx="30">
                  <c:v>7.4432338874423621E-5</c:v>
                </c:pt>
                <c:pt idx="31">
                  <c:v>7.4356295914481264E-5</c:v>
                </c:pt>
                <c:pt idx="32">
                  <c:v>7.4277857276921415E-5</c:v>
                </c:pt>
                <c:pt idx="33">
                  <c:v>7.4197028614319798E-5</c:v>
                </c:pt>
                <c:pt idx="34">
                  <c:v>7.411381578686719E-5</c:v>
                </c:pt>
                <c:pt idx="35">
                  <c:v>7.4028224865392382E-5</c:v>
                </c:pt>
                <c:pt idx="36">
                  <c:v>7.3940262134502459E-5</c:v>
                </c:pt>
                <c:pt idx="37">
                  <c:v>7.3849934095842549E-5</c:v>
                </c:pt>
                <c:pt idx="38">
                  <c:v>7.3757247471477845E-5</c:v>
                </c:pt>
                <c:pt idx="39">
                  <c:v>7.3662209207400251E-5</c:v>
                </c:pt>
                <c:pt idx="40">
                  <c:v>7.3564826477162752E-5</c:v>
                </c:pt>
                <c:pt idx="41">
                  <c:v>7.3465106685643937E-5</c:v>
                </c:pt>
                <c:pt idx="42">
                  <c:v>7.3363057472945859E-5</c:v>
                </c:pt>
                <c:pt idx="43">
                  <c:v>7.3258686718428157E-5</c:v>
                </c:pt>
                <c:pt idx="44">
                  <c:v>7.3152002544881617E-5</c:v>
                </c:pt>
                <c:pt idx="45">
                  <c:v>7.3043013322844386E-5</c:v>
                </c:pt>
                <c:pt idx="46">
                  <c:v>7.2931727675064245E-5</c:v>
                </c:pt>
                <c:pt idx="47">
                  <c:v>7.2818154481110229E-5</c:v>
                </c:pt>
                <c:pt idx="48">
                  <c:v>7.2702302882137525E-5</c:v>
                </c:pt>
                <c:pt idx="49">
                  <c:v>7.2584182285808892E-5</c:v>
                </c:pt>
                <c:pt idx="50">
                  <c:v>7.2463802371376738E-5</c:v>
                </c:pt>
                <c:pt idx="51">
                  <c:v>7.2341173094929738E-5</c:v>
                </c:pt>
                <c:pt idx="52">
                  <c:v>7.2216304694807892E-5</c:v>
                </c:pt>
                <c:pt idx="53">
                  <c:v>7.2089207697190264E-5</c:v>
                </c:pt>
                <c:pt idx="54">
                  <c:v>7.1959892921859953E-5</c:v>
                </c:pt>
                <c:pt idx="55">
                  <c:v>7.1828371488150114E-5</c:v>
                </c:pt>
                <c:pt idx="56">
                  <c:v>7.1694654821076413E-5</c:v>
                </c:pt>
                <c:pt idx="57">
                  <c:v>7.1558754657659817E-5</c:v>
                </c:pt>
                <c:pt idx="58">
                  <c:v>7.1420683053444986E-5</c:v>
                </c:pt>
                <c:pt idx="59">
                  <c:v>7.1280452389219261E-5</c:v>
                </c:pt>
                <c:pt idx="60">
                  <c:v>7.113807537793692E-5</c:v>
                </c:pt>
                <c:pt idx="61">
                  <c:v>7.0993565071854464E-5</c:v>
                </c:pt>
                <c:pt idx="62">
                  <c:v>7.0846934869881858E-5</c:v>
                </c:pt>
                <c:pt idx="63">
                  <c:v>7.0698198525155468E-5</c:v>
                </c:pt>
                <c:pt idx="64">
                  <c:v>7.0547370152838245E-5</c:v>
                </c:pt>
                <c:pt idx="65">
                  <c:v>7.039446423815301E-5</c:v>
                </c:pt>
                <c:pt idx="66">
                  <c:v>7.0239495644654689E-5</c:v>
                </c:pt>
                <c:pt idx="67">
                  <c:v>7.008247962274744E-5</c:v>
                </c:pt>
                <c:pt idx="68">
                  <c:v>6.9923431818453297E-5</c:v>
                </c:pt>
                <c:pt idx="69">
                  <c:v>6.9762368282438116E-5</c:v>
                </c:pt>
                <c:pt idx="70">
                  <c:v>6.9599305479301626E-5</c:v>
                </c:pt>
                <c:pt idx="71">
                  <c:v>6.94342602971382E-5</c:v>
                </c:pt>
                <c:pt idx="72">
                  <c:v>6.9267250057374939E-5</c:v>
                </c:pt>
                <c:pt idx="73">
                  <c:v>6.9098292524893951E-5</c:v>
                </c:pt>
                <c:pt idx="74">
                  <c:v>6.8927405918446004E-5</c:v>
                </c:pt>
                <c:pt idx="75">
                  <c:v>6.8754608921362347E-5</c:v>
                </c:pt>
                <c:pt idx="76">
                  <c:v>6.8579920692572348E-5</c:v>
                </c:pt>
                <c:pt idx="77">
                  <c:v>6.8403360877933753E-5</c:v>
                </c:pt>
                <c:pt idx="78">
                  <c:v>6.8224949621883626E-5</c:v>
                </c:pt>
                <c:pt idx="79">
                  <c:v>6.8044707579416948E-5</c:v>
                </c:pt>
                <c:pt idx="80">
                  <c:v>6.7862655928400904E-5</c:v>
                </c:pt>
                <c:pt idx="81">
                  <c:v>6.7678816382232241E-5</c:v>
                </c:pt>
                <c:pt idx="82">
                  <c:v>6.7493211202845793E-5</c:v>
                </c:pt>
                <c:pt idx="83">
                  <c:v>6.7305863214081764E-5</c:v>
                </c:pt>
                <c:pt idx="84">
                  <c:v>6.7116795815419652E-5</c:v>
                </c:pt>
                <c:pt idx="85">
                  <c:v>6.6926032996086755E-5</c:v>
                </c:pt>
                <c:pt idx="86">
                  <c:v>6.6733599349549198E-5</c:v>
                </c:pt>
                <c:pt idx="87">
                  <c:v>6.6539520088393258E-5</c:v>
                </c:pt>
                <c:pt idx="88">
                  <c:v>6.6343821059604798E-5</c:v>
                </c:pt>
                <c:pt idx="89">
                  <c:v>6.6146528760254779E-5</c:v>
                </c:pt>
                <c:pt idx="90">
                  <c:v>6.5947670353598353E-5</c:v>
                </c:pt>
                <c:pt idx="91">
                  <c:v>6.574727368559527E-5</c:v>
                </c:pt>
                <c:pt idx="92">
                  <c:v>6.5545367301858874E-5</c:v>
                </c:pt>
                <c:pt idx="93">
                  <c:v>6.5341980465041265E-5</c:v>
                </c:pt>
                <c:pt idx="94">
                  <c:v>6.513714317266125E-5</c:v>
                </c:pt>
                <c:pt idx="95">
                  <c:v>6.4930886175382373E-5</c:v>
                </c:pt>
                <c:pt idx="96">
                  <c:v>6.472324099574705E-5</c:v>
                </c:pt>
                <c:pt idx="97">
                  <c:v>6.4514239947373425E-5</c:v>
                </c:pt>
                <c:pt idx="98">
                  <c:v>6.4303916154620359E-5</c:v>
                </c:pt>
                <c:pt idx="99">
                  <c:v>6.4092303572726007E-5</c:v>
                </c:pt>
                <c:pt idx="100">
                  <c:v>6.3879437008424933E-5</c:v>
                </c:pt>
                <c:pt idx="101">
                  <c:v>6.3665352141047693E-5</c:v>
                </c:pt>
                <c:pt idx="102">
                  <c:v>6.3450085544106681E-5</c:v>
                </c:pt>
                <c:pt idx="103">
                  <c:v>6.3233674707371132E-5</c:v>
                </c:pt>
                <c:pt idx="104">
                  <c:v>6.3016158059433063E-5</c:v>
                </c:pt>
                <c:pt idx="105">
                  <c:v>6.2797574990765723E-5</c:v>
                </c:pt>
                <c:pt idx="106">
                  <c:v>6.2577965877274341E-5</c:v>
                </c:pt>
                <c:pt idx="107">
                  <c:v>6.2357372104338539E-5</c:v>
                </c:pt>
                <c:pt idx="108">
                  <c:v>6.2135836091344285E-5</c:v>
                </c:pt>
                <c:pt idx="109">
                  <c:v>6.1913401316701728E-5</c:v>
                </c:pt>
                <c:pt idx="110">
                  <c:v>6.1690112343344521E-5</c:v>
                </c:pt>
                <c:pt idx="111">
                  <c:v>6.1466014844703792E-5</c:v>
                </c:pt>
                <c:pt idx="112">
                  <c:v>6.1241155631149032E-5</c:v>
                </c:pt>
                <c:pt idx="113">
                  <c:v>6.1015582676885776E-5</c:v>
                </c:pt>
                <c:pt idx="114">
                  <c:v>6.0789345147298095E-5</c:v>
                </c:pt>
                <c:pt idx="115">
                  <c:v>6.0562493426722001E-5</c:v>
                </c:pt>
                <c:pt idx="116">
                  <c:v>6.0335079146633065E-5</c:v>
                </c:pt>
                <c:pt idx="117">
                  <c:v>6.0107155214229482E-5</c:v>
                </c:pt>
                <c:pt idx="118">
                  <c:v>5.9878775841388664E-5</c:v>
                </c:pt>
                <c:pt idx="119">
                  <c:v>5.9649996573972939E-5</c:v>
                </c:pt>
                <c:pt idx="120">
                  <c:v>5.9420874321456398E-5</c:v>
                </c:pt>
                <c:pt idx="121">
                  <c:v>5.9191467386841818E-5</c:v>
                </c:pt>
                <c:pt idx="122">
                  <c:v>5.8961835496832899E-5</c:v>
                </c:pt>
                <c:pt idx="123">
                  <c:v>5.8732039832223233E-5</c:v>
                </c:pt>
                <c:pt idx="124">
                  <c:v>5.8502143058459152E-5</c:v>
                </c:pt>
                <c:pt idx="125">
                  <c:v>5.8272209356329616E-5</c:v>
                </c:pt>
                <c:pt idx="126">
                  <c:v>5.8042304452731185E-5</c:v>
                </c:pt>
                <c:pt idx="127">
                  <c:v>5.7812495651451632E-5</c:v>
                </c:pt>
                <c:pt idx="128">
                  <c:v>5.7582851863910187E-5</c:v>
                </c:pt>
                <c:pt idx="129">
                  <c:v>5.7353443639787197E-5</c:v>
                </c:pt>
                <c:pt idx="130">
                  <c:v>5.7124343197470027E-5</c:v>
                </c:pt>
                <c:pt idx="131">
                  <c:v>5.689562445423595E-5</c:v>
                </c:pt>
                <c:pt idx="132">
                  <c:v>5.6667363056086494E-5</c:v>
                </c:pt>
                <c:pt idx="133">
                  <c:v>5.6439636407140758E-5</c:v>
                </c:pt>
                <c:pt idx="134">
                  <c:v>5.6212523698488692E-5</c:v>
                </c:pt>
                <c:pt idx="135">
                  <c:v>5.5986105936397481E-5</c:v>
                </c:pt>
                <c:pt idx="136">
                  <c:v>5.5760465969757003E-5</c:v>
                </c:pt>
                <c:pt idx="137">
                  <c:v>5.5535688516642466E-5</c:v>
                </c:pt>
                <c:pt idx="138">
                  <c:v>5.531186018986423E-5</c:v>
                </c:pt>
                <c:pt idx="139">
                  <c:v>5.5089069521366224E-5</c:v>
                </c:pt>
                <c:pt idx="140">
                  <c:v>5.4867406985326457E-5</c:v>
                </c:pt>
                <c:pt idx="141">
                  <c:v>5.4646965019804008E-5</c:v>
                </c:pt>
                <c:pt idx="142">
                  <c:v>5.4427838046768008E-5</c:v>
                </c:pt>
                <c:pt idx="143">
                  <c:v>5.4210122490335675E-5</c:v>
                </c:pt>
                <c:pt idx="144">
                  <c:v>5.3993916793037147E-5</c:v>
                </c:pt>
                <c:pt idx="145">
                  <c:v>5.3779321429915942E-5</c:v>
                </c:pt>
                <c:pt idx="146">
                  <c:v>5.3566438920265383E-5</c:v>
                </c:pt>
                <c:pt idx="147">
                  <c:v>5.3355373836792265E-5</c:v>
                </c:pt>
                <c:pt idx="148">
                  <c:v>5.3146232811990758E-5</c:v>
                </c:pt>
                <c:pt idx="149">
                  <c:v>5.2939124541501551E-5</c:v>
                </c:pt>
                <c:pt idx="150">
                  <c:v>5.2734159784223342E-5</c:v>
                </c:pt>
                <c:pt idx="151">
                  <c:v>5.2531451358936828E-5</c:v>
                </c:pt>
                <c:pt idx="152">
                  <c:v>5.2331114137194709E-5</c:v>
                </c:pt>
                <c:pt idx="153">
                  <c:v>5.2133265032225777E-5</c:v>
                </c:pt>
                <c:pt idx="154">
                  <c:v>5.1938022983596027E-5</c:v>
                </c:pt>
                <c:pt idx="155">
                  <c:v>5.1745508937366412E-5</c:v>
                </c:pt>
                <c:pt idx="156">
                  <c:v>5.1555845821484097E-5</c:v>
                </c:pt>
                <c:pt idx="157">
                  <c:v>5.136915851614316E-5</c:v>
                </c:pt>
                <c:pt idx="158">
                  <c:v>5.1185573818850927E-5</c:v>
                </c:pt>
                <c:pt idx="159">
                  <c:v>5.1005220403938776E-5</c:v>
                </c:pt>
                <c:pt idx="160">
                  <c:v>5.0828228776259569E-5</c:v>
                </c:pt>
                <c:pt idx="161">
                  <c:v>5.0654731218820838E-5</c:v>
                </c:pt>
                <c:pt idx="162">
                  <c:v>5.0484861734110752E-5</c:v>
                </c:pt>
                <c:pt idx="163">
                  <c:v>5.0318755978884908E-5</c:v>
                </c:pt>
                <c:pt idx="164">
                  <c:v>5.015655119219538E-5</c:v>
                </c:pt>
                <c:pt idx="165">
                  <c:v>4.9998386116459713E-5</c:v>
                </c:pt>
                <c:pt idx="166">
                  <c:v>4.9844400911386635E-5</c:v>
                </c:pt>
                <c:pt idx="167">
                  <c:v>4.9694737060597257E-5</c:v>
                </c:pt>
                <c:pt idx="168">
                  <c:v>4.9549537270805898E-5</c:v>
                </c:pt>
                <c:pt idx="169">
                  <c:v>4.9408945363453154E-5</c:v>
                </c:pt>
                <c:pt idx="170">
                  <c:v>4.9273106158715398E-5</c:v>
                </c:pt>
                <c:pt idx="171">
                  <c:v>4.9142165351850089E-5</c:v>
                </c:pt>
                <c:pt idx="172">
                  <c:v>4.9016269381874364E-5</c:v>
                </c:pt>
                <c:pt idx="173">
                  <c:v>4.8895565292616087E-5</c:v>
                </c:pt>
                <c:pt idx="174">
                  <c:v>4.8780200586220787E-5</c:v>
                </c:pt>
                <c:pt idx="175">
                  <c:v>4.8670323069245692E-5</c:v>
                </c:pt>
                <c:pt idx="176">
                  <c:v>4.8566080691522056E-5</c:v>
                </c:pt>
                <c:pt idx="177">
                  <c:v>4.8467621378019712E-5</c:v>
                </c:pt>
                <c:pt idx="178">
                  <c:v>4.837509285400237E-5</c:v>
                </c:pt>
                <c:pt idx="179">
                  <c:v>4.8288642463818828E-5</c:v>
                </c:pt>
                <c:pt idx="180">
                  <c:v>4.7362594043605381E-5</c:v>
                </c:pt>
                <c:pt idx="181">
                  <c:v>4.6441332882532491E-5</c:v>
                </c:pt>
                <c:pt idx="182">
                  <c:v>4.552492566889167E-5</c:v>
                </c:pt>
                <c:pt idx="183">
                  <c:v>4.4613443849956918E-5</c:v>
                </c:pt>
                <c:pt idx="184">
                  <c:v>4.3706964050924463E-5</c:v>
                </c:pt>
                <c:pt idx="185">
                  <c:v>4.2805568537293783E-5</c:v>
                </c:pt>
                <c:pt idx="186">
                  <c:v>4.190934572580395E-5</c:v>
                </c:pt>
                <c:pt idx="187">
                  <c:v>4.1018390749700364E-5</c:v>
                </c:pt>
                <c:pt idx="188">
                  <c:v>4.0132806084856614E-5</c:v>
                </c:pt>
                <c:pt idx="189">
                  <c:v>3.9252702244127299E-5</c:v>
                </c:pt>
                <c:pt idx="190">
                  <c:v>3.8378198548273923E-5</c:v>
                </c:pt>
                <c:pt idx="191">
                  <c:v>3.7509423982900468E-5</c:v>
                </c:pt>
                <c:pt idx="192">
                  <c:v>3.6646518152074776E-5</c:v>
                </c:pt>
                <c:pt idx="193">
                  <c:v>3.5789632340711605E-5</c:v>
                </c:pt>
                <c:pt idx="194">
                  <c:v>3.4938930699370602E-5</c:v>
                </c:pt>
                <c:pt idx="195">
                  <c:v>3.4094591566893082E-5</c:v>
                </c:pt>
                <c:pt idx="196">
                  <c:v>3.3256808948280508E-5</c:v>
                </c:pt>
                <c:pt idx="197">
                  <c:v>3.2425794167415453E-5</c:v>
                </c:pt>
                <c:pt idx="198">
                  <c:v>3.1601777716648078E-5</c:v>
                </c:pt>
                <c:pt idx="199">
                  <c:v>3.0785011327912123E-5</c:v>
                </c:pt>
                <c:pt idx="200">
                  <c:v>2.9975770292872931E-5</c:v>
                </c:pt>
                <c:pt idx="201">
                  <c:v>2.917435606260145E-5</c:v>
                </c:pt>
                <c:pt idx="202">
                  <c:v>2.8381099160332267E-5</c:v>
                </c:pt>
                <c:pt idx="203">
                  <c:v>2.7596362443870094E-5</c:v>
                </c:pt>
                <c:pt idx="204">
                  <c:v>2.6820544756955461E-5</c:v>
                </c:pt>
                <c:pt idx="205">
                  <c:v>2.6054085011083776E-5</c:v>
                </c:pt>
                <c:pt idx="206">
                  <c:v>2.5297466740450778E-5</c:v>
                </c:pt>
                <c:pt idx="207">
                  <c:v>2.4551223172240714E-5</c:v>
                </c:pt>
                <c:pt idx="208">
                  <c:v>2.38159428514956E-5</c:v>
                </c:pt>
                <c:pt idx="209">
                  <c:v>2.3092275853083657E-5</c:v>
                </c:pt>
                <c:pt idx="210">
                  <c:v>2.2380940601165934E-5</c:v>
                </c:pt>
                <c:pt idx="211">
                  <c:v>2.1682731296838315E-5</c:v>
                </c:pt>
                <c:pt idx="212">
                  <c:v>2.0998525924431834E-5</c:v>
                </c:pt>
                <c:pt idx="213">
                  <c:v>2.0329294762647072E-5</c:v>
                </c:pt>
                <c:pt idx="214">
                  <c:v>1.9676109263821192E-5</c:v>
                </c:pt>
                <c:pt idx="215">
                  <c:v>1.9040151077973896E-5</c:v>
                </c:pt>
                <c:pt idx="216">
                  <c:v>1.8422720882205784E-5</c:v>
                </c:pt>
                <c:pt idx="217">
                  <c:v>1.7825246525139251E-5</c:v>
                </c:pt>
                <c:pt idx="218">
                  <c:v>1.7249289806582703E-5</c:v>
                </c:pt>
                <c:pt idx="219">
                  <c:v>1.6696550984427555E-5</c:v>
                </c:pt>
                <c:pt idx="220">
                  <c:v>1.6168869841050071E-5</c:v>
                </c:pt>
                <c:pt idx="221">
                  <c:v>1.566822186901571E-5</c:v>
                </c:pt>
                <c:pt idx="222">
                  <c:v>1.519670788676976E-5</c:v>
                </c:pt>
                <c:pt idx="223">
                  <c:v>1.4756535227950736E-5</c:v>
                </c:pt>
                <c:pt idx="224">
                  <c:v>1.4349988647004887E-5</c:v>
                </c:pt>
                <c:pt idx="225">
                  <c:v>1.3979389354322529E-5</c:v>
                </c:pt>
                <c:pt idx="226">
                  <c:v>1.3647041247178809E-5</c:v>
                </c:pt>
                <c:pt idx="227">
                  <c:v>1.3355164522846068E-5</c:v>
                </c:pt>
                <c:pt idx="228">
                  <c:v>1.3105818456883819E-5</c:v>
                </c:pt>
                <c:pt idx="229">
                  <c:v>1.2900817082400632E-5</c:v>
                </c:pt>
                <c:pt idx="230">
                  <c:v>1.2741643526305458E-5</c:v>
                </c:pt>
                <c:pt idx="231">
                  <c:v>1.2629370400393866E-5</c:v>
                </c:pt>
                <c:pt idx="232">
                  <c:v>1.256459439381977E-5</c:v>
                </c:pt>
                <c:pt idx="233">
                  <c:v>1.2547392648435216E-5</c:v>
                </c:pt>
                <c:pt idx="234">
                  <c:v>1.2577306480234703E-5</c:v>
                </c:pt>
                <c:pt idx="235">
                  <c:v>1.2653354802600764E-5</c:v>
                </c:pt>
                <c:pt idx="236">
                  <c:v>1.2774075851870085E-5</c:v>
                </c:pt>
                <c:pt idx="237">
                  <c:v>1.2937592342873136E-5</c:v>
                </c:pt>
                <c:pt idx="238">
                  <c:v>1.3141692731485405E-5</c:v>
                </c:pt>
                <c:pt idx="239">
                  <c:v>1.338392024515791E-5</c:v>
                </c:pt>
                <c:pt idx="240">
                  <c:v>1.3661661753736912E-5</c:v>
                </c:pt>
                <c:pt idx="241">
                  <c:v>1.3972230039809563E-5</c:v>
                </c:pt>
                <c:pt idx="242">
                  <c:v>1.4312935071660602E-5</c:v>
                </c:pt>
                <c:pt idx="243">
                  <c:v>1.4681141982642474E-5</c:v>
                </c:pt>
                <c:pt idx="244">
                  <c:v>1.507431525912682E-5</c:v>
                </c:pt>
                <c:pt idx="245">
                  <c:v>1.5490049955216378E-5</c:v>
                </c:pt>
                <c:pt idx="246">
                  <c:v>1.5926091559532965E-5</c:v>
                </c:pt>
                <c:pt idx="247">
                  <c:v>1.638034650947959E-5</c:v>
                </c:pt>
                <c:pt idx="248">
                  <c:v>1.6850885396162592E-5</c:v>
                </c:pt>
                <c:pt idx="249">
                  <c:v>1.7335940746009388E-5</c:v>
                </c:pt>
                <c:pt idx="250">
                  <c:v>1.7833901000842488E-5</c:v>
                </c:pt>
                <c:pt idx="251">
                  <c:v>1.8343302017449051E-5</c:v>
                </c:pt>
                <c:pt idx="252">
                  <c:v>1.8862817115354844E-5</c:v>
                </c:pt>
                <c:pt idx="253">
                  <c:v>1.9391246441899542E-5</c:v>
                </c:pt>
                <c:pt idx="254">
                  <c:v>1.9927506206813074E-5</c:v>
                </c:pt>
                <c:pt idx="255">
                  <c:v>2.0470618165370229E-5</c:v>
                </c:pt>
                <c:pt idx="256">
                  <c:v>2.1019699596039425E-5</c:v>
                </c:pt>
                <c:pt idx="257">
                  <c:v>2.1573953919379178E-5</c:v>
                </c:pt>
                <c:pt idx="258">
                  <c:v>2.2132662033328702E-5</c:v>
                </c:pt>
                <c:pt idx="259">
                  <c:v>2.2695174389963044E-5</c:v>
                </c:pt>
                <c:pt idx="260">
                  <c:v>2.3260903805039897E-5</c:v>
                </c:pt>
                <c:pt idx="261">
                  <c:v>2.3829318970000218E-5</c:v>
                </c:pt>
                <c:pt idx="262">
                  <c:v>2.4399938623139104E-5</c:v>
                </c:pt>
                <c:pt idx="263">
                  <c:v>2.4972326329864214E-5</c:v>
                </c:pt>
                <c:pt idx="264">
                  <c:v>2.5546085819376547E-5</c:v>
                </c:pt>
                <c:pt idx="265">
                  <c:v>2.6120856825327828E-5</c:v>
                </c:pt>
                <c:pt idx="266">
                  <c:v>2.6696311380008864E-5</c:v>
                </c:pt>
                <c:pt idx="267">
                  <c:v>2.7272150514683046E-5</c:v>
                </c:pt>
                <c:pt idx="268">
                  <c:v>2.7848101322297468E-5</c:v>
                </c:pt>
                <c:pt idx="269">
                  <c:v>2.8423914342643773E-5</c:v>
                </c:pt>
                <c:pt idx="270">
                  <c:v>2.8999361233876821E-5</c:v>
                </c:pt>
                <c:pt idx="271">
                  <c:v>2.9574232697994088E-5</c:v>
                </c:pt>
                <c:pt idx="272">
                  <c:v>3.0148336631347289E-5</c:v>
                </c:pt>
                <c:pt idx="273">
                  <c:v>3.0721496474457878E-5</c:v>
                </c:pt>
                <c:pt idx="274">
                  <c:v>3.1293549738322457E-5</c:v>
                </c:pt>
                <c:pt idx="275">
                  <c:v>3.1864346687022472E-5</c:v>
                </c:pt>
                <c:pt idx="276">
                  <c:v>3.2433749158806482E-5</c:v>
                </c:pt>
                <c:pt idx="277">
                  <c:v>3.3001629509909347E-5</c:v>
                </c:pt>
                <c:pt idx="278">
                  <c:v>3.3567869667231023E-5</c:v>
                </c:pt>
                <c:pt idx="279">
                  <c:v>3.4132360277641492E-5</c:v>
                </c:pt>
                <c:pt idx="280">
                  <c:v>3.4694999943126588E-5</c:v>
                </c:pt>
                <c:pt idx="281">
                  <c:v>3.5255694532266097E-5</c:v>
                </c:pt>
                <c:pt idx="282">
                  <c:v>3.5814356559656495E-5</c:v>
                </c:pt>
                <c:pt idx="283">
                  <c:v>3.6370904625876797E-5</c:v>
                </c:pt>
                <c:pt idx="284">
                  <c:v>3.692526291146158E-5</c:v>
                </c:pt>
                <c:pt idx="285">
                  <c:v>3.7477360719104842E-5</c:v>
                </c:pt>
                <c:pt idx="286">
                  <c:v>3.8027132058986224E-5</c:v>
                </c:pt>
                <c:pt idx="287">
                  <c:v>3.8574515272697232E-5</c:v>
                </c:pt>
                <c:pt idx="288">
                  <c:v>3.9119452691759678E-5</c:v>
                </c:pt>
                <c:pt idx="289">
                  <c:v>3.9661890327182237E-5</c:v>
                </c:pt>
                <c:pt idx="290">
                  <c:v>4.0201777586898439E-5</c:v>
                </c:pt>
                <c:pt idx="291">
                  <c:v>4.0739067018280944E-5</c:v>
                </c:pt>
                <c:pt idx="292">
                  <c:v>4.1273714073235413E-5</c:v>
                </c:pt>
                <c:pt idx="293">
                  <c:v>4.1805676893649859E-5</c:v>
                </c:pt>
                <c:pt idx="294">
                  <c:v>4.2334916115216075E-5</c:v>
                </c:pt>
                <c:pt idx="295">
                  <c:v>4.28613946878522E-5</c:v>
                </c:pt>
                <c:pt idx="296">
                  <c:v>4.3385077711143183E-5</c:v>
                </c:pt>
                <c:pt idx="297">
                  <c:v>4.3905932283382614E-5</c:v>
                </c:pt>
                <c:pt idx="298">
                  <c:v>4.4423927362946598E-5</c:v>
                </c:pt>
                <c:pt idx="299">
                  <c:v>4.493903364086126E-5</c:v>
                </c:pt>
                <c:pt idx="300">
                  <c:v>4.5451223423542073E-5</c:v>
                </c:pt>
                <c:pt idx="301">
                  <c:v>4.5960470524785449E-5</c:v>
                </c:pt>
                <c:pt idx="302">
                  <c:v>4.6466750166186282E-5</c:v>
                </c:pt>
                <c:pt idx="303">
                  <c:v>4.6970038885236156E-5</c:v>
                </c:pt>
                <c:pt idx="304">
                  <c:v>4.7470314450430265E-5</c:v>
                </c:pt>
                <c:pt idx="305">
                  <c:v>4.7967555782776718E-5</c:v>
                </c:pt>
                <c:pt idx="306">
                  <c:v>4.8461742883159538E-5</c:v>
                </c:pt>
                <c:pt idx="307">
                  <c:v>4.8952856765059501E-5</c:v>
                </c:pt>
                <c:pt idx="308">
                  <c:v>4.9440879392183504E-5</c:v>
                </c:pt>
                <c:pt idx="309">
                  <c:v>4.9925793620595016E-5</c:v>
                </c:pt>
                <c:pt idx="310">
                  <c:v>5.0407583144976081E-5</c:v>
                </c:pt>
                <c:pt idx="311">
                  <c:v>5.0886232448684731E-5</c:v>
                </c:pt>
                <c:pt idx="312">
                  <c:v>5.1361726757302679E-5</c:v>
                </c:pt>
                <c:pt idx="313">
                  <c:v>5.1834051995395245E-5</c:v>
                </c:pt>
                <c:pt idx="314">
                  <c:v>5.23031947462302E-5</c:v>
                </c:pt>
                <c:pt idx="315">
                  <c:v>5.2769142214224489E-5</c:v>
                </c:pt>
                <c:pt idx="316">
                  <c:v>5.3231882189908234E-5</c:v>
                </c:pt>
                <c:pt idx="317">
                  <c:v>5.3691403017213194E-5</c:v>
                </c:pt>
                <c:pt idx="318">
                  <c:v>5.4147693562909722E-5</c:v>
                </c:pt>
                <c:pt idx="319">
                  <c:v>5.4600743188030958E-5</c:v>
                </c:pt>
                <c:pt idx="320">
                  <c:v>5.5050541721136458E-5</c:v>
                </c:pt>
                <c:pt idx="321">
                  <c:v>5.5497079433280307E-5</c:v>
                </c:pt>
                <c:pt idx="322">
                  <c:v>5.594034701455893E-5</c:v>
                </c:pt>
                <c:pt idx="323">
                  <c:v>5.6380335552125113E-5</c:v>
                </c:pt>
                <c:pt idx="324">
                  <c:v>5.6817036509562871E-5</c:v>
                </c:pt>
                <c:pt idx="325">
                  <c:v>5.7250441707527145E-5</c:v>
                </c:pt>
                <c:pt idx="326">
                  <c:v>5.768054330555942E-5</c:v>
                </c:pt>
                <c:pt idx="327">
                  <c:v>5.8107333784997327E-5</c:v>
                </c:pt>
                <c:pt idx="328">
                  <c:v>5.8530805932903087E-5</c:v>
                </c:pt>
                <c:pt idx="329">
                  <c:v>5.895095282694113E-5</c:v>
                </c:pt>
                <c:pt idx="330">
                  <c:v>5.9367767821140675E-5</c:v>
                </c:pt>
                <c:pt idx="331">
                  <c:v>5.9781244532483857E-5</c:v>
                </c:pt>
                <c:pt idx="332">
                  <c:v>6.0191376828264603E-5</c:v>
                </c:pt>
                <c:pt idx="333">
                  <c:v>6.0598158814167598E-5</c:v>
                </c:pt>
                <c:pt idx="334">
                  <c:v>6.1001584823020056E-5</c:v>
                </c:pt>
                <c:pt idx="335">
                  <c:v>6.1401649404173005E-5</c:v>
                </c:pt>
                <c:pt idx="336">
                  <c:v>6.1798347313471514E-5</c:v>
                </c:pt>
                <c:pt idx="337">
                  <c:v>6.2191673503776446E-5</c:v>
                </c:pt>
                <c:pt idx="338">
                  <c:v>6.2581623116003107E-5</c:v>
                </c:pt>
                <c:pt idx="339">
                  <c:v>6.296819147064416E-5</c:v>
                </c:pt>
                <c:pt idx="340">
                  <c:v>6.3351374059747068E-5</c:v>
                </c:pt>
                <c:pt idx="341">
                  <c:v>6.3731166539317889E-5</c:v>
                </c:pt>
                <c:pt idx="342">
                  <c:v>6.4107564722125672E-5</c:v>
                </c:pt>
                <c:pt idx="343">
                  <c:v>6.4480564570882834E-5</c:v>
                </c:pt>
                <c:pt idx="344">
                  <c:v>6.4850162191779569E-5</c:v>
                </c:pt>
                <c:pt idx="345">
                  <c:v>6.5216353828350483E-5</c:v>
                </c:pt>
                <c:pt idx="346">
                  <c:v>6.5579135855654516E-5</c:v>
                </c:pt>
                <c:pt idx="347">
                  <c:v>6.5938504774749388E-5</c:v>
                </c:pt>
                <c:pt idx="348">
                  <c:v>6.6294457207443711E-5</c:v>
                </c:pt>
                <c:pt idx="349">
                  <c:v>6.6646989891310521E-5</c:v>
                </c:pt>
                <c:pt idx="350">
                  <c:v>6.699609967494761E-5</c:v>
                </c:pt>
                <c:pt idx="351">
                  <c:v>6.7341783513470363E-5</c:v>
                </c:pt>
                <c:pt idx="352">
                  <c:v>6.7684038464224235E-5</c:v>
                </c:pt>
                <c:pt idx="353">
                  <c:v>6.8022861682704417E-5</c:v>
                </c:pt>
                <c:pt idx="354">
                  <c:v>6.8358250418671461E-5</c:v>
                </c:pt>
                <c:pt idx="355">
                  <c:v>6.869020201245171E-5</c:v>
                </c:pt>
                <c:pt idx="356">
                  <c:v>6.9018713891413021E-5</c:v>
                </c:pt>
                <c:pt idx="357">
                  <c:v>6.9343783566605673E-5</c:v>
                </c:pt>
                <c:pt idx="358">
                  <c:v>6.9665408629559922E-5</c:v>
                </c:pt>
                <c:pt idx="359">
                  <c:v>6.9983586749231976E-5</c:v>
                </c:pt>
                <c:pt idx="360">
                  <c:v>7.0298315669090175E-5</c:v>
                </c:pt>
                <c:pt idx="361">
                  <c:v>7.0609593204334274E-5</c:v>
                </c:pt>
                <c:pt idx="362">
                  <c:v>7.0917417239240688E-5</c:v>
                </c:pt>
                <c:pt idx="363">
                  <c:v>7.1221785724627574E-5</c:v>
                </c:pt>
                <c:pt idx="364">
                  <c:v>7.1522696675433065E-5</c:v>
                </c:pt>
                <c:pt idx="365">
                  <c:v>7.1820148168401214E-5</c:v>
                </c:pt>
                <c:pt idx="366">
                  <c:v>7.2114138339870207E-5</c:v>
                </c:pt>
                <c:pt idx="367">
                  <c:v>7.2404665383657494E-5</c:v>
                </c:pt>
                <c:pt idx="368">
                  <c:v>7.2691727549037291E-5</c:v>
                </c:pt>
                <c:pt idx="369">
                  <c:v>7.2975323138805575E-5</c:v>
                </c:pt>
                <c:pt idx="370">
                  <c:v>7.325545050742847E-5</c:v>
                </c:pt>
                <c:pt idx="371">
                  <c:v>7.353210805926996E-5</c:v>
                </c:pt>
                <c:pt idx="372">
                  <c:v>7.3805294246894932E-5</c:v>
                </c:pt>
                <c:pt idx="373">
                  <c:v>7.4075007569444012E-5</c:v>
                </c:pt>
                <c:pt idx="374">
                  <c:v>7.4341246571076963E-5</c:v>
                </c:pt>
                <c:pt idx="375">
                  <c:v>7.4604009839480961E-5</c:v>
                </c:pt>
                <c:pt idx="376">
                  <c:v>7.4863296004440988E-5</c:v>
                </c:pt>
                <c:pt idx="377">
                  <c:v>7.5119103736469552E-5</c:v>
                </c:pt>
                <c:pt idx="378">
                  <c:v>7.537143174549265E-5</c:v>
                </c:pt>
                <c:pt idx="379">
                  <c:v>7.5620278779589621E-5</c:v>
                </c:pt>
                <c:pt idx="380">
                  <c:v>7.586564362378428E-5</c:v>
                </c:pt>
                <c:pt idx="381">
                  <c:v>7.6107525098885253E-5</c:v>
                </c:pt>
                <c:pt idx="382">
                  <c:v>7.6345922060372934E-5</c:v>
                </c:pt>
                <c:pt idx="383">
                  <c:v>7.658083339733125E-5</c:v>
                </c:pt>
                <c:pt idx="384">
                  <c:v>7.681225803142218E-5</c:v>
                </c:pt>
                <c:pt idx="385">
                  <c:v>7.7040194915901136E-5</c:v>
                </c:pt>
                <c:pt idx="386">
                  <c:v>7.7264643034671352E-5</c:v>
                </c:pt>
                <c:pt idx="387">
                  <c:v>7.7485601401375661E-5</c:v>
                </c:pt>
                <c:pt idx="388">
                  <c:v>7.7703069058524102E-5</c:v>
                </c:pt>
                <c:pt idx="389">
                  <c:v>7.7917045076655698E-5</c:v>
                </c:pt>
                <c:pt idx="390">
                  <c:v>7.8127528553532965E-5</c:v>
                </c:pt>
                <c:pt idx="391">
                  <c:v>7.8334518613368042E-5</c:v>
                </c:pt>
                <c:pt idx="392">
                  <c:v>7.8538014406078583E-5</c:v>
                </c:pt>
                <c:pt idx="393">
                  <c:v>7.8738015106572776E-5</c:v>
                </c:pt>
                <c:pt idx="394">
                  <c:v>7.8934519914061876E-5</c:v>
                </c:pt>
                <c:pt idx="395">
                  <c:v>7.9127528051399349E-5</c:v>
                </c:pt>
                <c:pt idx="396">
                  <c:v>7.9317038764445456E-5</c:v>
                </c:pt>
                <c:pt idx="397">
                  <c:v>7.9503051321456173E-5</c:v>
                </c:pt>
                <c:pt idx="398">
                  <c:v>7.9685565012495809E-5</c:v>
                </c:pt>
                <c:pt idx="399">
                  <c:v>7.986457914887196E-5</c:v>
                </c:pt>
                <c:pt idx="400">
                  <c:v>8.00400930625923E-5</c:v>
                </c:pt>
                <c:pt idx="401">
                  <c:v>8.0212106105841965E-5</c:v>
                </c:pt>
                <c:pt idx="402">
                  <c:v>8.0380617650481406E-5</c:v>
                </c:pt>
                <c:pt idx="403">
                  <c:v>8.0545627087562997E-5</c:v>
                </c:pt>
                <c:pt idx="404">
                  <c:v>8.0707133826866647E-5</c:v>
                </c:pt>
                <c:pt idx="405">
                  <c:v>8.086513729645294E-5</c:v>
                </c:pt>
                <c:pt idx="406">
                  <c:v>8.101963694223381E-5</c:v>
                </c:pt>
                <c:pt idx="407">
                  <c:v>8.11706322275595E-5</c:v>
                </c:pt>
                <c:pt idx="408">
                  <c:v>8.1318122632821713E-5</c:v>
                </c:pt>
                <c:pt idx="409">
                  <c:v>8.146210765507214E-5</c:v>
                </c:pt>
                <c:pt idx="410">
                  <c:v>8.1602586807655821E-5</c:v>
                </c:pt>
                <c:pt idx="411">
                  <c:v>8.1739559619858996E-5</c:v>
                </c:pt>
                <c:pt idx="412">
                  <c:v>8.1873025636570727E-5</c:v>
                </c:pt>
                <c:pt idx="413">
                  <c:v>8.200298441795799E-5</c:v>
                </c:pt>
                <c:pt idx="414">
                  <c:v>8.2129435539153651E-5</c:v>
                </c:pt>
                <c:pt idx="415">
                  <c:v>8.2252378589957193E-5</c:v>
                </c:pt>
                <c:pt idx="416">
                  <c:v>8.2371813174547326E-5</c:v>
                </c:pt>
                <c:pt idx="417">
                  <c:v>8.2487738911206647E-5</c:v>
                </c:pt>
                <c:pt idx="418">
                  <c:v>8.2600155432057269E-5</c:v>
                </c:pt>
                <c:pt idx="419">
                  <c:v>8.2709062382808023E-5</c:v>
                </c:pt>
                <c:pt idx="420">
                  <c:v>8.281445942251202E-5</c:v>
                </c:pt>
                <c:pt idx="421">
                  <c:v>8.2916346223334565E-5</c:v>
                </c:pt>
                <c:pt idx="422">
                  <c:v>8.3014722470331473E-5</c:v>
                </c:pt>
                <c:pt idx="423">
                  <c:v>8.3109587861237004E-5</c:v>
                </c:pt>
                <c:pt idx="424">
                  <c:v>8.3200942106261252E-5</c:v>
                </c:pt>
                <c:pt idx="425">
                  <c:v>8.3288784927897059E-5</c:v>
                </c:pt>
                <c:pt idx="426">
                  <c:v>8.3373116060735786E-5</c:v>
                </c:pt>
                <c:pt idx="427">
                  <c:v>8.3453935251291995E-5</c:v>
                </c:pt>
                <c:pt idx="428">
                  <c:v>8.3531242257836645E-5</c:v>
                </c:pt>
                <c:pt idx="429">
                  <c:v>8.3605036850238786E-5</c:v>
                </c:pt>
                <c:pt idx="430">
                  <c:v>8.3675318809815327E-5</c:v>
                </c:pt>
                <c:pt idx="431">
                  <c:v>8.3742087929188913E-5</c:v>
                </c:pt>
                <c:pt idx="432">
                  <c:v>8.3805344012153563E-5</c:v>
                </c:pt>
                <c:pt idx="433">
                  <c:v>8.3865086873548053E-5</c:v>
                </c:pt>
                <c:pt idx="434">
                  <c:v>8.3921316339136714E-5</c:v>
                </c:pt>
                <c:pt idx="435">
                  <c:v>8.3974032245497741E-5</c:v>
                </c:pt>
                <c:pt idx="436">
                  <c:v>8.4023234439918628E-5</c:v>
                </c:pt>
                <c:pt idx="437">
                  <c:v>8.4068922780298824E-5</c:v>
                </c:pt>
                <c:pt idx="438">
                  <c:v>8.411109713505916E-5</c:v>
                </c:pt>
                <c:pt idx="439">
                  <c:v>8.4149757383058637E-5</c:v>
                </c:pt>
                <c:pt idx="440">
                  <c:v>8.4184903413517422E-5</c:v>
                </c:pt>
                <c:pt idx="441">
                  <c:v>8.4216535125947048E-5</c:v>
                </c:pt>
                <c:pt idx="442">
                  <c:v>8.4244652430086859E-5</c:v>
                </c:pt>
                <c:pt idx="443">
                  <c:v>8.4269255245847356E-5</c:v>
                </c:pt>
                <c:pt idx="444">
                  <c:v>8.4290343503259617E-5</c:v>
                </c:pt>
                <c:pt idx="445">
                  <c:v>8.4307917142431598E-5</c:v>
                </c:pt>
                <c:pt idx="446">
                  <c:v>8.4321976113510449E-5</c:v>
                </c:pt>
                <c:pt idx="447">
                  <c:v>8.4332520376651185E-5</c:v>
                </c:pt>
                <c:pt idx="448">
                  <c:v>8.4339549901991937E-5</c:v>
                </c:pt>
                <c:pt idx="449">
                  <c:v>8.4343064669635128E-5</c:v>
                </c:pt>
                <c:pt idx="450">
                  <c:v>8.4343064669635128E-5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N(x)</a:t>
            </a:r>
          </a:p>
        </c:rich>
      </c:tx>
      <c:layout>
        <c:manualLayout>
          <c:xMode val="edge"/>
          <c:yMode val="edge"/>
          <c:x val="0.468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7'!$C$54:$C$685</c:f>
              <c:numCache>
                <c:formatCode>General</c:formatCode>
                <c:ptCount val="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-1396.6998684018731</c:v>
                </c:pt>
                <c:pt idx="181">
                  <c:v>-1396.6998684018731</c:v>
                </c:pt>
                <c:pt idx="182">
                  <c:v>-1396.6998684018731</c:v>
                </c:pt>
                <c:pt idx="183">
                  <c:v>-1396.6998684018731</c:v>
                </c:pt>
                <c:pt idx="184">
                  <c:v>-1396.6998684018731</c:v>
                </c:pt>
                <c:pt idx="185">
                  <c:v>-1396.6998684018731</c:v>
                </c:pt>
                <c:pt idx="186">
                  <c:v>-1396.6998684018731</c:v>
                </c:pt>
                <c:pt idx="187">
                  <c:v>-1396.6998684018731</c:v>
                </c:pt>
                <c:pt idx="188">
                  <c:v>-1396.6998684018731</c:v>
                </c:pt>
                <c:pt idx="189">
                  <c:v>-1396.6998684018731</c:v>
                </c:pt>
                <c:pt idx="190">
                  <c:v>-1396.6998684018731</c:v>
                </c:pt>
                <c:pt idx="191">
                  <c:v>-1396.6998684018731</c:v>
                </c:pt>
                <c:pt idx="192">
                  <c:v>-1396.6998684018731</c:v>
                </c:pt>
                <c:pt idx="193">
                  <c:v>-1396.6998684018731</c:v>
                </c:pt>
                <c:pt idx="194">
                  <c:v>-1396.6998684018731</c:v>
                </c:pt>
                <c:pt idx="195">
                  <c:v>-1396.6998684018731</c:v>
                </c:pt>
                <c:pt idx="196">
                  <c:v>-1396.6998684018731</c:v>
                </c:pt>
                <c:pt idx="197">
                  <c:v>-1396.6998684018731</c:v>
                </c:pt>
                <c:pt idx="198">
                  <c:v>-1396.6998684018731</c:v>
                </c:pt>
                <c:pt idx="199">
                  <c:v>-1396.6998684018731</c:v>
                </c:pt>
                <c:pt idx="200">
                  <c:v>-1396.6998684018731</c:v>
                </c:pt>
                <c:pt idx="201">
                  <c:v>-1396.6998684018731</c:v>
                </c:pt>
                <c:pt idx="202">
                  <c:v>-1396.6998684018731</c:v>
                </c:pt>
                <c:pt idx="203">
                  <c:v>-1396.6998684018731</c:v>
                </c:pt>
                <c:pt idx="204">
                  <c:v>-1396.6998684018731</c:v>
                </c:pt>
                <c:pt idx="205">
                  <c:v>-1396.6998684018731</c:v>
                </c:pt>
                <c:pt idx="206">
                  <c:v>-1396.6998684018731</c:v>
                </c:pt>
                <c:pt idx="207">
                  <c:v>-1396.6998684018731</c:v>
                </c:pt>
                <c:pt idx="208">
                  <c:v>-1396.6998684018731</c:v>
                </c:pt>
                <c:pt idx="209">
                  <c:v>-1396.6998684018731</c:v>
                </c:pt>
                <c:pt idx="210">
                  <c:v>-1396.6998684018731</c:v>
                </c:pt>
                <c:pt idx="211">
                  <c:v>-1396.6998684018731</c:v>
                </c:pt>
                <c:pt idx="212">
                  <c:v>-1396.6998684018731</c:v>
                </c:pt>
                <c:pt idx="213">
                  <c:v>-1396.6998684018731</c:v>
                </c:pt>
                <c:pt idx="214">
                  <c:v>-1396.6998684018731</c:v>
                </c:pt>
                <c:pt idx="215">
                  <c:v>-1396.6998684018731</c:v>
                </c:pt>
                <c:pt idx="216">
                  <c:v>-1396.6998684018731</c:v>
                </c:pt>
                <c:pt idx="217">
                  <c:v>-1396.6998684018731</c:v>
                </c:pt>
                <c:pt idx="218">
                  <c:v>-1396.6998684018731</c:v>
                </c:pt>
                <c:pt idx="219">
                  <c:v>-1396.6998684018731</c:v>
                </c:pt>
                <c:pt idx="220">
                  <c:v>-1396.6998684018731</c:v>
                </c:pt>
                <c:pt idx="221">
                  <c:v>-1396.6998684018731</c:v>
                </c:pt>
                <c:pt idx="222">
                  <c:v>-1396.6998684018731</c:v>
                </c:pt>
                <c:pt idx="223">
                  <c:v>-1396.6998684018731</c:v>
                </c:pt>
                <c:pt idx="224">
                  <c:v>-1396.6998684018731</c:v>
                </c:pt>
                <c:pt idx="225">
                  <c:v>-1396.6998684018731</c:v>
                </c:pt>
                <c:pt idx="226">
                  <c:v>-1396.6998684018731</c:v>
                </c:pt>
                <c:pt idx="227">
                  <c:v>-1396.6998684018731</c:v>
                </c:pt>
                <c:pt idx="228">
                  <c:v>-1396.6998684018731</c:v>
                </c:pt>
                <c:pt idx="229">
                  <c:v>-1396.6998684018731</c:v>
                </c:pt>
                <c:pt idx="230">
                  <c:v>-1396.6998684018731</c:v>
                </c:pt>
                <c:pt idx="231">
                  <c:v>-1396.6998684018731</c:v>
                </c:pt>
                <c:pt idx="232">
                  <c:v>-1396.6998684018731</c:v>
                </c:pt>
                <c:pt idx="233">
                  <c:v>-1396.6998684018731</c:v>
                </c:pt>
                <c:pt idx="234">
                  <c:v>-1396.6998684018731</c:v>
                </c:pt>
                <c:pt idx="235">
                  <c:v>-1396.6998684018731</c:v>
                </c:pt>
                <c:pt idx="236">
                  <c:v>-1396.6998684018731</c:v>
                </c:pt>
                <c:pt idx="237">
                  <c:v>-1396.6998684018731</c:v>
                </c:pt>
                <c:pt idx="238">
                  <c:v>-1396.6998684018731</c:v>
                </c:pt>
                <c:pt idx="239">
                  <c:v>-1396.6998684018731</c:v>
                </c:pt>
                <c:pt idx="240">
                  <c:v>-1396.6998684018731</c:v>
                </c:pt>
                <c:pt idx="241">
                  <c:v>-1396.6998684018731</c:v>
                </c:pt>
                <c:pt idx="242">
                  <c:v>-1396.6998684018731</c:v>
                </c:pt>
                <c:pt idx="243">
                  <c:v>-1396.6998684018731</c:v>
                </c:pt>
                <c:pt idx="244">
                  <c:v>-1396.6998684018731</c:v>
                </c:pt>
                <c:pt idx="245">
                  <c:v>-1396.6998684018731</c:v>
                </c:pt>
                <c:pt idx="246">
                  <c:v>-1396.6998684018731</c:v>
                </c:pt>
                <c:pt idx="247">
                  <c:v>-1396.6998684018731</c:v>
                </c:pt>
                <c:pt idx="248">
                  <c:v>-1396.6998684018731</c:v>
                </c:pt>
                <c:pt idx="249">
                  <c:v>-1396.6998684018731</c:v>
                </c:pt>
                <c:pt idx="250">
                  <c:v>-1396.6998684018731</c:v>
                </c:pt>
                <c:pt idx="251">
                  <c:v>-1396.6998684018731</c:v>
                </c:pt>
                <c:pt idx="252">
                  <c:v>-1396.6998684018731</c:v>
                </c:pt>
                <c:pt idx="253">
                  <c:v>-1396.6998684018731</c:v>
                </c:pt>
                <c:pt idx="254">
                  <c:v>-1396.6998684018731</c:v>
                </c:pt>
                <c:pt idx="255">
                  <c:v>-1396.6998684018731</c:v>
                </c:pt>
                <c:pt idx="256">
                  <c:v>-1396.6998684018731</c:v>
                </c:pt>
                <c:pt idx="257">
                  <c:v>-1396.6998684018731</c:v>
                </c:pt>
                <c:pt idx="258">
                  <c:v>-1396.6998684018731</c:v>
                </c:pt>
                <c:pt idx="259">
                  <c:v>-1396.6998684018731</c:v>
                </c:pt>
                <c:pt idx="260">
                  <c:v>-1396.6998684018731</c:v>
                </c:pt>
                <c:pt idx="261">
                  <c:v>-1396.6998684018731</c:v>
                </c:pt>
                <c:pt idx="262">
                  <c:v>-1396.6998684018731</c:v>
                </c:pt>
                <c:pt idx="263">
                  <c:v>-1396.6998684018731</c:v>
                </c:pt>
                <c:pt idx="264">
                  <c:v>-1396.6998684018731</c:v>
                </c:pt>
                <c:pt idx="265">
                  <c:v>-1396.6998684018731</c:v>
                </c:pt>
                <c:pt idx="266">
                  <c:v>-1396.6998684018731</c:v>
                </c:pt>
                <c:pt idx="267">
                  <c:v>-1396.6998684018731</c:v>
                </c:pt>
                <c:pt idx="268">
                  <c:v>-1396.6998684018731</c:v>
                </c:pt>
                <c:pt idx="269">
                  <c:v>-1396.6998684018731</c:v>
                </c:pt>
                <c:pt idx="270">
                  <c:v>-1396.6998684018731</c:v>
                </c:pt>
                <c:pt idx="271">
                  <c:v>-1396.6998684018731</c:v>
                </c:pt>
                <c:pt idx="272">
                  <c:v>-1396.6998684018731</c:v>
                </c:pt>
                <c:pt idx="273">
                  <c:v>-1396.6998684018731</c:v>
                </c:pt>
                <c:pt idx="274">
                  <c:v>-1396.6998684018731</c:v>
                </c:pt>
                <c:pt idx="275">
                  <c:v>-1396.6998684018731</c:v>
                </c:pt>
                <c:pt idx="276">
                  <c:v>-1396.6998684018731</c:v>
                </c:pt>
                <c:pt idx="277">
                  <c:v>-1396.6998684018731</c:v>
                </c:pt>
                <c:pt idx="278">
                  <c:v>-1396.6998684018731</c:v>
                </c:pt>
                <c:pt idx="279">
                  <c:v>-1396.6998684018731</c:v>
                </c:pt>
                <c:pt idx="280">
                  <c:v>-1396.6998684018731</c:v>
                </c:pt>
                <c:pt idx="281">
                  <c:v>-1396.6998684018731</c:v>
                </c:pt>
                <c:pt idx="282">
                  <c:v>-1396.6998684018731</c:v>
                </c:pt>
                <c:pt idx="283">
                  <c:v>-1396.6998684018731</c:v>
                </c:pt>
                <c:pt idx="284">
                  <c:v>-1396.6998684018731</c:v>
                </c:pt>
                <c:pt idx="285">
                  <c:v>-1396.6998684018731</c:v>
                </c:pt>
                <c:pt idx="286">
                  <c:v>-1396.6998684018731</c:v>
                </c:pt>
                <c:pt idx="287">
                  <c:v>-1396.6998684018731</c:v>
                </c:pt>
                <c:pt idx="288">
                  <c:v>-1396.6998684018731</c:v>
                </c:pt>
                <c:pt idx="289">
                  <c:v>-1396.6998684018731</c:v>
                </c:pt>
                <c:pt idx="290">
                  <c:v>-1396.6998684018731</c:v>
                </c:pt>
                <c:pt idx="291">
                  <c:v>-1396.6998684018731</c:v>
                </c:pt>
                <c:pt idx="292">
                  <c:v>-1396.6998684018731</c:v>
                </c:pt>
                <c:pt idx="293">
                  <c:v>-1396.6998684018731</c:v>
                </c:pt>
                <c:pt idx="294">
                  <c:v>-1396.6998684018731</c:v>
                </c:pt>
                <c:pt idx="295">
                  <c:v>-1396.6998684018731</c:v>
                </c:pt>
                <c:pt idx="296">
                  <c:v>-1396.6998684018731</c:v>
                </c:pt>
                <c:pt idx="297">
                  <c:v>-1396.6998684018731</c:v>
                </c:pt>
                <c:pt idx="298">
                  <c:v>-1396.6998684018731</c:v>
                </c:pt>
                <c:pt idx="299">
                  <c:v>-1396.6998684018731</c:v>
                </c:pt>
                <c:pt idx="300">
                  <c:v>-1396.6998684018731</c:v>
                </c:pt>
                <c:pt idx="301">
                  <c:v>-1396.6998684018731</c:v>
                </c:pt>
                <c:pt idx="302">
                  <c:v>-1396.6998684018731</c:v>
                </c:pt>
                <c:pt idx="303">
                  <c:v>-1396.6998684018731</c:v>
                </c:pt>
                <c:pt idx="304">
                  <c:v>-1396.6998684018731</c:v>
                </c:pt>
                <c:pt idx="305">
                  <c:v>-1396.6998684018731</c:v>
                </c:pt>
                <c:pt idx="306">
                  <c:v>-1396.6998684018731</c:v>
                </c:pt>
                <c:pt idx="307">
                  <c:v>-1396.6998684018731</c:v>
                </c:pt>
                <c:pt idx="308">
                  <c:v>-1396.6998684018731</c:v>
                </c:pt>
                <c:pt idx="309">
                  <c:v>-1396.6998684018731</c:v>
                </c:pt>
                <c:pt idx="310">
                  <c:v>-1396.6998684018731</c:v>
                </c:pt>
                <c:pt idx="311">
                  <c:v>-1396.6998684018731</c:v>
                </c:pt>
                <c:pt idx="312">
                  <c:v>-1396.6998684018731</c:v>
                </c:pt>
                <c:pt idx="313">
                  <c:v>-1396.6998684018731</c:v>
                </c:pt>
                <c:pt idx="314">
                  <c:v>-1396.6998684018731</c:v>
                </c:pt>
                <c:pt idx="315">
                  <c:v>-1396.6998684018731</c:v>
                </c:pt>
                <c:pt idx="316">
                  <c:v>-1396.6998684018731</c:v>
                </c:pt>
                <c:pt idx="317">
                  <c:v>-1396.6998684018731</c:v>
                </c:pt>
                <c:pt idx="318">
                  <c:v>-1396.6998684018731</c:v>
                </c:pt>
                <c:pt idx="319">
                  <c:v>-1396.6998684018731</c:v>
                </c:pt>
                <c:pt idx="320">
                  <c:v>-1396.6998684018731</c:v>
                </c:pt>
                <c:pt idx="321">
                  <c:v>-1396.6998684018731</c:v>
                </c:pt>
                <c:pt idx="322">
                  <c:v>-1396.6998684018731</c:v>
                </c:pt>
                <c:pt idx="323">
                  <c:v>-1396.6998684018731</c:v>
                </c:pt>
                <c:pt idx="324">
                  <c:v>-1396.6998684018731</c:v>
                </c:pt>
                <c:pt idx="325">
                  <c:v>-1396.6998684018731</c:v>
                </c:pt>
                <c:pt idx="326">
                  <c:v>-1396.6998684018731</c:v>
                </c:pt>
                <c:pt idx="327">
                  <c:v>-1396.6998684018731</c:v>
                </c:pt>
                <c:pt idx="328">
                  <c:v>-1396.6998684018731</c:v>
                </c:pt>
                <c:pt idx="329">
                  <c:v>-1396.6998684018731</c:v>
                </c:pt>
                <c:pt idx="330">
                  <c:v>-1396.6998684018731</c:v>
                </c:pt>
                <c:pt idx="331">
                  <c:v>-1396.6998684018731</c:v>
                </c:pt>
                <c:pt idx="332">
                  <c:v>-1396.6998684018731</c:v>
                </c:pt>
                <c:pt idx="333">
                  <c:v>-1396.6998684018731</c:v>
                </c:pt>
                <c:pt idx="334">
                  <c:v>-1396.6998684018731</c:v>
                </c:pt>
                <c:pt idx="335">
                  <c:v>-1396.6998684018731</c:v>
                </c:pt>
                <c:pt idx="336">
                  <c:v>-1396.6998684018731</c:v>
                </c:pt>
                <c:pt idx="337">
                  <c:v>-1396.6998684018731</c:v>
                </c:pt>
                <c:pt idx="338">
                  <c:v>-1396.6998684018731</c:v>
                </c:pt>
                <c:pt idx="339">
                  <c:v>-1396.6998684018731</c:v>
                </c:pt>
                <c:pt idx="340">
                  <c:v>-1396.6998684018731</c:v>
                </c:pt>
                <c:pt idx="341">
                  <c:v>-1396.6998684018731</c:v>
                </c:pt>
                <c:pt idx="342">
                  <c:v>-1396.6998684018731</c:v>
                </c:pt>
                <c:pt idx="343">
                  <c:v>-1396.6998684018731</c:v>
                </c:pt>
                <c:pt idx="344">
                  <c:v>-1396.6998684018731</c:v>
                </c:pt>
                <c:pt idx="345">
                  <c:v>-1396.6998684018731</c:v>
                </c:pt>
                <c:pt idx="346">
                  <c:v>-1396.6998684018731</c:v>
                </c:pt>
                <c:pt idx="347">
                  <c:v>-1396.6998684018731</c:v>
                </c:pt>
                <c:pt idx="348">
                  <c:v>-1396.6998684018731</c:v>
                </c:pt>
                <c:pt idx="349">
                  <c:v>-1396.6998684018731</c:v>
                </c:pt>
                <c:pt idx="350">
                  <c:v>-1396.6998684018731</c:v>
                </c:pt>
                <c:pt idx="351">
                  <c:v>-1396.6998684018731</c:v>
                </c:pt>
                <c:pt idx="352">
                  <c:v>-1396.6998684018731</c:v>
                </c:pt>
                <c:pt idx="353">
                  <c:v>-1396.6998684018731</c:v>
                </c:pt>
                <c:pt idx="354">
                  <c:v>-1396.6998684018731</c:v>
                </c:pt>
                <c:pt idx="355">
                  <c:v>-1396.6998684018731</c:v>
                </c:pt>
                <c:pt idx="356">
                  <c:v>-1396.6998684018731</c:v>
                </c:pt>
                <c:pt idx="357">
                  <c:v>-1396.6998684018731</c:v>
                </c:pt>
                <c:pt idx="358">
                  <c:v>-1396.6998684018731</c:v>
                </c:pt>
                <c:pt idx="359">
                  <c:v>-1396.6998684018731</c:v>
                </c:pt>
                <c:pt idx="360">
                  <c:v>-1396.6998684018731</c:v>
                </c:pt>
                <c:pt idx="361">
                  <c:v>-1396.6998684018731</c:v>
                </c:pt>
                <c:pt idx="362">
                  <c:v>-1396.6998684018731</c:v>
                </c:pt>
                <c:pt idx="363">
                  <c:v>-1396.6998684018731</c:v>
                </c:pt>
                <c:pt idx="364">
                  <c:v>-1396.6998684018731</c:v>
                </c:pt>
                <c:pt idx="365">
                  <c:v>-1396.6998684018731</c:v>
                </c:pt>
                <c:pt idx="366">
                  <c:v>-1396.6998684018731</c:v>
                </c:pt>
                <c:pt idx="367">
                  <c:v>-1396.6998684018731</c:v>
                </c:pt>
                <c:pt idx="368">
                  <c:v>-1396.6998684018731</c:v>
                </c:pt>
                <c:pt idx="369">
                  <c:v>-1396.6998684018731</c:v>
                </c:pt>
                <c:pt idx="370">
                  <c:v>-1396.6998684018731</c:v>
                </c:pt>
                <c:pt idx="371">
                  <c:v>-1396.6998684018731</c:v>
                </c:pt>
                <c:pt idx="372">
                  <c:v>-1396.6998684018731</c:v>
                </c:pt>
                <c:pt idx="373">
                  <c:v>-1396.6998684018731</c:v>
                </c:pt>
                <c:pt idx="374">
                  <c:v>-1396.6998684018731</c:v>
                </c:pt>
                <c:pt idx="375">
                  <c:v>-1396.6998684018731</c:v>
                </c:pt>
                <c:pt idx="376">
                  <c:v>-1396.6998684018731</c:v>
                </c:pt>
                <c:pt idx="377">
                  <c:v>-1396.6998684018731</c:v>
                </c:pt>
                <c:pt idx="378">
                  <c:v>-1396.6998684018731</c:v>
                </c:pt>
                <c:pt idx="379">
                  <c:v>-1396.6998684018731</c:v>
                </c:pt>
                <c:pt idx="380">
                  <c:v>-1396.6998684018731</c:v>
                </c:pt>
                <c:pt idx="381">
                  <c:v>-1396.6998684018731</c:v>
                </c:pt>
                <c:pt idx="382">
                  <c:v>-1396.6998684018731</c:v>
                </c:pt>
                <c:pt idx="383">
                  <c:v>-1396.6998684018731</c:v>
                </c:pt>
                <c:pt idx="384">
                  <c:v>-1396.6998684018731</c:v>
                </c:pt>
                <c:pt idx="385">
                  <c:v>-1396.6998684018731</c:v>
                </c:pt>
                <c:pt idx="386">
                  <c:v>-1396.6998684018731</c:v>
                </c:pt>
                <c:pt idx="387">
                  <c:v>-1396.6998684018731</c:v>
                </c:pt>
                <c:pt idx="388">
                  <c:v>-1396.6998684018731</c:v>
                </c:pt>
                <c:pt idx="389">
                  <c:v>-1396.6998684018731</c:v>
                </c:pt>
                <c:pt idx="390">
                  <c:v>-1396.6998684018731</c:v>
                </c:pt>
                <c:pt idx="391">
                  <c:v>-1396.6998684018731</c:v>
                </c:pt>
                <c:pt idx="392">
                  <c:v>-1396.6998684018731</c:v>
                </c:pt>
                <c:pt idx="393">
                  <c:v>-1396.6998684018731</c:v>
                </c:pt>
                <c:pt idx="394">
                  <c:v>-1396.6998684018731</c:v>
                </c:pt>
                <c:pt idx="395">
                  <c:v>-1396.6998684018731</c:v>
                </c:pt>
                <c:pt idx="396">
                  <c:v>-1396.6998684018731</c:v>
                </c:pt>
                <c:pt idx="397">
                  <c:v>-1396.6998684018731</c:v>
                </c:pt>
                <c:pt idx="398">
                  <c:v>-1396.6998684018731</c:v>
                </c:pt>
                <c:pt idx="399">
                  <c:v>-1396.6998684018731</c:v>
                </c:pt>
                <c:pt idx="400">
                  <c:v>-1396.6998684018731</c:v>
                </c:pt>
                <c:pt idx="401">
                  <c:v>-1396.6998684018731</c:v>
                </c:pt>
                <c:pt idx="402">
                  <c:v>-1396.6998684018731</c:v>
                </c:pt>
                <c:pt idx="403">
                  <c:v>-1396.6998684018731</c:v>
                </c:pt>
                <c:pt idx="404">
                  <c:v>-1396.6998684018731</c:v>
                </c:pt>
                <c:pt idx="405">
                  <c:v>-1396.6998684018731</c:v>
                </c:pt>
                <c:pt idx="406">
                  <c:v>-1396.6998684018731</c:v>
                </c:pt>
                <c:pt idx="407">
                  <c:v>-1396.6998684018731</c:v>
                </c:pt>
                <c:pt idx="408">
                  <c:v>-1396.6998684018731</c:v>
                </c:pt>
                <c:pt idx="409">
                  <c:v>-1396.6998684018731</c:v>
                </c:pt>
                <c:pt idx="410">
                  <c:v>-1396.6998684018731</c:v>
                </c:pt>
                <c:pt idx="411">
                  <c:v>-1396.6998684018731</c:v>
                </c:pt>
                <c:pt idx="412">
                  <c:v>-1396.6998684018731</c:v>
                </c:pt>
                <c:pt idx="413">
                  <c:v>-1396.6998684018731</c:v>
                </c:pt>
                <c:pt idx="414">
                  <c:v>-1396.6998684018731</c:v>
                </c:pt>
                <c:pt idx="415">
                  <c:v>-1396.6998684018731</c:v>
                </c:pt>
                <c:pt idx="416">
                  <c:v>-1396.6998684018731</c:v>
                </c:pt>
                <c:pt idx="417">
                  <c:v>-1396.6998684018731</c:v>
                </c:pt>
                <c:pt idx="418">
                  <c:v>-1396.6998684018731</c:v>
                </c:pt>
                <c:pt idx="419">
                  <c:v>-1396.6998684018731</c:v>
                </c:pt>
                <c:pt idx="420">
                  <c:v>-1396.6998684018731</c:v>
                </c:pt>
                <c:pt idx="421">
                  <c:v>-1396.6998684018731</c:v>
                </c:pt>
                <c:pt idx="422">
                  <c:v>-1396.6998684018731</c:v>
                </c:pt>
                <c:pt idx="423">
                  <c:v>-1396.6998684018731</c:v>
                </c:pt>
                <c:pt idx="424">
                  <c:v>-1396.6998684018731</c:v>
                </c:pt>
                <c:pt idx="425">
                  <c:v>-1396.6998684018731</c:v>
                </c:pt>
                <c:pt idx="426">
                  <c:v>-1396.6998684018731</c:v>
                </c:pt>
                <c:pt idx="427">
                  <c:v>-1396.6998684018731</c:v>
                </c:pt>
                <c:pt idx="428">
                  <c:v>-1396.6998684018731</c:v>
                </c:pt>
                <c:pt idx="429">
                  <c:v>-1396.6998684018731</c:v>
                </c:pt>
                <c:pt idx="430">
                  <c:v>-1396.6998684018731</c:v>
                </c:pt>
                <c:pt idx="431">
                  <c:v>-1396.6998684018731</c:v>
                </c:pt>
                <c:pt idx="432">
                  <c:v>-1396.6998684018731</c:v>
                </c:pt>
                <c:pt idx="433">
                  <c:v>-1396.6998684018731</c:v>
                </c:pt>
                <c:pt idx="434">
                  <c:v>-1396.6998684018731</c:v>
                </c:pt>
                <c:pt idx="435">
                  <c:v>-1396.6998684018731</c:v>
                </c:pt>
                <c:pt idx="436">
                  <c:v>-1396.6998684018731</c:v>
                </c:pt>
                <c:pt idx="437">
                  <c:v>-1396.6998684018731</c:v>
                </c:pt>
                <c:pt idx="438">
                  <c:v>-1396.6998684018731</c:v>
                </c:pt>
                <c:pt idx="439">
                  <c:v>-1396.6998684018731</c:v>
                </c:pt>
                <c:pt idx="440">
                  <c:v>-1396.6998684018731</c:v>
                </c:pt>
                <c:pt idx="441">
                  <c:v>-1396.6998684018731</c:v>
                </c:pt>
                <c:pt idx="442">
                  <c:v>-1396.6998684018731</c:v>
                </c:pt>
                <c:pt idx="443">
                  <c:v>-1396.6998684018731</c:v>
                </c:pt>
                <c:pt idx="444">
                  <c:v>-1396.6998684018731</c:v>
                </c:pt>
                <c:pt idx="445">
                  <c:v>-1396.6998684018731</c:v>
                </c:pt>
                <c:pt idx="446">
                  <c:v>-1396.6998684018731</c:v>
                </c:pt>
                <c:pt idx="447">
                  <c:v>-1396.6998684018731</c:v>
                </c:pt>
                <c:pt idx="448">
                  <c:v>-1396.6998684018731</c:v>
                </c:pt>
                <c:pt idx="449">
                  <c:v>-1396.6998684018731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8-4DD3-A876-E0B61BC8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76352"/>
        <c:axId val="1306876768"/>
      </c:scatterChart>
      <c:valAx>
        <c:axId val="13068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768"/>
        <c:crosses val="autoZero"/>
        <c:crossBetween val="midCat"/>
      </c:valAx>
      <c:valAx>
        <c:axId val="13068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7'!$D$54:$D$685</c:f>
              <c:numCache>
                <c:formatCode>General</c:formatCode>
                <c:ptCount val="632"/>
                <c:pt idx="0">
                  <c:v>-604.78878374920225</c:v>
                </c:pt>
                <c:pt idx="1">
                  <c:v>-604.78878374920225</c:v>
                </c:pt>
                <c:pt idx="2">
                  <c:v>-604.78878374920225</c:v>
                </c:pt>
                <c:pt idx="3">
                  <c:v>-604.78878374920225</c:v>
                </c:pt>
                <c:pt idx="4">
                  <c:v>-604.78878374920225</c:v>
                </c:pt>
                <c:pt idx="5">
                  <c:v>-604.78878374920225</c:v>
                </c:pt>
                <c:pt idx="6">
                  <c:v>-604.78878374920225</c:v>
                </c:pt>
                <c:pt idx="7">
                  <c:v>-604.78878374920225</c:v>
                </c:pt>
                <c:pt idx="8">
                  <c:v>-604.78878374920225</c:v>
                </c:pt>
                <c:pt idx="9">
                  <c:v>-604.78878374920225</c:v>
                </c:pt>
                <c:pt idx="10">
                  <c:v>-604.78878374920225</c:v>
                </c:pt>
                <c:pt idx="11">
                  <c:v>-604.78878374920225</c:v>
                </c:pt>
                <c:pt idx="12">
                  <c:v>-604.78878374920225</c:v>
                </c:pt>
                <c:pt idx="13">
                  <c:v>-604.78878374920225</c:v>
                </c:pt>
                <c:pt idx="14">
                  <c:v>-604.78878374920225</c:v>
                </c:pt>
                <c:pt idx="15">
                  <c:v>-604.78878374920225</c:v>
                </c:pt>
                <c:pt idx="16">
                  <c:v>-604.78878374920225</c:v>
                </c:pt>
                <c:pt idx="17">
                  <c:v>-604.78878374920225</c:v>
                </c:pt>
                <c:pt idx="18">
                  <c:v>-604.78878374920225</c:v>
                </c:pt>
                <c:pt idx="19">
                  <c:v>-604.78878374920225</c:v>
                </c:pt>
                <c:pt idx="20">
                  <c:v>-604.78878374920225</c:v>
                </c:pt>
                <c:pt idx="21">
                  <c:v>-604.78878374920225</c:v>
                </c:pt>
                <c:pt idx="22">
                  <c:v>-604.78878374920225</c:v>
                </c:pt>
                <c:pt idx="23">
                  <c:v>-604.78878374920225</c:v>
                </c:pt>
                <c:pt idx="24">
                  <c:v>-604.78878374920225</c:v>
                </c:pt>
                <c:pt idx="25">
                  <c:v>-604.78878374920225</c:v>
                </c:pt>
                <c:pt idx="26">
                  <c:v>-604.78878374920225</c:v>
                </c:pt>
                <c:pt idx="27">
                  <c:v>-604.78878374920225</c:v>
                </c:pt>
                <c:pt idx="28">
                  <c:v>-604.78878374920225</c:v>
                </c:pt>
                <c:pt idx="29">
                  <c:v>-604.78878374920225</c:v>
                </c:pt>
                <c:pt idx="30">
                  <c:v>-604.78878374920225</c:v>
                </c:pt>
                <c:pt idx="31">
                  <c:v>-604.78878374920225</c:v>
                </c:pt>
                <c:pt idx="32">
                  <c:v>-604.78878374920225</c:v>
                </c:pt>
                <c:pt idx="33">
                  <c:v>-604.78878374920225</c:v>
                </c:pt>
                <c:pt idx="34">
                  <c:v>-604.78878374920225</c:v>
                </c:pt>
                <c:pt idx="35">
                  <c:v>-604.78878374920225</c:v>
                </c:pt>
                <c:pt idx="36">
                  <c:v>-604.78878374920225</c:v>
                </c:pt>
                <c:pt idx="37">
                  <c:v>-604.78878374920225</c:v>
                </c:pt>
                <c:pt idx="38">
                  <c:v>-604.78878374920225</c:v>
                </c:pt>
                <c:pt idx="39">
                  <c:v>-604.78878374920225</c:v>
                </c:pt>
                <c:pt idx="40">
                  <c:v>-604.78878374920225</c:v>
                </c:pt>
                <c:pt idx="41">
                  <c:v>-604.78878374920225</c:v>
                </c:pt>
                <c:pt idx="42">
                  <c:v>-604.78878374920225</c:v>
                </c:pt>
                <c:pt idx="43">
                  <c:v>-604.78878374920225</c:v>
                </c:pt>
                <c:pt idx="44">
                  <c:v>-604.78878374920225</c:v>
                </c:pt>
                <c:pt idx="45">
                  <c:v>-604.78878374920225</c:v>
                </c:pt>
                <c:pt idx="46">
                  <c:v>-604.78878374920225</c:v>
                </c:pt>
                <c:pt idx="47">
                  <c:v>-604.78878374920225</c:v>
                </c:pt>
                <c:pt idx="48">
                  <c:v>-604.78878374920225</c:v>
                </c:pt>
                <c:pt idx="49">
                  <c:v>-604.78878374920225</c:v>
                </c:pt>
                <c:pt idx="50">
                  <c:v>-604.78878374920225</c:v>
                </c:pt>
                <c:pt idx="51">
                  <c:v>-604.78878374920225</c:v>
                </c:pt>
                <c:pt idx="52">
                  <c:v>-604.78878374920225</c:v>
                </c:pt>
                <c:pt idx="53">
                  <c:v>-604.78878374920225</c:v>
                </c:pt>
                <c:pt idx="54">
                  <c:v>-604.78878374920225</c:v>
                </c:pt>
                <c:pt idx="55">
                  <c:v>-604.78878374920225</c:v>
                </c:pt>
                <c:pt idx="56">
                  <c:v>-604.78878374920225</c:v>
                </c:pt>
                <c:pt idx="57">
                  <c:v>-604.78878374920225</c:v>
                </c:pt>
                <c:pt idx="58">
                  <c:v>-604.78878374920225</c:v>
                </c:pt>
                <c:pt idx="59">
                  <c:v>-604.78878374920225</c:v>
                </c:pt>
                <c:pt idx="60">
                  <c:v>-604.78878374920225</c:v>
                </c:pt>
                <c:pt idx="61">
                  <c:v>-604.78878374920225</c:v>
                </c:pt>
                <c:pt idx="62">
                  <c:v>-604.78878374920225</c:v>
                </c:pt>
                <c:pt idx="63">
                  <c:v>-604.78878374920225</c:v>
                </c:pt>
                <c:pt idx="64">
                  <c:v>-604.78878374920225</c:v>
                </c:pt>
                <c:pt idx="65">
                  <c:v>-604.78878374920225</c:v>
                </c:pt>
                <c:pt idx="66">
                  <c:v>-604.78878374920225</c:v>
                </c:pt>
                <c:pt idx="67">
                  <c:v>-604.78878374920225</c:v>
                </c:pt>
                <c:pt idx="68">
                  <c:v>-604.78878374920225</c:v>
                </c:pt>
                <c:pt idx="69">
                  <c:v>-604.78878374920225</c:v>
                </c:pt>
                <c:pt idx="70">
                  <c:v>-604.78878374920225</c:v>
                </c:pt>
                <c:pt idx="71">
                  <c:v>-604.78878374920225</c:v>
                </c:pt>
                <c:pt idx="72">
                  <c:v>-604.78878374920225</c:v>
                </c:pt>
                <c:pt idx="73">
                  <c:v>-604.78878374920225</c:v>
                </c:pt>
                <c:pt idx="74">
                  <c:v>-604.78878374920225</c:v>
                </c:pt>
                <c:pt idx="75">
                  <c:v>-604.78878374920225</c:v>
                </c:pt>
                <c:pt idx="76">
                  <c:v>-604.78878374920225</c:v>
                </c:pt>
                <c:pt idx="77">
                  <c:v>-604.78878374920225</c:v>
                </c:pt>
                <c:pt idx="78">
                  <c:v>-604.78878374920225</c:v>
                </c:pt>
                <c:pt idx="79">
                  <c:v>-604.78878374920225</c:v>
                </c:pt>
                <c:pt idx="80">
                  <c:v>-604.78878374920225</c:v>
                </c:pt>
                <c:pt idx="81">
                  <c:v>-604.78878374920225</c:v>
                </c:pt>
                <c:pt idx="82">
                  <c:v>-604.78878374920225</c:v>
                </c:pt>
                <c:pt idx="83">
                  <c:v>-604.78878374920225</c:v>
                </c:pt>
                <c:pt idx="84">
                  <c:v>-604.78878374920225</c:v>
                </c:pt>
                <c:pt idx="85">
                  <c:v>-604.78878374920225</c:v>
                </c:pt>
                <c:pt idx="86">
                  <c:v>-604.78878374920225</c:v>
                </c:pt>
                <c:pt idx="87">
                  <c:v>-604.78878374920225</c:v>
                </c:pt>
                <c:pt idx="88">
                  <c:v>-604.78878374920225</c:v>
                </c:pt>
                <c:pt idx="89">
                  <c:v>-604.78878374920225</c:v>
                </c:pt>
                <c:pt idx="90">
                  <c:v>-604.78878374920225</c:v>
                </c:pt>
                <c:pt idx="91">
                  <c:v>-604.78878374920225</c:v>
                </c:pt>
                <c:pt idx="92">
                  <c:v>-604.78878374920225</c:v>
                </c:pt>
                <c:pt idx="93">
                  <c:v>-604.78878374920225</c:v>
                </c:pt>
                <c:pt idx="94">
                  <c:v>-604.78878374920225</c:v>
                </c:pt>
                <c:pt idx="95">
                  <c:v>-604.78878374920225</c:v>
                </c:pt>
                <c:pt idx="96">
                  <c:v>-604.78878374920225</c:v>
                </c:pt>
                <c:pt idx="97">
                  <c:v>-604.78878374920225</c:v>
                </c:pt>
                <c:pt idx="98">
                  <c:v>-604.78878374920225</c:v>
                </c:pt>
                <c:pt idx="99">
                  <c:v>-604.78878374920225</c:v>
                </c:pt>
                <c:pt idx="100">
                  <c:v>-604.78878374920225</c:v>
                </c:pt>
                <c:pt idx="101">
                  <c:v>-604.78878374920225</c:v>
                </c:pt>
                <c:pt idx="102">
                  <c:v>-604.78878374920225</c:v>
                </c:pt>
                <c:pt idx="103">
                  <c:v>-604.78878374920225</c:v>
                </c:pt>
                <c:pt idx="104">
                  <c:v>-604.78878374920225</c:v>
                </c:pt>
                <c:pt idx="105">
                  <c:v>-604.78878374920225</c:v>
                </c:pt>
                <c:pt idx="106">
                  <c:v>-604.78878374920225</c:v>
                </c:pt>
                <c:pt idx="107">
                  <c:v>-604.78878374920225</c:v>
                </c:pt>
                <c:pt idx="108">
                  <c:v>-604.78878374920225</c:v>
                </c:pt>
                <c:pt idx="109">
                  <c:v>-604.78878374920225</c:v>
                </c:pt>
                <c:pt idx="110">
                  <c:v>-604.78878374920225</c:v>
                </c:pt>
                <c:pt idx="111">
                  <c:v>-604.78878374920225</c:v>
                </c:pt>
                <c:pt idx="112">
                  <c:v>-604.78878374920225</c:v>
                </c:pt>
                <c:pt idx="113">
                  <c:v>-604.78878374920225</c:v>
                </c:pt>
                <c:pt idx="114">
                  <c:v>-604.78878374920225</c:v>
                </c:pt>
                <c:pt idx="115">
                  <c:v>-604.78878374920225</c:v>
                </c:pt>
                <c:pt idx="116">
                  <c:v>-604.78878374920225</c:v>
                </c:pt>
                <c:pt idx="117">
                  <c:v>-604.78878374920225</c:v>
                </c:pt>
                <c:pt idx="118">
                  <c:v>-604.78878374920225</c:v>
                </c:pt>
                <c:pt idx="119">
                  <c:v>-604.78878374920225</c:v>
                </c:pt>
                <c:pt idx="120">
                  <c:v>-604.78878374920225</c:v>
                </c:pt>
                <c:pt idx="121">
                  <c:v>-604.78878374920225</c:v>
                </c:pt>
                <c:pt idx="122">
                  <c:v>-604.78878374920225</c:v>
                </c:pt>
                <c:pt idx="123">
                  <c:v>-604.78878374920225</c:v>
                </c:pt>
                <c:pt idx="124">
                  <c:v>-604.78878374920225</c:v>
                </c:pt>
                <c:pt idx="125">
                  <c:v>-604.78878374920225</c:v>
                </c:pt>
                <c:pt idx="126">
                  <c:v>-604.78878374920225</c:v>
                </c:pt>
                <c:pt idx="127">
                  <c:v>-604.78878374920225</c:v>
                </c:pt>
                <c:pt idx="128">
                  <c:v>-604.78878374920225</c:v>
                </c:pt>
                <c:pt idx="129">
                  <c:v>-604.78878374920225</c:v>
                </c:pt>
                <c:pt idx="130">
                  <c:v>-604.78878374920225</c:v>
                </c:pt>
                <c:pt idx="131">
                  <c:v>-604.78878374920225</c:v>
                </c:pt>
                <c:pt idx="132">
                  <c:v>-604.78878374920225</c:v>
                </c:pt>
                <c:pt idx="133">
                  <c:v>-604.78878374920225</c:v>
                </c:pt>
                <c:pt idx="134">
                  <c:v>-604.78878374920225</c:v>
                </c:pt>
                <c:pt idx="135">
                  <c:v>-604.78878374920225</c:v>
                </c:pt>
                <c:pt idx="136">
                  <c:v>-604.78878374920225</c:v>
                </c:pt>
                <c:pt idx="137">
                  <c:v>-604.78878374920225</c:v>
                </c:pt>
                <c:pt idx="138">
                  <c:v>-604.78878374920225</c:v>
                </c:pt>
                <c:pt idx="139">
                  <c:v>-604.78878374920225</c:v>
                </c:pt>
                <c:pt idx="140">
                  <c:v>-604.78878374920225</c:v>
                </c:pt>
                <c:pt idx="141">
                  <c:v>-604.78878374920225</c:v>
                </c:pt>
                <c:pt idx="142">
                  <c:v>-604.78878374920225</c:v>
                </c:pt>
                <c:pt idx="143">
                  <c:v>-604.78878374920225</c:v>
                </c:pt>
                <c:pt idx="144">
                  <c:v>-604.78878374920225</c:v>
                </c:pt>
                <c:pt idx="145">
                  <c:v>-604.78878374920225</c:v>
                </c:pt>
                <c:pt idx="146">
                  <c:v>-604.78878374920225</c:v>
                </c:pt>
                <c:pt idx="147">
                  <c:v>-604.78878374920225</c:v>
                </c:pt>
                <c:pt idx="148">
                  <c:v>-604.78878374920225</c:v>
                </c:pt>
                <c:pt idx="149">
                  <c:v>-604.78878374920225</c:v>
                </c:pt>
                <c:pt idx="150">
                  <c:v>-604.78878374920225</c:v>
                </c:pt>
                <c:pt idx="151">
                  <c:v>-604.78878374920225</c:v>
                </c:pt>
                <c:pt idx="152">
                  <c:v>-604.78878374920225</c:v>
                </c:pt>
                <c:pt idx="153">
                  <c:v>-604.78878374920225</c:v>
                </c:pt>
                <c:pt idx="154">
                  <c:v>-604.78878374920225</c:v>
                </c:pt>
                <c:pt idx="155">
                  <c:v>-604.78878374920225</c:v>
                </c:pt>
                <c:pt idx="156">
                  <c:v>-604.78878374920225</c:v>
                </c:pt>
                <c:pt idx="157">
                  <c:v>-604.78878374920225</c:v>
                </c:pt>
                <c:pt idx="158">
                  <c:v>-604.78878374920225</c:v>
                </c:pt>
                <c:pt idx="159">
                  <c:v>-604.78878374920225</c:v>
                </c:pt>
                <c:pt idx="160">
                  <c:v>-604.78878374920225</c:v>
                </c:pt>
                <c:pt idx="161">
                  <c:v>-604.78878374920225</c:v>
                </c:pt>
                <c:pt idx="162">
                  <c:v>-604.78878374920225</c:v>
                </c:pt>
                <c:pt idx="163">
                  <c:v>-604.78878374920225</c:v>
                </c:pt>
                <c:pt idx="164">
                  <c:v>-604.78878374920225</c:v>
                </c:pt>
                <c:pt idx="165">
                  <c:v>-604.78878374920225</c:v>
                </c:pt>
                <c:pt idx="166">
                  <c:v>-604.78878374920225</c:v>
                </c:pt>
                <c:pt idx="167">
                  <c:v>-604.78878374920225</c:v>
                </c:pt>
                <c:pt idx="168">
                  <c:v>-604.78878374920225</c:v>
                </c:pt>
                <c:pt idx="169">
                  <c:v>-604.78878374920225</c:v>
                </c:pt>
                <c:pt idx="170">
                  <c:v>-604.78878374920225</c:v>
                </c:pt>
                <c:pt idx="171">
                  <c:v>-604.78878374920225</c:v>
                </c:pt>
                <c:pt idx="172">
                  <c:v>-604.78878374920225</c:v>
                </c:pt>
                <c:pt idx="173">
                  <c:v>-604.78878374920225</c:v>
                </c:pt>
                <c:pt idx="174">
                  <c:v>-604.78878374920225</c:v>
                </c:pt>
                <c:pt idx="175">
                  <c:v>-604.78878374920225</c:v>
                </c:pt>
                <c:pt idx="176">
                  <c:v>-604.78878374920225</c:v>
                </c:pt>
                <c:pt idx="177">
                  <c:v>-604.78878374920225</c:v>
                </c:pt>
                <c:pt idx="178">
                  <c:v>-604.78878374920225</c:v>
                </c:pt>
                <c:pt idx="179">
                  <c:v>-604.78878374920225</c:v>
                </c:pt>
                <c:pt idx="180">
                  <c:v>-725.74654049904279</c:v>
                </c:pt>
                <c:pt idx="181">
                  <c:v>-725.74654049904279</c:v>
                </c:pt>
                <c:pt idx="182">
                  <c:v>-725.74654049904279</c:v>
                </c:pt>
                <c:pt idx="183">
                  <c:v>-725.74654049904279</c:v>
                </c:pt>
                <c:pt idx="184">
                  <c:v>-725.74654049904279</c:v>
                </c:pt>
                <c:pt idx="185">
                  <c:v>-725.74654049904279</c:v>
                </c:pt>
                <c:pt idx="186">
                  <c:v>-725.74654049904279</c:v>
                </c:pt>
                <c:pt idx="187">
                  <c:v>-725.74654049904279</c:v>
                </c:pt>
                <c:pt idx="188">
                  <c:v>-725.74654049904279</c:v>
                </c:pt>
                <c:pt idx="189">
                  <c:v>-725.74654049904279</c:v>
                </c:pt>
                <c:pt idx="190">
                  <c:v>-725.74654049904279</c:v>
                </c:pt>
                <c:pt idx="191">
                  <c:v>-725.74654049904279</c:v>
                </c:pt>
                <c:pt idx="192">
                  <c:v>-725.74654049904279</c:v>
                </c:pt>
                <c:pt idx="193">
                  <c:v>-725.74654049904279</c:v>
                </c:pt>
                <c:pt idx="194">
                  <c:v>-725.74654049904279</c:v>
                </c:pt>
                <c:pt idx="195">
                  <c:v>-725.74654049904279</c:v>
                </c:pt>
                <c:pt idx="196">
                  <c:v>-725.74654049904279</c:v>
                </c:pt>
                <c:pt idx="197">
                  <c:v>-725.74654049904279</c:v>
                </c:pt>
                <c:pt idx="198">
                  <c:v>-725.74654049904279</c:v>
                </c:pt>
                <c:pt idx="199">
                  <c:v>-725.74654049904279</c:v>
                </c:pt>
                <c:pt idx="200">
                  <c:v>-725.74654049904279</c:v>
                </c:pt>
                <c:pt idx="201">
                  <c:v>-725.74654049904279</c:v>
                </c:pt>
                <c:pt idx="202">
                  <c:v>-725.74654049904279</c:v>
                </c:pt>
                <c:pt idx="203">
                  <c:v>-725.74654049904279</c:v>
                </c:pt>
                <c:pt idx="204">
                  <c:v>-725.74654049904279</c:v>
                </c:pt>
                <c:pt idx="205">
                  <c:v>-725.74654049904279</c:v>
                </c:pt>
                <c:pt idx="206">
                  <c:v>-725.74654049904279</c:v>
                </c:pt>
                <c:pt idx="207">
                  <c:v>-725.74654049904279</c:v>
                </c:pt>
                <c:pt idx="208">
                  <c:v>-725.74654049904279</c:v>
                </c:pt>
                <c:pt idx="209">
                  <c:v>-725.74654049904279</c:v>
                </c:pt>
                <c:pt idx="210">
                  <c:v>-725.74654049904279</c:v>
                </c:pt>
                <c:pt idx="211">
                  <c:v>-725.74654049904279</c:v>
                </c:pt>
                <c:pt idx="212">
                  <c:v>-725.74654049904279</c:v>
                </c:pt>
                <c:pt idx="213">
                  <c:v>-725.74654049904279</c:v>
                </c:pt>
                <c:pt idx="214">
                  <c:v>-725.74654049904279</c:v>
                </c:pt>
                <c:pt idx="215">
                  <c:v>-725.74654049904279</c:v>
                </c:pt>
                <c:pt idx="216">
                  <c:v>-725.74654049904279</c:v>
                </c:pt>
                <c:pt idx="217">
                  <c:v>-725.74654049904279</c:v>
                </c:pt>
                <c:pt idx="218">
                  <c:v>-725.74654049904279</c:v>
                </c:pt>
                <c:pt idx="219">
                  <c:v>-725.74654049904279</c:v>
                </c:pt>
                <c:pt idx="220">
                  <c:v>-725.74654049904279</c:v>
                </c:pt>
                <c:pt idx="221">
                  <c:v>-725.74654049904279</c:v>
                </c:pt>
                <c:pt idx="222">
                  <c:v>-725.74654049904279</c:v>
                </c:pt>
                <c:pt idx="223">
                  <c:v>-725.74654049904279</c:v>
                </c:pt>
                <c:pt idx="224">
                  <c:v>-725.74654049904279</c:v>
                </c:pt>
                <c:pt idx="225">
                  <c:v>-725.74654049904279</c:v>
                </c:pt>
                <c:pt idx="226">
                  <c:v>-725.74654049904279</c:v>
                </c:pt>
                <c:pt idx="227">
                  <c:v>-725.74654049904279</c:v>
                </c:pt>
                <c:pt idx="228">
                  <c:v>-725.74654049904279</c:v>
                </c:pt>
                <c:pt idx="229">
                  <c:v>-725.74654049904279</c:v>
                </c:pt>
                <c:pt idx="230">
                  <c:v>-725.74654049904279</c:v>
                </c:pt>
                <c:pt idx="231">
                  <c:v>-725.74654049904279</c:v>
                </c:pt>
                <c:pt idx="232">
                  <c:v>-725.74654049904279</c:v>
                </c:pt>
                <c:pt idx="233">
                  <c:v>-725.74654049904279</c:v>
                </c:pt>
                <c:pt idx="234">
                  <c:v>-725.74654049904279</c:v>
                </c:pt>
                <c:pt idx="235">
                  <c:v>-725.74654049904279</c:v>
                </c:pt>
                <c:pt idx="236">
                  <c:v>-725.74654049904279</c:v>
                </c:pt>
                <c:pt idx="237">
                  <c:v>-725.74654049904279</c:v>
                </c:pt>
                <c:pt idx="238">
                  <c:v>-725.74654049904279</c:v>
                </c:pt>
                <c:pt idx="239">
                  <c:v>-725.74654049904279</c:v>
                </c:pt>
                <c:pt idx="240">
                  <c:v>-725.74654049904279</c:v>
                </c:pt>
                <c:pt idx="241">
                  <c:v>-725.74654049904279</c:v>
                </c:pt>
                <c:pt idx="242">
                  <c:v>-725.74654049904279</c:v>
                </c:pt>
                <c:pt idx="243">
                  <c:v>-725.74654049904279</c:v>
                </c:pt>
                <c:pt idx="244">
                  <c:v>-725.74654049904279</c:v>
                </c:pt>
                <c:pt idx="245">
                  <c:v>-725.74654049904279</c:v>
                </c:pt>
                <c:pt idx="246">
                  <c:v>-725.74654049904279</c:v>
                </c:pt>
                <c:pt idx="247">
                  <c:v>-725.74654049904279</c:v>
                </c:pt>
                <c:pt idx="248">
                  <c:v>-725.74654049904279</c:v>
                </c:pt>
                <c:pt idx="249">
                  <c:v>-725.74654049904279</c:v>
                </c:pt>
                <c:pt idx="250">
                  <c:v>-725.74654049904279</c:v>
                </c:pt>
                <c:pt idx="251">
                  <c:v>-725.74654049904279</c:v>
                </c:pt>
                <c:pt idx="252">
                  <c:v>-725.74654049904279</c:v>
                </c:pt>
                <c:pt idx="253">
                  <c:v>-725.74654049904279</c:v>
                </c:pt>
                <c:pt idx="254">
                  <c:v>-725.74654049904279</c:v>
                </c:pt>
                <c:pt idx="255">
                  <c:v>-725.74654049904279</c:v>
                </c:pt>
                <c:pt idx="256">
                  <c:v>-725.74654049904279</c:v>
                </c:pt>
                <c:pt idx="257">
                  <c:v>-725.74654049904279</c:v>
                </c:pt>
                <c:pt idx="258">
                  <c:v>-725.74654049904279</c:v>
                </c:pt>
                <c:pt idx="259">
                  <c:v>-725.74654049904279</c:v>
                </c:pt>
                <c:pt idx="260">
                  <c:v>-725.74654049904279</c:v>
                </c:pt>
                <c:pt idx="261">
                  <c:v>-725.74654049904279</c:v>
                </c:pt>
                <c:pt idx="262">
                  <c:v>-725.74654049904279</c:v>
                </c:pt>
                <c:pt idx="263">
                  <c:v>-725.74654049904279</c:v>
                </c:pt>
                <c:pt idx="264">
                  <c:v>-725.74654049904279</c:v>
                </c:pt>
                <c:pt idx="265">
                  <c:v>-725.74654049904279</c:v>
                </c:pt>
                <c:pt idx="266">
                  <c:v>-725.74654049904279</c:v>
                </c:pt>
                <c:pt idx="267">
                  <c:v>-725.74654049904279</c:v>
                </c:pt>
                <c:pt idx="268">
                  <c:v>-725.74654049904279</c:v>
                </c:pt>
                <c:pt idx="269">
                  <c:v>-725.74654049904279</c:v>
                </c:pt>
                <c:pt idx="270">
                  <c:v>-725.74654049904279</c:v>
                </c:pt>
                <c:pt idx="271">
                  <c:v>-725.74654049904279</c:v>
                </c:pt>
                <c:pt idx="272">
                  <c:v>-725.74654049904279</c:v>
                </c:pt>
                <c:pt idx="273">
                  <c:v>-725.74654049904279</c:v>
                </c:pt>
                <c:pt idx="274">
                  <c:v>-725.74654049904279</c:v>
                </c:pt>
                <c:pt idx="275">
                  <c:v>-725.74654049904279</c:v>
                </c:pt>
                <c:pt idx="276">
                  <c:v>-725.74654049904279</c:v>
                </c:pt>
                <c:pt idx="277">
                  <c:v>-725.74654049904279</c:v>
                </c:pt>
                <c:pt idx="278">
                  <c:v>-725.74654049904279</c:v>
                </c:pt>
                <c:pt idx="279">
                  <c:v>-725.74654049904279</c:v>
                </c:pt>
                <c:pt idx="280">
                  <c:v>-725.74654049904279</c:v>
                </c:pt>
                <c:pt idx="281">
                  <c:v>-725.74654049904279</c:v>
                </c:pt>
                <c:pt idx="282">
                  <c:v>-725.74654049904279</c:v>
                </c:pt>
                <c:pt idx="283">
                  <c:v>-725.74654049904279</c:v>
                </c:pt>
                <c:pt idx="284">
                  <c:v>-725.74654049904279</c:v>
                </c:pt>
                <c:pt idx="285">
                  <c:v>-725.74654049904279</c:v>
                </c:pt>
                <c:pt idx="286">
                  <c:v>-725.74654049904279</c:v>
                </c:pt>
                <c:pt idx="287">
                  <c:v>-725.74654049904279</c:v>
                </c:pt>
                <c:pt idx="288">
                  <c:v>-725.74654049904279</c:v>
                </c:pt>
                <c:pt idx="289">
                  <c:v>-725.74654049904279</c:v>
                </c:pt>
                <c:pt idx="290">
                  <c:v>-725.74654049904279</c:v>
                </c:pt>
                <c:pt idx="291">
                  <c:v>-725.74654049904279</c:v>
                </c:pt>
                <c:pt idx="292">
                  <c:v>-725.74654049904279</c:v>
                </c:pt>
                <c:pt idx="293">
                  <c:v>-725.74654049904279</c:v>
                </c:pt>
                <c:pt idx="294">
                  <c:v>-725.74654049904279</c:v>
                </c:pt>
                <c:pt idx="295">
                  <c:v>-725.74654049904279</c:v>
                </c:pt>
                <c:pt idx="296">
                  <c:v>-725.74654049904279</c:v>
                </c:pt>
                <c:pt idx="297">
                  <c:v>-725.74654049904279</c:v>
                </c:pt>
                <c:pt idx="298">
                  <c:v>-725.74654049904279</c:v>
                </c:pt>
                <c:pt idx="299">
                  <c:v>-725.74654049904279</c:v>
                </c:pt>
                <c:pt idx="300">
                  <c:v>-725.74654049904279</c:v>
                </c:pt>
                <c:pt idx="301">
                  <c:v>-725.74654049904279</c:v>
                </c:pt>
                <c:pt idx="302">
                  <c:v>-725.74654049904279</c:v>
                </c:pt>
                <c:pt idx="303">
                  <c:v>-725.74654049904279</c:v>
                </c:pt>
                <c:pt idx="304">
                  <c:v>-725.74654049904279</c:v>
                </c:pt>
                <c:pt idx="305">
                  <c:v>-725.74654049904279</c:v>
                </c:pt>
                <c:pt idx="306">
                  <c:v>-725.74654049904279</c:v>
                </c:pt>
                <c:pt idx="307">
                  <c:v>-725.74654049904279</c:v>
                </c:pt>
                <c:pt idx="308">
                  <c:v>-725.74654049904279</c:v>
                </c:pt>
                <c:pt idx="309">
                  <c:v>-725.74654049904279</c:v>
                </c:pt>
                <c:pt idx="310">
                  <c:v>-725.74654049904279</c:v>
                </c:pt>
                <c:pt idx="311">
                  <c:v>-725.74654049904279</c:v>
                </c:pt>
                <c:pt idx="312">
                  <c:v>-725.74654049904279</c:v>
                </c:pt>
                <c:pt idx="313">
                  <c:v>-725.74654049904279</c:v>
                </c:pt>
                <c:pt idx="314">
                  <c:v>-725.74654049904279</c:v>
                </c:pt>
                <c:pt idx="315">
                  <c:v>-725.74654049904279</c:v>
                </c:pt>
                <c:pt idx="316">
                  <c:v>-725.74654049904279</c:v>
                </c:pt>
                <c:pt idx="317">
                  <c:v>-725.74654049904279</c:v>
                </c:pt>
                <c:pt idx="318">
                  <c:v>-725.74654049904279</c:v>
                </c:pt>
                <c:pt idx="319">
                  <c:v>-725.74654049904279</c:v>
                </c:pt>
                <c:pt idx="320">
                  <c:v>-725.74654049904279</c:v>
                </c:pt>
                <c:pt idx="321">
                  <c:v>-725.74654049904279</c:v>
                </c:pt>
                <c:pt idx="322">
                  <c:v>-725.74654049904279</c:v>
                </c:pt>
                <c:pt idx="323">
                  <c:v>-725.74654049904279</c:v>
                </c:pt>
                <c:pt idx="324">
                  <c:v>-725.74654049904279</c:v>
                </c:pt>
                <c:pt idx="325">
                  <c:v>-725.74654049904279</c:v>
                </c:pt>
                <c:pt idx="326">
                  <c:v>-725.74654049904279</c:v>
                </c:pt>
                <c:pt idx="327">
                  <c:v>-725.74654049904279</c:v>
                </c:pt>
                <c:pt idx="328">
                  <c:v>-725.74654049904279</c:v>
                </c:pt>
                <c:pt idx="329">
                  <c:v>-725.74654049904279</c:v>
                </c:pt>
                <c:pt idx="330">
                  <c:v>-725.74654049904279</c:v>
                </c:pt>
                <c:pt idx="331">
                  <c:v>-725.74654049904279</c:v>
                </c:pt>
                <c:pt idx="332">
                  <c:v>-725.74654049904279</c:v>
                </c:pt>
                <c:pt idx="333">
                  <c:v>-725.74654049904279</c:v>
                </c:pt>
                <c:pt idx="334">
                  <c:v>-725.74654049904279</c:v>
                </c:pt>
                <c:pt idx="335">
                  <c:v>-725.74654049904279</c:v>
                </c:pt>
                <c:pt idx="336">
                  <c:v>-725.74654049904279</c:v>
                </c:pt>
                <c:pt idx="337">
                  <c:v>-725.74654049904279</c:v>
                </c:pt>
                <c:pt idx="338">
                  <c:v>-725.74654049904279</c:v>
                </c:pt>
                <c:pt idx="339">
                  <c:v>-725.74654049904279</c:v>
                </c:pt>
                <c:pt idx="340">
                  <c:v>-725.74654049904279</c:v>
                </c:pt>
                <c:pt idx="341">
                  <c:v>-725.74654049904279</c:v>
                </c:pt>
                <c:pt idx="342">
                  <c:v>-725.74654049904279</c:v>
                </c:pt>
                <c:pt idx="343">
                  <c:v>-725.74654049904279</c:v>
                </c:pt>
                <c:pt idx="344">
                  <c:v>-725.74654049904279</c:v>
                </c:pt>
                <c:pt idx="345">
                  <c:v>-725.74654049904279</c:v>
                </c:pt>
                <c:pt idx="346">
                  <c:v>-725.74654049904279</c:v>
                </c:pt>
                <c:pt idx="347">
                  <c:v>-725.74654049904279</c:v>
                </c:pt>
                <c:pt idx="348">
                  <c:v>-725.74654049904279</c:v>
                </c:pt>
                <c:pt idx="349">
                  <c:v>-725.74654049904279</c:v>
                </c:pt>
                <c:pt idx="350">
                  <c:v>-725.74654049904279</c:v>
                </c:pt>
                <c:pt idx="351">
                  <c:v>-725.74654049904279</c:v>
                </c:pt>
                <c:pt idx="352">
                  <c:v>-725.74654049904279</c:v>
                </c:pt>
                <c:pt idx="353">
                  <c:v>-725.74654049904279</c:v>
                </c:pt>
                <c:pt idx="354">
                  <c:v>-725.74654049904279</c:v>
                </c:pt>
                <c:pt idx="355">
                  <c:v>-725.74654049904279</c:v>
                </c:pt>
                <c:pt idx="356">
                  <c:v>-725.74654049904279</c:v>
                </c:pt>
                <c:pt idx="357">
                  <c:v>-725.74654049904279</c:v>
                </c:pt>
                <c:pt idx="358">
                  <c:v>-725.74654049904279</c:v>
                </c:pt>
                <c:pt idx="359">
                  <c:v>-725.74654049904279</c:v>
                </c:pt>
                <c:pt idx="360">
                  <c:v>-725.74654049904279</c:v>
                </c:pt>
                <c:pt idx="361">
                  <c:v>-725.74654049904279</c:v>
                </c:pt>
                <c:pt idx="362">
                  <c:v>-725.74654049904279</c:v>
                </c:pt>
                <c:pt idx="363">
                  <c:v>-725.74654049904279</c:v>
                </c:pt>
                <c:pt idx="364">
                  <c:v>-725.74654049904279</c:v>
                </c:pt>
                <c:pt idx="365">
                  <c:v>-725.74654049904279</c:v>
                </c:pt>
                <c:pt idx="366">
                  <c:v>-725.74654049904279</c:v>
                </c:pt>
                <c:pt idx="367">
                  <c:v>-725.74654049904279</c:v>
                </c:pt>
                <c:pt idx="368">
                  <c:v>-725.74654049904279</c:v>
                </c:pt>
                <c:pt idx="369">
                  <c:v>-725.74654049904279</c:v>
                </c:pt>
                <c:pt idx="370">
                  <c:v>-725.74654049904279</c:v>
                </c:pt>
                <c:pt idx="371">
                  <c:v>-725.74654049904279</c:v>
                </c:pt>
                <c:pt idx="372">
                  <c:v>-725.74654049904279</c:v>
                </c:pt>
                <c:pt idx="373">
                  <c:v>-725.74654049904279</c:v>
                </c:pt>
                <c:pt idx="374">
                  <c:v>-725.74654049904279</c:v>
                </c:pt>
                <c:pt idx="375">
                  <c:v>-725.74654049904279</c:v>
                </c:pt>
                <c:pt idx="376">
                  <c:v>-725.74654049904279</c:v>
                </c:pt>
                <c:pt idx="377">
                  <c:v>-725.74654049904279</c:v>
                </c:pt>
                <c:pt idx="378">
                  <c:v>-725.74654049904279</c:v>
                </c:pt>
                <c:pt idx="379">
                  <c:v>-725.74654049904279</c:v>
                </c:pt>
                <c:pt idx="380">
                  <c:v>-725.74654049904279</c:v>
                </c:pt>
                <c:pt idx="381">
                  <c:v>-725.74654049904279</c:v>
                </c:pt>
                <c:pt idx="382">
                  <c:v>-725.74654049904279</c:v>
                </c:pt>
                <c:pt idx="383">
                  <c:v>-725.74654049904279</c:v>
                </c:pt>
                <c:pt idx="384">
                  <c:v>-725.74654049904279</c:v>
                </c:pt>
                <c:pt idx="385">
                  <c:v>-725.74654049904279</c:v>
                </c:pt>
                <c:pt idx="386">
                  <c:v>-725.74654049904279</c:v>
                </c:pt>
                <c:pt idx="387">
                  <c:v>-725.74654049904279</c:v>
                </c:pt>
                <c:pt idx="388">
                  <c:v>-725.74654049904279</c:v>
                </c:pt>
                <c:pt idx="389">
                  <c:v>-725.74654049904279</c:v>
                </c:pt>
                <c:pt idx="390">
                  <c:v>-725.74654049904279</c:v>
                </c:pt>
                <c:pt idx="391">
                  <c:v>-725.74654049904279</c:v>
                </c:pt>
                <c:pt idx="392">
                  <c:v>-725.74654049904279</c:v>
                </c:pt>
                <c:pt idx="393">
                  <c:v>-725.74654049904279</c:v>
                </c:pt>
                <c:pt idx="394">
                  <c:v>-725.74654049904279</c:v>
                </c:pt>
                <c:pt idx="395">
                  <c:v>-725.74654049904279</c:v>
                </c:pt>
                <c:pt idx="396">
                  <c:v>-725.74654049904279</c:v>
                </c:pt>
                <c:pt idx="397">
                  <c:v>-725.74654049904279</c:v>
                </c:pt>
                <c:pt idx="398">
                  <c:v>-725.74654049904279</c:v>
                </c:pt>
                <c:pt idx="399">
                  <c:v>-725.74654049904279</c:v>
                </c:pt>
                <c:pt idx="400">
                  <c:v>-725.74654049904279</c:v>
                </c:pt>
                <c:pt idx="401">
                  <c:v>-725.74654049904279</c:v>
                </c:pt>
                <c:pt idx="402">
                  <c:v>-725.74654049904279</c:v>
                </c:pt>
                <c:pt idx="403">
                  <c:v>-725.74654049904279</c:v>
                </c:pt>
                <c:pt idx="404">
                  <c:v>-725.74654049904279</c:v>
                </c:pt>
                <c:pt idx="405">
                  <c:v>-725.74654049904279</c:v>
                </c:pt>
                <c:pt idx="406">
                  <c:v>-725.74654049904279</c:v>
                </c:pt>
                <c:pt idx="407">
                  <c:v>-725.74654049904279</c:v>
                </c:pt>
                <c:pt idx="408">
                  <c:v>-725.74654049904279</c:v>
                </c:pt>
                <c:pt idx="409">
                  <c:v>-725.74654049904279</c:v>
                </c:pt>
                <c:pt idx="410">
                  <c:v>-725.74654049904279</c:v>
                </c:pt>
                <c:pt idx="411">
                  <c:v>-725.74654049904279</c:v>
                </c:pt>
                <c:pt idx="412">
                  <c:v>-725.74654049904279</c:v>
                </c:pt>
                <c:pt idx="413">
                  <c:v>-725.74654049904279</c:v>
                </c:pt>
                <c:pt idx="414">
                  <c:v>-725.74654049904279</c:v>
                </c:pt>
                <c:pt idx="415">
                  <c:v>-725.74654049904279</c:v>
                </c:pt>
                <c:pt idx="416">
                  <c:v>-725.74654049904279</c:v>
                </c:pt>
                <c:pt idx="417">
                  <c:v>-725.74654049904279</c:v>
                </c:pt>
                <c:pt idx="418">
                  <c:v>-725.74654049904279</c:v>
                </c:pt>
                <c:pt idx="419">
                  <c:v>-725.74654049904279</c:v>
                </c:pt>
                <c:pt idx="420">
                  <c:v>-725.74654049904279</c:v>
                </c:pt>
                <c:pt idx="421">
                  <c:v>-725.74654049904279</c:v>
                </c:pt>
                <c:pt idx="422">
                  <c:v>-725.74654049904279</c:v>
                </c:pt>
                <c:pt idx="423">
                  <c:v>-725.74654049904279</c:v>
                </c:pt>
                <c:pt idx="424">
                  <c:v>-725.74654049904279</c:v>
                </c:pt>
                <c:pt idx="425">
                  <c:v>-725.74654049904279</c:v>
                </c:pt>
                <c:pt idx="426">
                  <c:v>-725.74654049904279</c:v>
                </c:pt>
                <c:pt idx="427">
                  <c:v>-725.74654049904279</c:v>
                </c:pt>
                <c:pt idx="428">
                  <c:v>-725.74654049904279</c:v>
                </c:pt>
                <c:pt idx="429">
                  <c:v>-725.74654049904279</c:v>
                </c:pt>
                <c:pt idx="430">
                  <c:v>-725.74654049904279</c:v>
                </c:pt>
                <c:pt idx="431">
                  <c:v>-725.74654049904279</c:v>
                </c:pt>
                <c:pt idx="432">
                  <c:v>-725.74654049904279</c:v>
                </c:pt>
                <c:pt idx="433">
                  <c:v>-725.74654049904279</c:v>
                </c:pt>
                <c:pt idx="434">
                  <c:v>-725.74654049904279</c:v>
                </c:pt>
                <c:pt idx="435">
                  <c:v>-725.74654049904279</c:v>
                </c:pt>
                <c:pt idx="436">
                  <c:v>-725.74654049904279</c:v>
                </c:pt>
                <c:pt idx="437">
                  <c:v>-725.74654049904279</c:v>
                </c:pt>
                <c:pt idx="438">
                  <c:v>-725.74654049904279</c:v>
                </c:pt>
                <c:pt idx="439">
                  <c:v>-725.74654049904279</c:v>
                </c:pt>
                <c:pt idx="440">
                  <c:v>-725.74654049904279</c:v>
                </c:pt>
                <c:pt idx="441">
                  <c:v>-725.74654049904279</c:v>
                </c:pt>
                <c:pt idx="442">
                  <c:v>-725.74654049904279</c:v>
                </c:pt>
                <c:pt idx="443">
                  <c:v>-725.74654049904279</c:v>
                </c:pt>
                <c:pt idx="444">
                  <c:v>-725.74654049904279</c:v>
                </c:pt>
                <c:pt idx="445">
                  <c:v>-725.74654049904279</c:v>
                </c:pt>
                <c:pt idx="446">
                  <c:v>-725.74654049904279</c:v>
                </c:pt>
                <c:pt idx="447">
                  <c:v>-725.74654049904279</c:v>
                </c:pt>
                <c:pt idx="448">
                  <c:v>-725.74654049904279</c:v>
                </c:pt>
                <c:pt idx="449">
                  <c:v>-725.74654049904279</c:v>
                </c:pt>
                <c:pt idx="450">
                  <c:v>1693.4085944977662</c:v>
                </c:pt>
                <c:pt idx="451">
                  <c:v>1693.4085944977662</c:v>
                </c:pt>
                <c:pt idx="452">
                  <c:v>1693.4085944977662</c:v>
                </c:pt>
                <c:pt idx="453">
                  <c:v>1693.4085944977662</c:v>
                </c:pt>
                <c:pt idx="454">
                  <c:v>1693.4085944977662</c:v>
                </c:pt>
                <c:pt idx="455">
                  <c:v>1693.4085944977662</c:v>
                </c:pt>
                <c:pt idx="456">
                  <c:v>1693.4085944977662</c:v>
                </c:pt>
                <c:pt idx="457">
                  <c:v>1693.4085944977662</c:v>
                </c:pt>
                <c:pt idx="458">
                  <c:v>1693.4085944977662</c:v>
                </c:pt>
                <c:pt idx="459">
                  <c:v>1693.4085944977662</c:v>
                </c:pt>
                <c:pt idx="460">
                  <c:v>1693.4085944977662</c:v>
                </c:pt>
                <c:pt idx="461">
                  <c:v>1693.4085944977662</c:v>
                </c:pt>
                <c:pt idx="462">
                  <c:v>1693.4085944977662</c:v>
                </c:pt>
                <c:pt idx="463">
                  <c:v>1693.4085944977662</c:v>
                </c:pt>
                <c:pt idx="464">
                  <c:v>1693.4085944977662</c:v>
                </c:pt>
                <c:pt idx="465">
                  <c:v>1693.4085944977662</c:v>
                </c:pt>
                <c:pt idx="466">
                  <c:v>1693.4085944977662</c:v>
                </c:pt>
                <c:pt idx="467">
                  <c:v>1693.4085944977662</c:v>
                </c:pt>
                <c:pt idx="468">
                  <c:v>1693.4085944977662</c:v>
                </c:pt>
                <c:pt idx="469">
                  <c:v>1693.4085944977662</c:v>
                </c:pt>
                <c:pt idx="470">
                  <c:v>1693.4085944977662</c:v>
                </c:pt>
                <c:pt idx="471">
                  <c:v>1693.4085944977662</c:v>
                </c:pt>
                <c:pt idx="472">
                  <c:v>1693.4085944977662</c:v>
                </c:pt>
                <c:pt idx="473">
                  <c:v>1693.4085944977662</c:v>
                </c:pt>
                <c:pt idx="474">
                  <c:v>1693.4085944977662</c:v>
                </c:pt>
                <c:pt idx="475">
                  <c:v>1693.4085944977662</c:v>
                </c:pt>
                <c:pt idx="476">
                  <c:v>1693.4085944977662</c:v>
                </c:pt>
                <c:pt idx="477">
                  <c:v>1693.4085944977662</c:v>
                </c:pt>
                <c:pt idx="478">
                  <c:v>1693.4085944977662</c:v>
                </c:pt>
                <c:pt idx="479">
                  <c:v>1693.4085944977662</c:v>
                </c:pt>
                <c:pt idx="480">
                  <c:v>1693.4085944977662</c:v>
                </c:pt>
                <c:pt idx="481">
                  <c:v>1693.4085944977662</c:v>
                </c:pt>
                <c:pt idx="482">
                  <c:v>1693.4085944977662</c:v>
                </c:pt>
                <c:pt idx="483">
                  <c:v>1693.4085944977662</c:v>
                </c:pt>
                <c:pt idx="484">
                  <c:v>1693.4085944977662</c:v>
                </c:pt>
                <c:pt idx="485">
                  <c:v>1693.4085944977662</c:v>
                </c:pt>
                <c:pt idx="486">
                  <c:v>1693.4085944977662</c:v>
                </c:pt>
                <c:pt idx="487">
                  <c:v>1693.4085944977662</c:v>
                </c:pt>
                <c:pt idx="488">
                  <c:v>1693.4085944977662</c:v>
                </c:pt>
                <c:pt idx="489">
                  <c:v>1693.4085944977662</c:v>
                </c:pt>
                <c:pt idx="490">
                  <c:v>1693.4085944977662</c:v>
                </c:pt>
                <c:pt idx="491">
                  <c:v>1693.4085944977662</c:v>
                </c:pt>
                <c:pt idx="492">
                  <c:v>1693.4085944977662</c:v>
                </c:pt>
                <c:pt idx="493">
                  <c:v>1693.4085944977662</c:v>
                </c:pt>
                <c:pt idx="494">
                  <c:v>1693.4085944977662</c:v>
                </c:pt>
                <c:pt idx="495">
                  <c:v>1693.4085944977662</c:v>
                </c:pt>
                <c:pt idx="496">
                  <c:v>1693.4085944977662</c:v>
                </c:pt>
                <c:pt idx="497">
                  <c:v>1693.4085944977662</c:v>
                </c:pt>
                <c:pt idx="498">
                  <c:v>1693.4085944977662</c:v>
                </c:pt>
                <c:pt idx="499">
                  <c:v>1693.4085944977662</c:v>
                </c:pt>
                <c:pt idx="500">
                  <c:v>1693.4085944977662</c:v>
                </c:pt>
                <c:pt idx="501">
                  <c:v>1693.4085944977662</c:v>
                </c:pt>
                <c:pt idx="502">
                  <c:v>1693.4085944977662</c:v>
                </c:pt>
                <c:pt idx="503">
                  <c:v>1693.4085944977662</c:v>
                </c:pt>
                <c:pt idx="504">
                  <c:v>1693.4085944977662</c:v>
                </c:pt>
                <c:pt idx="505">
                  <c:v>1693.4085944977662</c:v>
                </c:pt>
                <c:pt idx="506">
                  <c:v>1693.4085944977662</c:v>
                </c:pt>
                <c:pt idx="507">
                  <c:v>1693.4085944977662</c:v>
                </c:pt>
                <c:pt idx="508">
                  <c:v>1693.4085944977662</c:v>
                </c:pt>
                <c:pt idx="509">
                  <c:v>1693.4085944977662</c:v>
                </c:pt>
                <c:pt idx="510">
                  <c:v>1693.4085944977662</c:v>
                </c:pt>
                <c:pt idx="511">
                  <c:v>1693.4085944977662</c:v>
                </c:pt>
                <c:pt idx="512">
                  <c:v>1693.4085944977662</c:v>
                </c:pt>
                <c:pt idx="513">
                  <c:v>1693.4085944977662</c:v>
                </c:pt>
                <c:pt idx="514">
                  <c:v>1693.4085944977662</c:v>
                </c:pt>
                <c:pt idx="515">
                  <c:v>1693.4085944977662</c:v>
                </c:pt>
                <c:pt idx="516">
                  <c:v>1693.4085944977662</c:v>
                </c:pt>
                <c:pt idx="517">
                  <c:v>1693.4085944977662</c:v>
                </c:pt>
                <c:pt idx="518">
                  <c:v>1693.4085944977662</c:v>
                </c:pt>
                <c:pt idx="519">
                  <c:v>1693.4085944977662</c:v>
                </c:pt>
                <c:pt idx="520">
                  <c:v>1693.4085944977662</c:v>
                </c:pt>
                <c:pt idx="521">
                  <c:v>1693.4085944977662</c:v>
                </c:pt>
                <c:pt idx="522">
                  <c:v>1693.4085944977662</c:v>
                </c:pt>
                <c:pt idx="523">
                  <c:v>1693.4085944977662</c:v>
                </c:pt>
                <c:pt idx="524">
                  <c:v>1693.4085944977662</c:v>
                </c:pt>
                <c:pt idx="525">
                  <c:v>1693.4085944977662</c:v>
                </c:pt>
                <c:pt idx="526">
                  <c:v>1693.4085944977662</c:v>
                </c:pt>
                <c:pt idx="527">
                  <c:v>1693.4085944977662</c:v>
                </c:pt>
                <c:pt idx="528">
                  <c:v>1693.4085944977662</c:v>
                </c:pt>
                <c:pt idx="529">
                  <c:v>1693.4085944977662</c:v>
                </c:pt>
                <c:pt idx="530">
                  <c:v>1693.4085944977662</c:v>
                </c:pt>
                <c:pt idx="531">
                  <c:v>1693.4085944977662</c:v>
                </c:pt>
                <c:pt idx="532">
                  <c:v>1693.4085944977662</c:v>
                </c:pt>
                <c:pt idx="533">
                  <c:v>1693.4085944977662</c:v>
                </c:pt>
                <c:pt idx="534">
                  <c:v>1693.4085944977662</c:v>
                </c:pt>
                <c:pt idx="535">
                  <c:v>1693.4085944977662</c:v>
                </c:pt>
                <c:pt idx="536">
                  <c:v>1693.4085944977662</c:v>
                </c:pt>
                <c:pt idx="537">
                  <c:v>1693.4085944977662</c:v>
                </c:pt>
                <c:pt idx="538">
                  <c:v>1693.4085944977662</c:v>
                </c:pt>
                <c:pt idx="539">
                  <c:v>1693.4085944977662</c:v>
                </c:pt>
                <c:pt idx="540">
                  <c:v>1693.4085944977662</c:v>
                </c:pt>
                <c:pt idx="541">
                  <c:v>1693.4085944977662</c:v>
                </c:pt>
                <c:pt idx="542">
                  <c:v>1693.4085944977662</c:v>
                </c:pt>
                <c:pt idx="543">
                  <c:v>1693.4085944977662</c:v>
                </c:pt>
                <c:pt idx="544">
                  <c:v>1693.4085944977662</c:v>
                </c:pt>
                <c:pt idx="545">
                  <c:v>1693.4085944977662</c:v>
                </c:pt>
                <c:pt idx="546">
                  <c:v>1693.4085944977662</c:v>
                </c:pt>
                <c:pt idx="547">
                  <c:v>1693.4085944977662</c:v>
                </c:pt>
                <c:pt idx="548">
                  <c:v>1693.4085944977662</c:v>
                </c:pt>
                <c:pt idx="549">
                  <c:v>1693.4085944977662</c:v>
                </c:pt>
                <c:pt idx="550">
                  <c:v>1693.4085944977662</c:v>
                </c:pt>
                <c:pt idx="551">
                  <c:v>1693.4085944977662</c:v>
                </c:pt>
                <c:pt idx="552">
                  <c:v>1693.4085944977662</c:v>
                </c:pt>
                <c:pt idx="553">
                  <c:v>1693.4085944977662</c:v>
                </c:pt>
                <c:pt idx="554">
                  <c:v>1693.4085944977662</c:v>
                </c:pt>
                <c:pt idx="555">
                  <c:v>1693.4085944977662</c:v>
                </c:pt>
                <c:pt idx="556">
                  <c:v>1693.4085944977662</c:v>
                </c:pt>
                <c:pt idx="557">
                  <c:v>1693.4085944977662</c:v>
                </c:pt>
                <c:pt idx="558">
                  <c:v>1693.4085944977662</c:v>
                </c:pt>
                <c:pt idx="559">
                  <c:v>1693.4085944977662</c:v>
                </c:pt>
                <c:pt idx="560">
                  <c:v>1693.4085944977662</c:v>
                </c:pt>
                <c:pt idx="561">
                  <c:v>1693.4085944977662</c:v>
                </c:pt>
                <c:pt idx="562">
                  <c:v>1693.4085944977662</c:v>
                </c:pt>
                <c:pt idx="563">
                  <c:v>1693.4085944977662</c:v>
                </c:pt>
                <c:pt idx="564">
                  <c:v>1693.4085944977662</c:v>
                </c:pt>
                <c:pt idx="565">
                  <c:v>1693.4085944977662</c:v>
                </c:pt>
                <c:pt idx="566">
                  <c:v>1693.4085944977662</c:v>
                </c:pt>
                <c:pt idx="567">
                  <c:v>1693.4085944977662</c:v>
                </c:pt>
                <c:pt idx="568">
                  <c:v>1693.4085944977662</c:v>
                </c:pt>
                <c:pt idx="569">
                  <c:v>1693.4085944977662</c:v>
                </c:pt>
                <c:pt idx="570">
                  <c:v>1693.4085944977662</c:v>
                </c:pt>
                <c:pt idx="571">
                  <c:v>1693.4085944977662</c:v>
                </c:pt>
                <c:pt idx="572">
                  <c:v>1693.4085944977662</c:v>
                </c:pt>
                <c:pt idx="573">
                  <c:v>1693.4085944977662</c:v>
                </c:pt>
                <c:pt idx="574">
                  <c:v>1693.4085944977662</c:v>
                </c:pt>
                <c:pt idx="575">
                  <c:v>1693.4085944977662</c:v>
                </c:pt>
                <c:pt idx="576">
                  <c:v>1693.4085944977662</c:v>
                </c:pt>
                <c:pt idx="577">
                  <c:v>1693.4085944977662</c:v>
                </c:pt>
                <c:pt idx="578">
                  <c:v>1693.4085944977662</c:v>
                </c:pt>
                <c:pt idx="579">
                  <c:v>1693.4085944977662</c:v>
                </c:pt>
                <c:pt idx="580">
                  <c:v>1693.4085944977662</c:v>
                </c:pt>
                <c:pt idx="581">
                  <c:v>1693.4085944977662</c:v>
                </c:pt>
                <c:pt idx="582">
                  <c:v>1693.4085944977662</c:v>
                </c:pt>
                <c:pt idx="583">
                  <c:v>1693.4085944977662</c:v>
                </c:pt>
                <c:pt idx="584">
                  <c:v>1693.4085944977662</c:v>
                </c:pt>
                <c:pt idx="585">
                  <c:v>1693.4085944977662</c:v>
                </c:pt>
                <c:pt idx="586">
                  <c:v>1693.4085944977662</c:v>
                </c:pt>
                <c:pt idx="587">
                  <c:v>1693.4085944977662</c:v>
                </c:pt>
                <c:pt idx="588">
                  <c:v>1693.4085944977662</c:v>
                </c:pt>
                <c:pt idx="589">
                  <c:v>1693.4085944977662</c:v>
                </c:pt>
                <c:pt idx="590">
                  <c:v>1693.4085944977662</c:v>
                </c:pt>
                <c:pt idx="591">
                  <c:v>1693.4085944977662</c:v>
                </c:pt>
                <c:pt idx="592">
                  <c:v>1693.4085944977662</c:v>
                </c:pt>
                <c:pt idx="593">
                  <c:v>1693.4085944977662</c:v>
                </c:pt>
                <c:pt idx="594">
                  <c:v>1693.4085944977662</c:v>
                </c:pt>
                <c:pt idx="595">
                  <c:v>1693.4085944977662</c:v>
                </c:pt>
                <c:pt idx="596">
                  <c:v>1693.4085944977662</c:v>
                </c:pt>
                <c:pt idx="597">
                  <c:v>1693.4085944977662</c:v>
                </c:pt>
                <c:pt idx="598">
                  <c:v>1693.4085944977662</c:v>
                </c:pt>
                <c:pt idx="599">
                  <c:v>1693.4085944977662</c:v>
                </c:pt>
                <c:pt idx="600">
                  <c:v>1693.4085944977662</c:v>
                </c:pt>
                <c:pt idx="601">
                  <c:v>1693.4085944977662</c:v>
                </c:pt>
                <c:pt idx="602">
                  <c:v>1693.4085944977662</c:v>
                </c:pt>
                <c:pt idx="603">
                  <c:v>1693.4085944977662</c:v>
                </c:pt>
                <c:pt idx="604">
                  <c:v>1693.4085944977662</c:v>
                </c:pt>
                <c:pt idx="605">
                  <c:v>1693.4085944977662</c:v>
                </c:pt>
                <c:pt idx="606">
                  <c:v>1693.4085944977662</c:v>
                </c:pt>
                <c:pt idx="607">
                  <c:v>1693.4085944977662</c:v>
                </c:pt>
                <c:pt idx="608">
                  <c:v>1693.4085944977662</c:v>
                </c:pt>
                <c:pt idx="609">
                  <c:v>1693.4085944977662</c:v>
                </c:pt>
                <c:pt idx="610">
                  <c:v>1693.4085944977662</c:v>
                </c:pt>
                <c:pt idx="611">
                  <c:v>1693.4085944977662</c:v>
                </c:pt>
                <c:pt idx="612">
                  <c:v>1693.4085944977662</c:v>
                </c:pt>
                <c:pt idx="613">
                  <c:v>1693.4085944977662</c:v>
                </c:pt>
                <c:pt idx="614">
                  <c:v>1693.4085944977662</c:v>
                </c:pt>
                <c:pt idx="615">
                  <c:v>1693.4085944977662</c:v>
                </c:pt>
                <c:pt idx="616">
                  <c:v>1693.4085944977662</c:v>
                </c:pt>
                <c:pt idx="617">
                  <c:v>1693.4085944977662</c:v>
                </c:pt>
                <c:pt idx="618">
                  <c:v>1693.4085944977662</c:v>
                </c:pt>
                <c:pt idx="619">
                  <c:v>1693.4085944977662</c:v>
                </c:pt>
                <c:pt idx="620">
                  <c:v>1693.4085944977662</c:v>
                </c:pt>
                <c:pt idx="621">
                  <c:v>1693.4085944977662</c:v>
                </c:pt>
                <c:pt idx="622">
                  <c:v>1693.4085944977662</c:v>
                </c:pt>
                <c:pt idx="623">
                  <c:v>1693.4085944977662</c:v>
                </c:pt>
                <c:pt idx="624">
                  <c:v>1693.4085944977662</c:v>
                </c:pt>
                <c:pt idx="625">
                  <c:v>1693.4085944977662</c:v>
                </c:pt>
                <c:pt idx="626">
                  <c:v>1693.4085944977662</c:v>
                </c:pt>
                <c:pt idx="627">
                  <c:v>1693.4085944977662</c:v>
                </c:pt>
                <c:pt idx="628">
                  <c:v>1693.4085944977662</c:v>
                </c:pt>
                <c:pt idx="629">
                  <c:v>1693.4085944977662</c:v>
                </c:pt>
                <c:pt idx="630">
                  <c:v>1693.4085944977662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F-4475-9517-016CB175D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09824"/>
        <c:axId val="1347812320"/>
      </c:scatterChart>
      <c:valAx>
        <c:axId val="13478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12320"/>
        <c:crosses val="autoZero"/>
        <c:crossBetween val="midCat"/>
      </c:valAx>
      <c:valAx>
        <c:axId val="13478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7'!$E$54:$E$685</c:f>
              <c:numCache>
                <c:formatCode>General</c:formatCode>
                <c:ptCount val="632"/>
                <c:pt idx="0">
                  <c:v>-220.12511530276873</c:v>
                </c:pt>
                <c:pt idx="1">
                  <c:v>-220.12511530276873</c:v>
                </c:pt>
                <c:pt idx="2">
                  <c:v>-220.12511530276873</c:v>
                </c:pt>
                <c:pt idx="3">
                  <c:v>-220.12511530276873</c:v>
                </c:pt>
                <c:pt idx="4">
                  <c:v>-220.12511530276873</c:v>
                </c:pt>
                <c:pt idx="5">
                  <c:v>-220.12511530276873</c:v>
                </c:pt>
                <c:pt idx="6">
                  <c:v>-220.12511530276873</c:v>
                </c:pt>
                <c:pt idx="7">
                  <c:v>-220.12511530276873</c:v>
                </c:pt>
                <c:pt idx="8">
                  <c:v>-220.12511530276873</c:v>
                </c:pt>
                <c:pt idx="9">
                  <c:v>-220.12511530276873</c:v>
                </c:pt>
                <c:pt idx="10">
                  <c:v>-220.12511530276873</c:v>
                </c:pt>
                <c:pt idx="11">
                  <c:v>-220.12511530276873</c:v>
                </c:pt>
                <c:pt idx="12">
                  <c:v>-220.12511530276873</c:v>
                </c:pt>
                <c:pt idx="13">
                  <c:v>-220.12511530276873</c:v>
                </c:pt>
                <c:pt idx="14">
                  <c:v>-220.12511530276873</c:v>
                </c:pt>
                <c:pt idx="15">
                  <c:v>-220.12511530276873</c:v>
                </c:pt>
                <c:pt idx="16">
                  <c:v>-220.12511530276873</c:v>
                </c:pt>
                <c:pt idx="17">
                  <c:v>-220.12511530276873</c:v>
                </c:pt>
                <c:pt idx="18">
                  <c:v>-220.12511530276873</c:v>
                </c:pt>
                <c:pt idx="19">
                  <c:v>-220.12511530276873</c:v>
                </c:pt>
                <c:pt idx="20">
                  <c:v>-220.12511530276873</c:v>
                </c:pt>
                <c:pt idx="21">
                  <c:v>-220.12511530276873</c:v>
                </c:pt>
                <c:pt idx="22">
                  <c:v>-220.12511530276873</c:v>
                </c:pt>
                <c:pt idx="23">
                  <c:v>-220.12511530276873</c:v>
                </c:pt>
                <c:pt idx="24">
                  <c:v>-220.12511530276873</c:v>
                </c:pt>
                <c:pt idx="25">
                  <c:v>-220.12511530276873</c:v>
                </c:pt>
                <c:pt idx="26">
                  <c:v>-220.12511530276873</c:v>
                </c:pt>
                <c:pt idx="27">
                  <c:v>-220.12511530276873</c:v>
                </c:pt>
                <c:pt idx="28">
                  <c:v>-220.12511530276873</c:v>
                </c:pt>
                <c:pt idx="29">
                  <c:v>-220.12511530276873</c:v>
                </c:pt>
                <c:pt idx="30">
                  <c:v>-220.12511530276873</c:v>
                </c:pt>
                <c:pt idx="31">
                  <c:v>-220.12511530276873</c:v>
                </c:pt>
                <c:pt idx="32">
                  <c:v>-220.12511530276873</c:v>
                </c:pt>
                <c:pt idx="33">
                  <c:v>-220.12511530276873</c:v>
                </c:pt>
                <c:pt idx="34">
                  <c:v>-220.12511530276873</c:v>
                </c:pt>
                <c:pt idx="35">
                  <c:v>-220.12511530276873</c:v>
                </c:pt>
                <c:pt idx="36">
                  <c:v>-220.12511530276873</c:v>
                </c:pt>
                <c:pt idx="37">
                  <c:v>-220.12511530276873</c:v>
                </c:pt>
                <c:pt idx="38">
                  <c:v>-220.12511530276873</c:v>
                </c:pt>
                <c:pt idx="39">
                  <c:v>-220.12511530276873</c:v>
                </c:pt>
                <c:pt idx="40">
                  <c:v>-220.12511530276873</c:v>
                </c:pt>
                <c:pt idx="41">
                  <c:v>-220.12511530276873</c:v>
                </c:pt>
                <c:pt idx="42">
                  <c:v>-220.12511530276873</c:v>
                </c:pt>
                <c:pt idx="43">
                  <c:v>-220.12511530276873</c:v>
                </c:pt>
                <c:pt idx="44">
                  <c:v>-220.12511530276873</c:v>
                </c:pt>
                <c:pt idx="45">
                  <c:v>-220.12511530276873</c:v>
                </c:pt>
                <c:pt idx="46">
                  <c:v>-220.12511530276873</c:v>
                </c:pt>
                <c:pt idx="47">
                  <c:v>-220.12511530276873</c:v>
                </c:pt>
                <c:pt idx="48">
                  <c:v>-220.12511530276873</c:v>
                </c:pt>
                <c:pt idx="49">
                  <c:v>-220.12511530276873</c:v>
                </c:pt>
                <c:pt idx="50">
                  <c:v>-220.12511530276873</c:v>
                </c:pt>
                <c:pt idx="51">
                  <c:v>-220.12511530276873</c:v>
                </c:pt>
                <c:pt idx="52">
                  <c:v>-220.12511530276873</c:v>
                </c:pt>
                <c:pt idx="53">
                  <c:v>-220.12511530276873</c:v>
                </c:pt>
                <c:pt idx="54">
                  <c:v>-220.12511530276873</c:v>
                </c:pt>
                <c:pt idx="55">
                  <c:v>-220.12511530276873</c:v>
                </c:pt>
                <c:pt idx="56">
                  <c:v>-220.12511530276873</c:v>
                </c:pt>
                <c:pt idx="57">
                  <c:v>-220.12511530276873</c:v>
                </c:pt>
                <c:pt idx="58">
                  <c:v>-220.12511530276873</c:v>
                </c:pt>
                <c:pt idx="59">
                  <c:v>-220.12511530276873</c:v>
                </c:pt>
                <c:pt idx="60">
                  <c:v>-220.12511530276873</c:v>
                </c:pt>
                <c:pt idx="61">
                  <c:v>-220.12511530276873</c:v>
                </c:pt>
                <c:pt idx="62">
                  <c:v>-220.12511530276873</c:v>
                </c:pt>
                <c:pt idx="63">
                  <c:v>-220.12511530276873</c:v>
                </c:pt>
                <c:pt idx="64">
                  <c:v>-220.12511530276873</c:v>
                </c:pt>
                <c:pt idx="65">
                  <c:v>-220.12511530276873</c:v>
                </c:pt>
                <c:pt idx="66">
                  <c:v>-220.12511530276873</c:v>
                </c:pt>
                <c:pt idx="67">
                  <c:v>-220.12511530276873</c:v>
                </c:pt>
                <c:pt idx="68">
                  <c:v>-220.12511530276873</c:v>
                </c:pt>
                <c:pt idx="69">
                  <c:v>-220.12511530276873</c:v>
                </c:pt>
                <c:pt idx="70">
                  <c:v>-220.12511530276873</c:v>
                </c:pt>
                <c:pt idx="71">
                  <c:v>-220.12511530276873</c:v>
                </c:pt>
                <c:pt idx="72">
                  <c:v>-220.12511530276873</c:v>
                </c:pt>
                <c:pt idx="73">
                  <c:v>-220.12511530276873</c:v>
                </c:pt>
                <c:pt idx="74">
                  <c:v>-220.12511530276873</c:v>
                </c:pt>
                <c:pt idx="75">
                  <c:v>-220.12511530276873</c:v>
                </c:pt>
                <c:pt idx="76">
                  <c:v>-220.12511530276873</c:v>
                </c:pt>
                <c:pt idx="77">
                  <c:v>-220.12511530276873</c:v>
                </c:pt>
                <c:pt idx="78">
                  <c:v>-220.12511530276873</c:v>
                </c:pt>
                <c:pt idx="79">
                  <c:v>-220.12511530276873</c:v>
                </c:pt>
                <c:pt idx="80">
                  <c:v>-220.12511530276873</c:v>
                </c:pt>
                <c:pt idx="81">
                  <c:v>-220.12511530276873</c:v>
                </c:pt>
                <c:pt idx="82">
                  <c:v>-220.12511530276873</c:v>
                </c:pt>
                <c:pt idx="83">
                  <c:v>-220.12511530276873</c:v>
                </c:pt>
                <c:pt idx="84">
                  <c:v>-220.12511530276873</c:v>
                </c:pt>
                <c:pt idx="85">
                  <c:v>-220.12511530276873</c:v>
                </c:pt>
                <c:pt idx="86">
                  <c:v>-220.12511530276873</c:v>
                </c:pt>
                <c:pt idx="87">
                  <c:v>-220.12511530276873</c:v>
                </c:pt>
                <c:pt idx="88">
                  <c:v>-220.12511530276873</c:v>
                </c:pt>
                <c:pt idx="89">
                  <c:v>-220.12511530276873</c:v>
                </c:pt>
                <c:pt idx="90">
                  <c:v>-220.12511530276873</c:v>
                </c:pt>
                <c:pt idx="91">
                  <c:v>-220.12511530276873</c:v>
                </c:pt>
                <c:pt idx="92">
                  <c:v>-220.12511530276873</c:v>
                </c:pt>
                <c:pt idx="93">
                  <c:v>-220.12511530276873</c:v>
                </c:pt>
                <c:pt idx="94">
                  <c:v>-220.12511530276873</c:v>
                </c:pt>
                <c:pt idx="95">
                  <c:v>-220.12511530276873</c:v>
                </c:pt>
                <c:pt idx="96">
                  <c:v>-220.12511530276873</c:v>
                </c:pt>
                <c:pt idx="97">
                  <c:v>-220.12511530276873</c:v>
                </c:pt>
                <c:pt idx="98">
                  <c:v>-220.12511530276873</c:v>
                </c:pt>
                <c:pt idx="99">
                  <c:v>-220.12511530276873</c:v>
                </c:pt>
                <c:pt idx="100">
                  <c:v>-220.12511530276873</c:v>
                </c:pt>
                <c:pt idx="101">
                  <c:v>-220.12511530276873</c:v>
                </c:pt>
                <c:pt idx="102">
                  <c:v>-220.12511530276873</c:v>
                </c:pt>
                <c:pt idx="103">
                  <c:v>-220.12511530276873</c:v>
                </c:pt>
                <c:pt idx="104">
                  <c:v>-220.12511530276873</c:v>
                </c:pt>
                <c:pt idx="105">
                  <c:v>-220.12511530276873</c:v>
                </c:pt>
                <c:pt idx="106">
                  <c:v>-220.12511530276873</c:v>
                </c:pt>
                <c:pt idx="107">
                  <c:v>-220.12511530276873</c:v>
                </c:pt>
                <c:pt idx="108">
                  <c:v>-220.12511530276873</c:v>
                </c:pt>
                <c:pt idx="109">
                  <c:v>-220.12511530276873</c:v>
                </c:pt>
                <c:pt idx="110">
                  <c:v>-220.12511530276873</c:v>
                </c:pt>
                <c:pt idx="111">
                  <c:v>-220.12511530276873</c:v>
                </c:pt>
                <c:pt idx="112">
                  <c:v>-220.12511530276873</c:v>
                </c:pt>
                <c:pt idx="113">
                  <c:v>-220.12511530276873</c:v>
                </c:pt>
                <c:pt idx="114">
                  <c:v>-220.12511530276873</c:v>
                </c:pt>
                <c:pt idx="115">
                  <c:v>-220.12511530276873</c:v>
                </c:pt>
                <c:pt idx="116">
                  <c:v>-220.12511530276873</c:v>
                </c:pt>
                <c:pt idx="117">
                  <c:v>-220.12511530276873</c:v>
                </c:pt>
                <c:pt idx="118">
                  <c:v>-220.12511530276873</c:v>
                </c:pt>
                <c:pt idx="119">
                  <c:v>-220.12511530276873</c:v>
                </c:pt>
                <c:pt idx="120">
                  <c:v>-220.12511530276873</c:v>
                </c:pt>
                <c:pt idx="121">
                  <c:v>-220.12511530276873</c:v>
                </c:pt>
                <c:pt idx="122">
                  <c:v>-220.12511530276873</c:v>
                </c:pt>
                <c:pt idx="123">
                  <c:v>-220.12511530276873</c:v>
                </c:pt>
                <c:pt idx="124">
                  <c:v>-220.12511530276873</c:v>
                </c:pt>
                <c:pt idx="125">
                  <c:v>-220.12511530276873</c:v>
                </c:pt>
                <c:pt idx="126">
                  <c:v>-220.12511530276873</c:v>
                </c:pt>
                <c:pt idx="127">
                  <c:v>-220.12511530276873</c:v>
                </c:pt>
                <c:pt idx="128">
                  <c:v>-220.12511530276873</c:v>
                </c:pt>
                <c:pt idx="129">
                  <c:v>-220.12511530276873</c:v>
                </c:pt>
                <c:pt idx="130">
                  <c:v>-220.12511530276873</c:v>
                </c:pt>
                <c:pt idx="131">
                  <c:v>-220.12511530276873</c:v>
                </c:pt>
                <c:pt idx="132">
                  <c:v>-220.12511530276873</c:v>
                </c:pt>
                <c:pt idx="133">
                  <c:v>-220.12511530276873</c:v>
                </c:pt>
                <c:pt idx="134">
                  <c:v>-220.12511530276873</c:v>
                </c:pt>
                <c:pt idx="135">
                  <c:v>-220.12511530276873</c:v>
                </c:pt>
                <c:pt idx="136">
                  <c:v>-220.12511530276873</c:v>
                </c:pt>
                <c:pt idx="137">
                  <c:v>-220.12511530276873</c:v>
                </c:pt>
                <c:pt idx="138">
                  <c:v>-220.12511530276873</c:v>
                </c:pt>
                <c:pt idx="139">
                  <c:v>-220.12511530276873</c:v>
                </c:pt>
                <c:pt idx="140">
                  <c:v>-220.12511530276873</c:v>
                </c:pt>
                <c:pt idx="141">
                  <c:v>-220.12511530276873</c:v>
                </c:pt>
                <c:pt idx="142">
                  <c:v>-220.12511530276873</c:v>
                </c:pt>
                <c:pt idx="143">
                  <c:v>-220.12511530276873</c:v>
                </c:pt>
                <c:pt idx="144">
                  <c:v>-220.12511530276873</c:v>
                </c:pt>
                <c:pt idx="145">
                  <c:v>-220.12511530276873</c:v>
                </c:pt>
                <c:pt idx="146">
                  <c:v>-220.12511530276873</c:v>
                </c:pt>
                <c:pt idx="147">
                  <c:v>-220.12511530276873</c:v>
                </c:pt>
                <c:pt idx="148">
                  <c:v>-220.12511530276873</c:v>
                </c:pt>
                <c:pt idx="149">
                  <c:v>-220.12511530276873</c:v>
                </c:pt>
                <c:pt idx="150">
                  <c:v>-220.12511530276873</c:v>
                </c:pt>
                <c:pt idx="151">
                  <c:v>-220.12511530276873</c:v>
                </c:pt>
                <c:pt idx="152">
                  <c:v>-220.12511530276873</c:v>
                </c:pt>
                <c:pt idx="153">
                  <c:v>-220.12511530276873</c:v>
                </c:pt>
                <c:pt idx="154">
                  <c:v>-220.12511530276873</c:v>
                </c:pt>
                <c:pt idx="155">
                  <c:v>-220.12511530276873</c:v>
                </c:pt>
                <c:pt idx="156">
                  <c:v>-220.12511530276873</c:v>
                </c:pt>
                <c:pt idx="157">
                  <c:v>-220.12511530276873</c:v>
                </c:pt>
                <c:pt idx="158">
                  <c:v>-220.12511530276873</c:v>
                </c:pt>
                <c:pt idx="159">
                  <c:v>-220.12511530276873</c:v>
                </c:pt>
                <c:pt idx="160">
                  <c:v>-220.12511530276873</c:v>
                </c:pt>
                <c:pt idx="161">
                  <c:v>-220.12511530276873</c:v>
                </c:pt>
                <c:pt idx="162">
                  <c:v>-220.12511530276873</c:v>
                </c:pt>
                <c:pt idx="163">
                  <c:v>-220.12511530276873</c:v>
                </c:pt>
                <c:pt idx="164">
                  <c:v>-220.12511530276873</c:v>
                </c:pt>
                <c:pt idx="165">
                  <c:v>-220.12511530276873</c:v>
                </c:pt>
                <c:pt idx="166">
                  <c:v>-220.12511530276873</c:v>
                </c:pt>
                <c:pt idx="167">
                  <c:v>-220.12511530276873</c:v>
                </c:pt>
                <c:pt idx="168">
                  <c:v>-220.12511530276873</c:v>
                </c:pt>
                <c:pt idx="169">
                  <c:v>-220.12511530276873</c:v>
                </c:pt>
                <c:pt idx="170">
                  <c:v>-220.12511530276873</c:v>
                </c:pt>
                <c:pt idx="171">
                  <c:v>-220.12511530276873</c:v>
                </c:pt>
                <c:pt idx="172">
                  <c:v>-220.12511530276873</c:v>
                </c:pt>
                <c:pt idx="173">
                  <c:v>-220.12511530276873</c:v>
                </c:pt>
                <c:pt idx="174">
                  <c:v>-220.12511530276873</c:v>
                </c:pt>
                <c:pt idx="175">
                  <c:v>-220.12511530276873</c:v>
                </c:pt>
                <c:pt idx="176">
                  <c:v>-220.12511530276873</c:v>
                </c:pt>
                <c:pt idx="177">
                  <c:v>-220.12511530276873</c:v>
                </c:pt>
                <c:pt idx="178">
                  <c:v>-220.12511530276873</c:v>
                </c:pt>
                <c:pt idx="179">
                  <c:v>-220.12511530276873</c:v>
                </c:pt>
                <c:pt idx="180">
                  <c:v>29.169165961926041</c:v>
                </c:pt>
                <c:pt idx="181">
                  <c:v>29.169165961926041</c:v>
                </c:pt>
                <c:pt idx="182">
                  <c:v>29.169165961926041</c:v>
                </c:pt>
                <c:pt idx="183">
                  <c:v>29.169165961926041</c:v>
                </c:pt>
                <c:pt idx="184">
                  <c:v>29.169165961926041</c:v>
                </c:pt>
                <c:pt idx="185">
                  <c:v>29.169165961926041</c:v>
                </c:pt>
                <c:pt idx="186">
                  <c:v>29.169165961926041</c:v>
                </c:pt>
                <c:pt idx="187">
                  <c:v>29.169165961926041</c:v>
                </c:pt>
                <c:pt idx="188">
                  <c:v>29.169165961926041</c:v>
                </c:pt>
                <c:pt idx="189">
                  <c:v>29.169165961926041</c:v>
                </c:pt>
                <c:pt idx="190">
                  <c:v>29.169165961926041</c:v>
                </c:pt>
                <c:pt idx="191">
                  <c:v>29.169165961926041</c:v>
                </c:pt>
                <c:pt idx="192">
                  <c:v>29.169165961926041</c:v>
                </c:pt>
                <c:pt idx="193">
                  <c:v>29.169165961926041</c:v>
                </c:pt>
                <c:pt idx="194">
                  <c:v>29.169165961926041</c:v>
                </c:pt>
                <c:pt idx="195">
                  <c:v>29.169165961926041</c:v>
                </c:pt>
                <c:pt idx="196">
                  <c:v>29.169165961926041</c:v>
                </c:pt>
                <c:pt idx="197">
                  <c:v>29.169165961926041</c:v>
                </c:pt>
                <c:pt idx="198">
                  <c:v>29.169165961926041</c:v>
                </c:pt>
                <c:pt idx="199">
                  <c:v>29.169165961926041</c:v>
                </c:pt>
                <c:pt idx="200">
                  <c:v>29.169165961926041</c:v>
                </c:pt>
                <c:pt idx="201">
                  <c:v>29.169165961926041</c:v>
                </c:pt>
                <c:pt idx="202">
                  <c:v>29.169165961926041</c:v>
                </c:pt>
                <c:pt idx="203">
                  <c:v>29.169165961926041</c:v>
                </c:pt>
                <c:pt idx="204">
                  <c:v>29.169165961926041</c:v>
                </c:pt>
                <c:pt idx="205">
                  <c:v>29.169165961926041</c:v>
                </c:pt>
                <c:pt idx="206">
                  <c:v>29.169165961926041</c:v>
                </c:pt>
                <c:pt idx="207">
                  <c:v>29.169165961926041</c:v>
                </c:pt>
                <c:pt idx="208">
                  <c:v>29.169165961926041</c:v>
                </c:pt>
                <c:pt idx="209">
                  <c:v>29.169165961926041</c:v>
                </c:pt>
                <c:pt idx="210">
                  <c:v>29.169165961926041</c:v>
                </c:pt>
                <c:pt idx="211">
                  <c:v>29.169165961926041</c:v>
                </c:pt>
                <c:pt idx="212">
                  <c:v>29.169165961926041</c:v>
                </c:pt>
                <c:pt idx="213">
                  <c:v>29.169165961926041</c:v>
                </c:pt>
                <c:pt idx="214">
                  <c:v>29.169165961926041</c:v>
                </c:pt>
                <c:pt idx="215">
                  <c:v>29.169165961926041</c:v>
                </c:pt>
                <c:pt idx="216">
                  <c:v>29.169165961926041</c:v>
                </c:pt>
                <c:pt idx="217">
                  <c:v>29.169165961926041</c:v>
                </c:pt>
                <c:pt idx="218">
                  <c:v>29.169165961926041</c:v>
                </c:pt>
                <c:pt idx="219">
                  <c:v>29.169165961926041</c:v>
                </c:pt>
                <c:pt idx="220">
                  <c:v>29.169165961926041</c:v>
                </c:pt>
                <c:pt idx="221">
                  <c:v>29.169165961926041</c:v>
                </c:pt>
                <c:pt idx="222">
                  <c:v>29.169165961926041</c:v>
                </c:pt>
                <c:pt idx="223">
                  <c:v>29.169165961926041</c:v>
                </c:pt>
                <c:pt idx="224">
                  <c:v>29.169165961926041</c:v>
                </c:pt>
                <c:pt idx="225">
                  <c:v>29.169165961926041</c:v>
                </c:pt>
                <c:pt idx="226">
                  <c:v>29.169165961926041</c:v>
                </c:pt>
                <c:pt idx="227">
                  <c:v>29.169165961926041</c:v>
                </c:pt>
                <c:pt idx="228">
                  <c:v>29.169165961926041</c:v>
                </c:pt>
                <c:pt idx="229">
                  <c:v>29.169165961926041</c:v>
                </c:pt>
                <c:pt idx="230">
                  <c:v>29.169165961926041</c:v>
                </c:pt>
                <c:pt idx="231">
                  <c:v>29.169165961926041</c:v>
                </c:pt>
                <c:pt idx="232">
                  <c:v>29.169165961926041</c:v>
                </c:pt>
                <c:pt idx="233">
                  <c:v>29.169165961926041</c:v>
                </c:pt>
                <c:pt idx="234">
                  <c:v>29.169165961926041</c:v>
                </c:pt>
                <c:pt idx="235">
                  <c:v>29.169165961926041</c:v>
                </c:pt>
                <c:pt idx="236">
                  <c:v>29.169165961926041</c:v>
                </c:pt>
                <c:pt idx="237">
                  <c:v>29.169165961926041</c:v>
                </c:pt>
                <c:pt idx="238">
                  <c:v>29.169165961926041</c:v>
                </c:pt>
                <c:pt idx="239">
                  <c:v>29.169165961926041</c:v>
                </c:pt>
                <c:pt idx="240">
                  <c:v>29.169165961926041</c:v>
                </c:pt>
                <c:pt idx="241">
                  <c:v>29.169165961926041</c:v>
                </c:pt>
                <c:pt idx="242">
                  <c:v>29.169165961926041</c:v>
                </c:pt>
                <c:pt idx="243">
                  <c:v>29.169165961926041</c:v>
                </c:pt>
                <c:pt idx="244">
                  <c:v>29.169165961926041</c:v>
                </c:pt>
                <c:pt idx="245">
                  <c:v>29.169165961926041</c:v>
                </c:pt>
                <c:pt idx="246">
                  <c:v>29.169165961926041</c:v>
                </c:pt>
                <c:pt idx="247">
                  <c:v>29.169165961926041</c:v>
                </c:pt>
                <c:pt idx="248">
                  <c:v>29.169165961926041</c:v>
                </c:pt>
                <c:pt idx="249">
                  <c:v>29.169165961926041</c:v>
                </c:pt>
                <c:pt idx="250">
                  <c:v>29.169165961926041</c:v>
                </c:pt>
                <c:pt idx="251">
                  <c:v>29.169165961926041</c:v>
                </c:pt>
                <c:pt idx="252">
                  <c:v>29.169165961926041</c:v>
                </c:pt>
                <c:pt idx="253">
                  <c:v>29.169165961926041</c:v>
                </c:pt>
                <c:pt idx="254">
                  <c:v>29.169165961926041</c:v>
                </c:pt>
                <c:pt idx="255">
                  <c:v>29.169165961926041</c:v>
                </c:pt>
                <c:pt idx="256">
                  <c:v>29.169165961926041</c:v>
                </c:pt>
                <c:pt idx="257">
                  <c:v>29.169165961926041</c:v>
                </c:pt>
                <c:pt idx="258">
                  <c:v>29.169165961926041</c:v>
                </c:pt>
                <c:pt idx="259">
                  <c:v>29.169165961926041</c:v>
                </c:pt>
                <c:pt idx="260">
                  <c:v>29.169165961926041</c:v>
                </c:pt>
                <c:pt idx="261">
                  <c:v>29.169165961926041</c:v>
                </c:pt>
                <c:pt idx="262">
                  <c:v>29.169165961926041</c:v>
                </c:pt>
                <c:pt idx="263">
                  <c:v>29.169165961926041</c:v>
                </c:pt>
                <c:pt idx="264">
                  <c:v>29.169165961926041</c:v>
                </c:pt>
                <c:pt idx="265">
                  <c:v>29.169165961926041</c:v>
                </c:pt>
                <c:pt idx="266">
                  <c:v>29.169165961926041</c:v>
                </c:pt>
                <c:pt idx="267">
                  <c:v>29.169165961926041</c:v>
                </c:pt>
                <c:pt idx="268">
                  <c:v>29.169165961926041</c:v>
                </c:pt>
                <c:pt idx="269">
                  <c:v>29.169165961926041</c:v>
                </c:pt>
                <c:pt idx="270">
                  <c:v>29.169165961926041</c:v>
                </c:pt>
                <c:pt idx="271">
                  <c:v>29.169165961926041</c:v>
                </c:pt>
                <c:pt idx="272">
                  <c:v>29.169165961926041</c:v>
                </c:pt>
                <c:pt idx="273">
                  <c:v>29.169165961926041</c:v>
                </c:pt>
                <c:pt idx="274">
                  <c:v>29.169165961926041</c:v>
                </c:pt>
                <c:pt idx="275">
                  <c:v>29.169165961926041</c:v>
                </c:pt>
                <c:pt idx="276">
                  <c:v>29.169165961926041</c:v>
                </c:pt>
                <c:pt idx="277">
                  <c:v>29.169165961926041</c:v>
                </c:pt>
                <c:pt idx="278">
                  <c:v>29.169165961926041</c:v>
                </c:pt>
                <c:pt idx="279">
                  <c:v>29.169165961926041</c:v>
                </c:pt>
                <c:pt idx="280">
                  <c:v>29.169165961926041</c:v>
                </c:pt>
                <c:pt idx="281">
                  <c:v>29.169165961926041</c:v>
                </c:pt>
                <c:pt idx="282">
                  <c:v>29.169165961926041</c:v>
                </c:pt>
                <c:pt idx="283">
                  <c:v>29.169165961926041</c:v>
                </c:pt>
                <c:pt idx="284">
                  <c:v>29.169165961926041</c:v>
                </c:pt>
                <c:pt idx="285">
                  <c:v>29.169165961926041</c:v>
                </c:pt>
                <c:pt idx="286">
                  <c:v>29.169165961926041</c:v>
                </c:pt>
                <c:pt idx="287">
                  <c:v>29.169165961926041</c:v>
                </c:pt>
                <c:pt idx="288">
                  <c:v>29.169165961926041</c:v>
                </c:pt>
                <c:pt idx="289">
                  <c:v>29.169165961926041</c:v>
                </c:pt>
                <c:pt idx="290">
                  <c:v>29.169165961926041</c:v>
                </c:pt>
                <c:pt idx="291">
                  <c:v>29.169165961926041</c:v>
                </c:pt>
                <c:pt idx="292">
                  <c:v>29.169165961926041</c:v>
                </c:pt>
                <c:pt idx="293">
                  <c:v>29.169165961926041</c:v>
                </c:pt>
                <c:pt idx="294">
                  <c:v>29.169165961926041</c:v>
                </c:pt>
                <c:pt idx="295">
                  <c:v>29.169165961926041</c:v>
                </c:pt>
                <c:pt idx="296">
                  <c:v>29.169165961926041</c:v>
                </c:pt>
                <c:pt idx="297">
                  <c:v>29.169165961926041</c:v>
                </c:pt>
                <c:pt idx="298">
                  <c:v>29.169165961926041</c:v>
                </c:pt>
                <c:pt idx="299">
                  <c:v>29.169165961926041</c:v>
                </c:pt>
                <c:pt idx="300">
                  <c:v>29.169165961926041</c:v>
                </c:pt>
                <c:pt idx="301">
                  <c:v>29.169165961926041</c:v>
                </c:pt>
                <c:pt idx="302">
                  <c:v>29.169165961926041</c:v>
                </c:pt>
                <c:pt idx="303">
                  <c:v>29.169165961926041</c:v>
                </c:pt>
                <c:pt idx="304">
                  <c:v>29.169165961926041</c:v>
                </c:pt>
                <c:pt idx="305">
                  <c:v>29.169165961926041</c:v>
                </c:pt>
                <c:pt idx="306">
                  <c:v>29.169165961926041</c:v>
                </c:pt>
                <c:pt idx="307">
                  <c:v>29.169165961926041</c:v>
                </c:pt>
                <c:pt idx="308">
                  <c:v>29.169165961926041</c:v>
                </c:pt>
                <c:pt idx="309">
                  <c:v>29.169165961926041</c:v>
                </c:pt>
                <c:pt idx="310">
                  <c:v>29.169165961926041</c:v>
                </c:pt>
                <c:pt idx="311">
                  <c:v>29.169165961926041</c:v>
                </c:pt>
                <c:pt idx="312">
                  <c:v>29.169165961926041</c:v>
                </c:pt>
                <c:pt idx="313">
                  <c:v>29.169165961926041</c:v>
                </c:pt>
                <c:pt idx="314">
                  <c:v>29.169165961926041</c:v>
                </c:pt>
                <c:pt idx="315">
                  <c:v>29.169165961926041</c:v>
                </c:pt>
                <c:pt idx="316">
                  <c:v>29.169165961926041</c:v>
                </c:pt>
                <c:pt idx="317">
                  <c:v>29.169165961926041</c:v>
                </c:pt>
                <c:pt idx="318">
                  <c:v>29.169165961926041</c:v>
                </c:pt>
                <c:pt idx="319">
                  <c:v>29.169165961926041</c:v>
                </c:pt>
                <c:pt idx="320">
                  <c:v>29.169165961926041</c:v>
                </c:pt>
                <c:pt idx="321">
                  <c:v>29.169165961926041</c:v>
                </c:pt>
                <c:pt idx="322">
                  <c:v>29.169165961926041</c:v>
                </c:pt>
                <c:pt idx="323">
                  <c:v>29.169165961926041</c:v>
                </c:pt>
                <c:pt idx="324">
                  <c:v>29.169165961926041</c:v>
                </c:pt>
                <c:pt idx="325">
                  <c:v>29.169165961926041</c:v>
                </c:pt>
                <c:pt idx="326">
                  <c:v>29.169165961926041</c:v>
                </c:pt>
                <c:pt idx="327">
                  <c:v>29.169165961926041</c:v>
                </c:pt>
                <c:pt idx="328">
                  <c:v>29.169165961926041</c:v>
                </c:pt>
                <c:pt idx="329">
                  <c:v>29.169165961926041</c:v>
                </c:pt>
                <c:pt idx="330">
                  <c:v>29.169165961926041</c:v>
                </c:pt>
                <c:pt idx="331">
                  <c:v>29.169165961926041</c:v>
                </c:pt>
                <c:pt idx="332">
                  <c:v>29.169165961926041</c:v>
                </c:pt>
                <c:pt idx="333">
                  <c:v>29.169165961926041</c:v>
                </c:pt>
                <c:pt idx="334">
                  <c:v>29.169165961926041</c:v>
                </c:pt>
                <c:pt idx="335">
                  <c:v>29.169165961926041</c:v>
                </c:pt>
                <c:pt idx="336">
                  <c:v>29.169165961926041</c:v>
                </c:pt>
                <c:pt idx="337">
                  <c:v>29.169165961926041</c:v>
                </c:pt>
                <c:pt idx="338">
                  <c:v>29.169165961926041</c:v>
                </c:pt>
                <c:pt idx="339">
                  <c:v>29.169165961926041</c:v>
                </c:pt>
                <c:pt idx="340">
                  <c:v>29.169165961926041</c:v>
                </c:pt>
                <c:pt idx="341">
                  <c:v>29.169165961926041</c:v>
                </c:pt>
                <c:pt idx="342">
                  <c:v>29.169165961926041</c:v>
                </c:pt>
                <c:pt idx="343">
                  <c:v>29.169165961926041</c:v>
                </c:pt>
                <c:pt idx="344">
                  <c:v>29.169165961926041</c:v>
                </c:pt>
                <c:pt idx="345">
                  <c:v>29.169165961926041</c:v>
                </c:pt>
                <c:pt idx="346">
                  <c:v>29.169165961926041</c:v>
                </c:pt>
                <c:pt idx="347">
                  <c:v>29.169165961926041</c:v>
                </c:pt>
                <c:pt idx="348">
                  <c:v>29.169165961926041</c:v>
                </c:pt>
                <c:pt idx="349">
                  <c:v>29.169165961926041</c:v>
                </c:pt>
                <c:pt idx="350">
                  <c:v>29.169165961926041</c:v>
                </c:pt>
                <c:pt idx="351">
                  <c:v>29.169165961926041</c:v>
                </c:pt>
                <c:pt idx="352">
                  <c:v>29.169165961926041</c:v>
                </c:pt>
                <c:pt idx="353">
                  <c:v>29.169165961926041</c:v>
                </c:pt>
                <c:pt idx="354">
                  <c:v>29.169165961926041</c:v>
                </c:pt>
                <c:pt idx="355">
                  <c:v>29.169165961926041</c:v>
                </c:pt>
                <c:pt idx="356">
                  <c:v>29.169165961926041</c:v>
                </c:pt>
                <c:pt idx="357">
                  <c:v>29.169165961926041</c:v>
                </c:pt>
                <c:pt idx="358">
                  <c:v>29.169165961926041</c:v>
                </c:pt>
                <c:pt idx="359">
                  <c:v>29.169165961926041</c:v>
                </c:pt>
                <c:pt idx="360">
                  <c:v>29.169165961926041</c:v>
                </c:pt>
                <c:pt idx="361">
                  <c:v>29.169165961926041</c:v>
                </c:pt>
                <c:pt idx="362">
                  <c:v>29.169165961926041</c:v>
                </c:pt>
                <c:pt idx="363">
                  <c:v>29.169165961926041</c:v>
                </c:pt>
                <c:pt idx="364">
                  <c:v>29.169165961926041</c:v>
                </c:pt>
                <c:pt idx="365">
                  <c:v>29.169165961926041</c:v>
                </c:pt>
                <c:pt idx="366">
                  <c:v>29.169165961926041</c:v>
                </c:pt>
                <c:pt idx="367">
                  <c:v>29.169165961926041</c:v>
                </c:pt>
                <c:pt idx="368">
                  <c:v>29.169165961926041</c:v>
                </c:pt>
                <c:pt idx="369">
                  <c:v>29.169165961926041</c:v>
                </c:pt>
                <c:pt idx="370">
                  <c:v>29.169165961926041</c:v>
                </c:pt>
                <c:pt idx="371">
                  <c:v>29.169165961926041</c:v>
                </c:pt>
                <c:pt idx="372">
                  <c:v>29.169165961926041</c:v>
                </c:pt>
                <c:pt idx="373">
                  <c:v>29.169165961926041</c:v>
                </c:pt>
                <c:pt idx="374">
                  <c:v>29.169165961926041</c:v>
                </c:pt>
                <c:pt idx="375">
                  <c:v>29.169165961926041</c:v>
                </c:pt>
                <c:pt idx="376">
                  <c:v>29.169165961926041</c:v>
                </c:pt>
                <c:pt idx="377">
                  <c:v>29.169165961926041</c:v>
                </c:pt>
                <c:pt idx="378">
                  <c:v>29.169165961926041</c:v>
                </c:pt>
                <c:pt idx="379">
                  <c:v>29.169165961926041</c:v>
                </c:pt>
                <c:pt idx="380">
                  <c:v>29.169165961926041</c:v>
                </c:pt>
                <c:pt idx="381">
                  <c:v>29.169165961926041</c:v>
                </c:pt>
                <c:pt idx="382">
                  <c:v>29.169165961926041</c:v>
                </c:pt>
                <c:pt idx="383">
                  <c:v>29.169165961926041</c:v>
                </c:pt>
                <c:pt idx="384">
                  <c:v>29.169165961926041</c:v>
                </c:pt>
                <c:pt idx="385">
                  <c:v>29.169165961926041</c:v>
                </c:pt>
                <c:pt idx="386">
                  <c:v>29.169165961926041</c:v>
                </c:pt>
                <c:pt idx="387">
                  <c:v>29.169165961926041</c:v>
                </c:pt>
                <c:pt idx="388">
                  <c:v>29.169165961926041</c:v>
                </c:pt>
                <c:pt idx="389">
                  <c:v>29.169165961926041</c:v>
                </c:pt>
                <c:pt idx="390">
                  <c:v>29.169165961926041</c:v>
                </c:pt>
                <c:pt idx="391">
                  <c:v>29.169165961926041</c:v>
                </c:pt>
                <c:pt idx="392">
                  <c:v>29.169165961926041</c:v>
                </c:pt>
                <c:pt idx="393">
                  <c:v>29.169165961926041</c:v>
                </c:pt>
                <c:pt idx="394">
                  <c:v>29.169165961926041</c:v>
                </c:pt>
                <c:pt idx="395">
                  <c:v>29.169165961926041</c:v>
                </c:pt>
                <c:pt idx="396">
                  <c:v>29.169165961926041</c:v>
                </c:pt>
                <c:pt idx="397">
                  <c:v>29.169165961926041</c:v>
                </c:pt>
                <c:pt idx="398">
                  <c:v>29.169165961926041</c:v>
                </c:pt>
                <c:pt idx="399">
                  <c:v>29.169165961926041</c:v>
                </c:pt>
                <c:pt idx="400">
                  <c:v>29.169165961926041</c:v>
                </c:pt>
                <c:pt idx="401">
                  <c:v>29.169165961926041</c:v>
                </c:pt>
                <c:pt idx="402">
                  <c:v>29.169165961926041</c:v>
                </c:pt>
                <c:pt idx="403">
                  <c:v>29.169165961926041</c:v>
                </c:pt>
                <c:pt idx="404">
                  <c:v>29.169165961926041</c:v>
                </c:pt>
                <c:pt idx="405">
                  <c:v>29.169165961926041</c:v>
                </c:pt>
                <c:pt idx="406">
                  <c:v>29.169165961926041</c:v>
                </c:pt>
                <c:pt idx="407">
                  <c:v>29.169165961926041</c:v>
                </c:pt>
                <c:pt idx="408">
                  <c:v>29.169165961926041</c:v>
                </c:pt>
                <c:pt idx="409">
                  <c:v>29.169165961926041</c:v>
                </c:pt>
                <c:pt idx="410">
                  <c:v>29.169165961926041</c:v>
                </c:pt>
                <c:pt idx="411">
                  <c:v>29.169165961926041</c:v>
                </c:pt>
                <c:pt idx="412">
                  <c:v>29.169165961926041</c:v>
                </c:pt>
                <c:pt idx="413">
                  <c:v>29.169165961926041</c:v>
                </c:pt>
                <c:pt idx="414">
                  <c:v>29.169165961926041</c:v>
                </c:pt>
                <c:pt idx="415">
                  <c:v>29.169165961926041</c:v>
                </c:pt>
                <c:pt idx="416">
                  <c:v>29.169165961926041</c:v>
                </c:pt>
                <c:pt idx="417">
                  <c:v>29.169165961926041</c:v>
                </c:pt>
                <c:pt idx="418">
                  <c:v>29.169165961926041</c:v>
                </c:pt>
                <c:pt idx="419">
                  <c:v>29.169165961926041</c:v>
                </c:pt>
                <c:pt idx="420">
                  <c:v>29.169165961926041</c:v>
                </c:pt>
                <c:pt idx="421">
                  <c:v>29.169165961926041</c:v>
                </c:pt>
                <c:pt idx="422">
                  <c:v>29.169165961926041</c:v>
                </c:pt>
                <c:pt idx="423">
                  <c:v>29.169165961926041</c:v>
                </c:pt>
                <c:pt idx="424">
                  <c:v>29.169165961926041</c:v>
                </c:pt>
                <c:pt idx="425">
                  <c:v>29.169165961926041</c:v>
                </c:pt>
                <c:pt idx="426">
                  <c:v>29.169165961926041</c:v>
                </c:pt>
                <c:pt idx="427">
                  <c:v>29.169165961926041</c:v>
                </c:pt>
                <c:pt idx="428">
                  <c:v>29.169165961926041</c:v>
                </c:pt>
                <c:pt idx="429">
                  <c:v>29.169165961926041</c:v>
                </c:pt>
                <c:pt idx="430">
                  <c:v>29.169165961926041</c:v>
                </c:pt>
                <c:pt idx="431">
                  <c:v>29.169165961926041</c:v>
                </c:pt>
                <c:pt idx="432">
                  <c:v>29.169165961926041</c:v>
                </c:pt>
                <c:pt idx="433">
                  <c:v>29.169165961926041</c:v>
                </c:pt>
                <c:pt idx="434">
                  <c:v>29.169165961926041</c:v>
                </c:pt>
                <c:pt idx="435">
                  <c:v>29.169165961926041</c:v>
                </c:pt>
                <c:pt idx="436">
                  <c:v>29.169165961926041</c:v>
                </c:pt>
                <c:pt idx="437">
                  <c:v>29.169165961926041</c:v>
                </c:pt>
                <c:pt idx="438">
                  <c:v>29.169165961926041</c:v>
                </c:pt>
                <c:pt idx="439">
                  <c:v>29.169165961926041</c:v>
                </c:pt>
                <c:pt idx="440">
                  <c:v>29.169165961926041</c:v>
                </c:pt>
                <c:pt idx="441">
                  <c:v>29.169165961926041</c:v>
                </c:pt>
                <c:pt idx="442">
                  <c:v>29.169165961926041</c:v>
                </c:pt>
                <c:pt idx="443">
                  <c:v>29.169165961926041</c:v>
                </c:pt>
                <c:pt idx="444">
                  <c:v>29.169165961926041</c:v>
                </c:pt>
                <c:pt idx="445">
                  <c:v>29.169165961926041</c:v>
                </c:pt>
                <c:pt idx="446">
                  <c:v>29.169165961926041</c:v>
                </c:pt>
                <c:pt idx="447">
                  <c:v>29.169165961926041</c:v>
                </c:pt>
                <c:pt idx="448">
                  <c:v>29.169165961926041</c:v>
                </c:pt>
                <c:pt idx="449">
                  <c:v>29.169165961926041</c:v>
                </c:pt>
                <c:pt idx="450">
                  <c:v>-987.54519064168142</c:v>
                </c:pt>
                <c:pt idx="451">
                  <c:v>-987.54519064168142</c:v>
                </c:pt>
                <c:pt idx="452">
                  <c:v>-987.54519064168142</c:v>
                </c:pt>
                <c:pt idx="453">
                  <c:v>-987.54519064168142</c:v>
                </c:pt>
                <c:pt idx="454">
                  <c:v>-987.54519064168142</c:v>
                </c:pt>
                <c:pt idx="455">
                  <c:v>-987.54519064168142</c:v>
                </c:pt>
                <c:pt idx="456">
                  <c:v>-987.54519064168142</c:v>
                </c:pt>
                <c:pt idx="457">
                  <c:v>-987.54519064168142</c:v>
                </c:pt>
                <c:pt idx="458">
                  <c:v>-987.54519064168142</c:v>
                </c:pt>
                <c:pt idx="459">
                  <c:v>-987.54519064168142</c:v>
                </c:pt>
                <c:pt idx="460">
                  <c:v>-987.54519064168142</c:v>
                </c:pt>
                <c:pt idx="461">
                  <c:v>-987.54519064168142</c:v>
                </c:pt>
                <c:pt idx="462">
                  <c:v>-987.54519064168142</c:v>
                </c:pt>
                <c:pt idx="463">
                  <c:v>-987.54519064168142</c:v>
                </c:pt>
                <c:pt idx="464">
                  <c:v>-987.54519064168142</c:v>
                </c:pt>
                <c:pt idx="465">
                  <c:v>-987.54519064168142</c:v>
                </c:pt>
                <c:pt idx="466">
                  <c:v>-987.54519064168142</c:v>
                </c:pt>
                <c:pt idx="467">
                  <c:v>-987.54519064168142</c:v>
                </c:pt>
                <c:pt idx="468">
                  <c:v>-987.54519064168142</c:v>
                </c:pt>
                <c:pt idx="469">
                  <c:v>-987.54519064168142</c:v>
                </c:pt>
                <c:pt idx="470">
                  <c:v>-987.54519064168142</c:v>
                </c:pt>
                <c:pt idx="471">
                  <c:v>-987.54519064168142</c:v>
                </c:pt>
                <c:pt idx="472">
                  <c:v>-987.54519064168142</c:v>
                </c:pt>
                <c:pt idx="473">
                  <c:v>-987.54519064168142</c:v>
                </c:pt>
                <c:pt idx="474">
                  <c:v>-987.54519064168142</c:v>
                </c:pt>
                <c:pt idx="475">
                  <c:v>-987.54519064168142</c:v>
                </c:pt>
                <c:pt idx="476">
                  <c:v>-987.54519064168142</c:v>
                </c:pt>
                <c:pt idx="477">
                  <c:v>-987.54519064168142</c:v>
                </c:pt>
                <c:pt idx="478">
                  <c:v>-987.54519064168142</c:v>
                </c:pt>
                <c:pt idx="479">
                  <c:v>-987.54519064168142</c:v>
                </c:pt>
                <c:pt idx="480">
                  <c:v>-987.54519064168142</c:v>
                </c:pt>
                <c:pt idx="481">
                  <c:v>-987.54519064168142</c:v>
                </c:pt>
                <c:pt idx="482">
                  <c:v>-987.54519064168142</c:v>
                </c:pt>
                <c:pt idx="483">
                  <c:v>-987.54519064168142</c:v>
                </c:pt>
                <c:pt idx="484">
                  <c:v>-987.54519064168142</c:v>
                </c:pt>
                <c:pt idx="485">
                  <c:v>-987.54519064168142</c:v>
                </c:pt>
                <c:pt idx="486">
                  <c:v>-987.54519064168142</c:v>
                </c:pt>
                <c:pt idx="487">
                  <c:v>-987.54519064168142</c:v>
                </c:pt>
                <c:pt idx="488">
                  <c:v>-987.54519064168142</c:v>
                </c:pt>
                <c:pt idx="489">
                  <c:v>-987.54519064168142</c:v>
                </c:pt>
                <c:pt idx="490">
                  <c:v>-987.54519064168142</c:v>
                </c:pt>
                <c:pt idx="491">
                  <c:v>-987.54519064168142</c:v>
                </c:pt>
                <c:pt idx="492">
                  <c:v>-987.54519064168142</c:v>
                </c:pt>
                <c:pt idx="493">
                  <c:v>-987.54519064168142</c:v>
                </c:pt>
                <c:pt idx="494">
                  <c:v>-987.54519064168142</c:v>
                </c:pt>
                <c:pt idx="495">
                  <c:v>-987.54519064168142</c:v>
                </c:pt>
                <c:pt idx="496">
                  <c:v>-987.54519064168142</c:v>
                </c:pt>
                <c:pt idx="497">
                  <c:v>-987.54519064168142</c:v>
                </c:pt>
                <c:pt idx="498">
                  <c:v>-987.54519064168142</c:v>
                </c:pt>
                <c:pt idx="499">
                  <c:v>-987.54519064168142</c:v>
                </c:pt>
                <c:pt idx="500">
                  <c:v>-987.54519064168142</c:v>
                </c:pt>
                <c:pt idx="501">
                  <c:v>-987.54519064168142</c:v>
                </c:pt>
                <c:pt idx="502">
                  <c:v>-987.54519064168142</c:v>
                </c:pt>
                <c:pt idx="503">
                  <c:v>-987.54519064168142</c:v>
                </c:pt>
                <c:pt idx="504">
                  <c:v>-987.54519064168142</c:v>
                </c:pt>
                <c:pt idx="505">
                  <c:v>-987.54519064168142</c:v>
                </c:pt>
                <c:pt idx="506">
                  <c:v>-987.54519064168142</c:v>
                </c:pt>
                <c:pt idx="507">
                  <c:v>-987.54519064168142</c:v>
                </c:pt>
                <c:pt idx="508">
                  <c:v>-987.54519064168142</c:v>
                </c:pt>
                <c:pt idx="509">
                  <c:v>-987.54519064168142</c:v>
                </c:pt>
                <c:pt idx="510">
                  <c:v>-987.54519064168142</c:v>
                </c:pt>
                <c:pt idx="511">
                  <c:v>-987.54519064168142</c:v>
                </c:pt>
                <c:pt idx="512">
                  <c:v>-987.54519064168142</c:v>
                </c:pt>
                <c:pt idx="513">
                  <c:v>-987.54519064168142</c:v>
                </c:pt>
                <c:pt idx="514">
                  <c:v>-987.54519064168142</c:v>
                </c:pt>
                <c:pt idx="515">
                  <c:v>-987.54519064168142</c:v>
                </c:pt>
                <c:pt idx="516">
                  <c:v>-987.54519064168142</c:v>
                </c:pt>
                <c:pt idx="517">
                  <c:v>-987.54519064168142</c:v>
                </c:pt>
                <c:pt idx="518">
                  <c:v>-987.54519064168142</c:v>
                </c:pt>
                <c:pt idx="519">
                  <c:v>-987.54519064168142</c:v>
                </c:pt>
                <c:pt idx="520">
                  <c:v>-987.54519064168142</c:v>
                </c:pt>
                <c:pt idx="521">
                  <c:v>-987.54519064168142</c:v>
                </c:pt>
                <c:pt idx="522">
                  <c:v>-987.54519064168142</c:v>
                </c:pt>
                <c:pt idx="523">
                  <c:v>-987.54519064168142</c:v>
                </c:pt>
                <c:pt idx="524">
                  <c:v>-987.54519064168142</c:v>
                </c:pt>
                <c:pt idx="525">
                  <c:v>-987.54519064168142</c:v>
                </c:pt>
                <c:pt idx="526">
                  <c:v>-987.54519064168142</c:v>
                </c:pt>
                <c:pt idx="527">
                  <c:v>-987.54519064168142</c:v>
                </c:pt>
                <c:pt idx="528">
                  <c:v>-987.54519064168142</c:v>
                </c:pt>
                <c:pt idx="529">
                  <c:v>-987.54519064168142</c:v>
                </c:pt>
                <c:pt idx="530">
                  <c:v>-987.54519064168142</c:v>
                </c:pt>
                <c:pt idx="531">
                  <c:v>-987.54519064168142</c:v>
                </c:pt>
                <c:pt idx="532">
                  <c:v>-987.54519064168142</c:v>
                </c:pt>
                <c:pt idx="533">
                  <c:v>-987.54519064168142</c:v>
                </c:pt>
                <c:pt idx="534">
                  <c:v>-987.54519064168142</c:v>
                </c:pt>
                <c:pt idx="535">
                  <c:v>-987.54519064168142</c:v>
                </c:pt>
                <c:pt idx="536">
                  <c:v>-987.54519064168142</c:v>
                </c:pt>
                <c:pt idx="537">
                  <c:v>-987.54519064168142</c:v>
                </c:pt>
                <c:pt idx="538">
                  <c:v>-987.54519064168142</c:v>
                </c:pt>
                <c:pt idx="539">
                  <c:v>-987.54519064168142</c:v>
                </c:pt>
                <c:pt idx="540">
                  <c:v>-987.54519064168142</c:v>
                </c:pt>
                <c:pt idx="541">
                  <c:v>-987.54519064168142</c:v>
                </c:pt>
                <c:pt idx="542">
                  <c:v>-987.54519064168142</c:v>
                </c:pt>
                <c:pt idx="543">
                  <c:v>-987.54519064168142</c:v>
                </c:pt>
                <c:pt idx="544">
                  <c:v>-987.54519064168142</c:v>
                </c:pt>
                <c:pt idx="545">
                  <c:v>-987.54519064168142</c:v>
                </c:pt>
                <c:pt idx="546">
                  <c:v>-987.54519064168142</c:v>
                </c:pt>
                <c:pt idx="547">
                  <c:v>-987.54519064168142</c:v>
                </c:pt>
                <c:pt idx="548">
                  <c:v>-987.54519064168142</c:v>
                </c:pt>
                <c:pt idx="549">
                  <c:v>-987.54519064168142</c:v>
                </c:pt>
                <c:pt idx="550">
                  <c:v>-987.54519064168142</c:v>
                </c:pt>
                <c:pt idx="551">
                  <c:v>-987.54519064168142</c:v>
                </c:pt>
                <c:pt idx="552">
                  <c:v>-987.54519064168142</c:v>
                </c:pt>
                <c:pt idx="553">
                  <c:v>-987.54519064168142</c:v>
                </c:pt>
                <c:pt idx="554">
                  <c:v>-987.54519064168142</c:v>
                </c:pt>
                <c:pt idx="555">
                  <c:v>-987.54519064168142</c:v>
                </c:pt>
                <c:pt idx="556">
                  <c:v>-987.54519064168142</c:v>
                </c:pt>
                <c:pt idx="557">
                  <c:v>-987.54519064168142</c:v>
                </c:pt>
                <c:pt idx="558">
                  <c:v>-987.54519064168142</c:v>
                </c:pt>
                <c:pt idx="559">
                  <c:v>-987.54519064168142</c:v>
                </c:pt>
                <c:pt idx="560">
                  <c:v>-987.54519064168142</c:v>
                </c:pt>
                <c:pt idx="561">
                  <c:v>-987.54519064168142</c:v>
                </c:pt>
                <c:pt idx="562">
                  <c:v>-987.54519064168142</c:v>
                </c:pt>
                <c:pt idx="563">
                  <c:v>-987.54519064168142</c:v>
                </c:pt>
                <c:pt idx="564">
                  <c:v>-987.54519064168142</c:v>
                </c:pt>
                <c:pt idx="565">
                  <c:v>-987.54519064168142</c:v>
                </c:pt>
                <c:pt idx="566">
                  <c:v>-987.54519064168142</c:v>
                </c:pt>
                <c:pt idx="567">
                  <c:v>-987.54519064168142</c:v>
                </c:pt>
                <c:pt idx="568">
                  <c:v>-987.54519064168142</c:v>
                </c:pt>
                <c:pt idx="569">
                  <c:v>-987.54519064168142</c:v>
                </c:pt>
                <c:pt idx="570">
                  <c:v>-987.54519064168142</c:v>
                </c:pt>
                <c:pt idx="571">
                  <c:v>-987.54519064168142</c:v>
                </c:pt>
                <c:pt idx="572">
                  <c:v>-987.54519064168142</c:v>
                </c:pt>
                <c:pt idx="573">
                  <c:v>-987.54519064168142</c:v>
                </c:pt>
                <c:pt idx="574">
                  <c:v>-987.54519064168142</c:v>
                </c:pt>
                <c:pt idx="575">
                  <c:v>-987.54519064168142</c:v>
                </c:pt>
                <c:pt idx="576">
                  <c:v>-987.54519064168142</c:v>
                </c:pt>
                <c:pt idx="577">
                  <c:v>-987.54519064168142</c:v>
                </c:pt>
                <c:pt idx="578">
                  <c:v>-987.54519064168142</c:v>
                </c:pt>
                <c:pt idx="579">
                  <c:v>-987.54519064168142</c:v>
                </c:pt>
                <c:pt idx="580">
                  <c:v>-987.54519064168142</c:v>
                </c:pt>
                <c:pt idx="581">
                  <c:v>-987.54519064168142</c:v>
                </c:pt>
                <c:pt idx="582">
                  <c:v>-987.54519064168142</c:v>
                </c:pt>
                <c:pt idx="583">
                  <c:v>-987.54519064168142</c:v>
                </c:pt>
                <c:pt idx="584">
                  <c:v>-987.54519064168142</c:v>
                </c:pt>
                <c:pt idx="585">
                  <c:v>-987.54519064168142</c:v>
                </c:pt>
                <c:pt idx="586">
                  <c:v>-987.54519064168142</c:v>
                </c:pt>
                <c:pt idx="587">
                  <c:v>-987.54519064168142</c:v>
                </c:pt>
                <c:pt idx="588">
                  <c:v>-987.54519064168142</c:v>
                </c:pt>
                <c:pt idx="589">
                  <c:v>-987.54519064168142</c:v>
                </c:pt>
                <c:pt idx="590">
                  <c:v>-987.54519064168142</c:v>
                </c:pt>
                <c:pt idx="591">
                  <c:v>-987.54519064168142</c:v>
                </c:pt>
                <c:pt idx="592">
                  <c:v>-987.54519064168142</c:v>
                </c:pt>
                <c:pt idx="593">
                  <c:v>-987.54519064168142</c:v>
                </c:pt>
                <c:pt idx="594">
                  <c:v>-987.54519064168142</c:v>
                </c:pt>
                <c:pt idx="595">
                  <c:v>-987.54519064168142</c:v>
                </c:pt>
                <c:pt idx="596">
                  <c:v>-987.54519064168142</c:v>
                </c:pt>
                <c:pt idx="597">
                  <c:v>-987.54519064168142</c:v>
                </c:pt>
                <c:pt idx="598">
                  <c:v>-987.54519064168142</c:v>
                </c:pt>
                <c:pt idx="599">
                  <c:v>-987.54519064168142</c:v>
                </c:pt>
                <c:pt idx="600">
                  <c:v>-987.54519064168142</c:v>
                </c:pt>
                <c:pt idx="601">
                  <c:v>-987.54519064168142</c:v>
                </c:pt>
                <c:pt idx="602">
                  <c:v>-987.54519064168142</c:v>
                </c:pt>
                <c:pt idx="603">
                  <c:v>-987.54519064168142</c:v>
                </c:pt>
                <c:pt idx="604">
                  <c:v>-987.54519064168142</c:v>
                </c:pt>
                <c:pt idx="605">
                  <c:v>-987.54519064168142</c:v>
                </c:pt>
                <c:pt idx="606">
                  <c:v>-987.54519064168142</c:v>
                </c:pt>
                <c:pt idx="607">
                  <c:v>-987.54519064168142</c:v>
                </c:pt>
                <c:pt idx="608">
                  <c:v>-987.54519064168142</c:v>
                </c:pt>
                <c:pt idx="609">
                  <c:v>-987.54519064168142</c:v>
                </c:pt>
                <c:pt idx="610">
                  <c:v>-987.54519064168142</c:v>
                </c:pt>
                <c:pt idx="611">
                  <c:v>-987.54519064168142</c:v>
                </c:pt>
                <c:pt idx="612">
                  <c:v>-987.54519064168142</c:v>
                </c:pt>
                <c:pt idx="613">
                  <c:v>-987.54519064168142</c:v>
                </c:pt>
                <c:pt idx="614">
                  <c:v>-987.54519064168142</c:v>
                </c:pt>
                <c:pt idx="615">
                  <c:v>-987.54519064168142</c:v>
                </c:pt>
                <c:pt idx="616">
                  <c:v>-987.54519064168142</c:v>
                </c:pt>
                <c:pt idx="617">
                  <c:v>-987.54519064168142</c:v>
                </c:pt>
                <c:pt idx="618">
                  <c:v>-987.54519064168142</c:v>
                </c:pt>
                <c:pt idx="619">
                  <c:v>-987.54519064168142</c:v>
                </c:pt>
                <c:pt idx="620">
                  <c:v>-987.54519064168142</c:v>
                </c:pt>
                <c:pt idx="621">
                  <c:v>-987.54519064168142</c:v>
                </c:pt>
                <c:pt idx="622">
                  <c:v>-987.54519064168142</c:v>
                </c:pt>
                <c:pt idx="623">
                  <c:v>-987.54519064168142</c:v>
                </c:pt>
                <c:pt idx="624">
                  <c:v>-987.54519064168142</c:v>
                </c:pt>
                <c:pt idx="625">
                  <c:v>-987.54519064168142</c:v>
                </c:pt>
                <c:pt idx="626">
                  <c:v>-987.54519064168142</c:v>
                </c:pt>
                <c:pt idx="627">
                  <c:v>-987.54519064168142</c:v>
                </c:pt>
                <c:pt idx="628">
                  <c:v>-987.54519064168142</c:v>
                </c:pt>
                <c:pt idx="629">
                  <c:v>-987.54519064168142</c:v>
                </c:pt>
                <c:pt idx="630">
                  <c:v>-987.54519064168142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3-4EC9-9E97-C052C47C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08864"/>
        <c:axId val="1204900128"/>
      </c:scatterChart>
      <c:valAx>
        <c:axId val="12049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0128"/>
        <c:crosses val="autoZero"/>
        <c:crossBetween val="midCat"/>
      </c:valAx>
      <c:valAx>
        <c:axId val="12049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7'!$F$54:$F$684</c:f>
              <c:numCache>
                <c:formatCode>General</c:formatCode>
                <c:ptCount val="631"/>
                <c:pt idx="0">
                  <c:v>36287.327024952137</c:v>
                </c:pt>
                <c:pt idx="1">
                  <c:v>36287.327024952137</c:v>
                </c:pt>
                <c:pt idx="2">
                  <c:v>36287.327024952137</c:v>
                </c:pt>
                <c:pt idx="3">
                  <c:v>36287.327024952137</c:v>
                </c:pt>
                <c:pt idx="4">
                  <c:v>36287.327024952137</c:v>
                </c:pt>
                <c:pt idx="5">
                  <c:v>36287.327024952137</c:v>
                </c:pt>
                <c:pt idx="6">
                  <c:v>36287.327024952137</c:v>
                </c:pt>
                <c:pt idx="7">
                  <c:v>36287.327024952137</c:v>
                </c:pt>
                <c:pt idx="8">
                  <c:v>36287.327024952137</c:v>
                </c:pt>
                <c:pt idx="9">
                  <c:v>36287.327024952137</c:v>
                </c:pt>
                <c:pt idx="10">
                  <c:v>36287.327024952137</c:v>
                </c:pt>
                <c:pt idx="11">
                  <c:v>36287.327024952137</c:v>
                </c:pt>
                <c:pt idx="12">
                  <c:v>36287.327024952137</c:v>
                </c:pt>
                <c:pt idx="13">
                  <c:v>36287.327024952137</c:v>
                </c:pt>
                <c:pt idx="14">
                  <c:v>36287.327024952137</c:v>
                </c:pt>
                <c:pt idx="15">
                  <c:v>36287.327024952137</c:v>
                </c:pt>
                <c:pt idx="16">
                  <c:v>36287.327024952137</c:v>
                </c:pt>
                <c:pt idx="17">
                  <c:v>36287.327024952137</c:v>
                </c:pt>
                <c:pt idx="18">
                  <c:v>36287.327024952137</c:v>
                </c:pt>
                <c:pt idx="19">
                  <c:v>36287.327024952137</c:v>
                </c:pt>
                <c:pt idx="20">
                  <c:v>36287.327024952137</c:v>
                </c:pt>
                <c:pt idx="21">
                  <c:v>36287.327024952137</c:v>
                </c:pt>
                <c:pt idx="22">
                  <c:v>36287.327024952137</c:v>
                </c:pt>
                <c:pt idx="23">
                  <c:v>36287.327024952137</c:v>
                </c:pt>
                <c:pt idx="24">
                  <c:v>36287.327024952137</c:v>
                </c:pt>
                <c:pt idx="25">
                  <c:v>36287.327024952137</c:v>
                </c:pt>
                <c:pt idx="26">
                  <c:v>36287.327024952137</c:v>
                </c:pt>
                <c:pt idx="27">
                  <c:v>36287.327024952137</c:v>
                </c:pt>
                <c:pt idx="28">
                  <c:v>36287.327024952137</c:v>
                </c:pt>
                <c:pt idx="29">
                  <c:v>36287.327024952137</c:v>
                </c:pt>
                <c:pt idx="30">
                  <c:v>36287.327024952137</c:v>
                </c:pt>
                <c:pt idx="31">
                  <c:v>36287.327024952137</c:v>
                </c:pt>
                <c:pt idx="32">
                  <c:v>36287.327024952137</c:v>
                </c:pt>
                <c:pt idx="33">
                  <c:v>36287.327024952137</c:v>
                </c:pt>
                <c:pt idx="34">
                  <c:v>36287.327024952137</c:v>
                </c:pt>
                <c:pt idx="35">
                  <c:v>36287.327024952137</c:v>
                </c:pt>
                <c:pt idx="36">
                  <c:v>36287.327024952137</c:v>
                </c:pt>
                <c:pt idx="37">
                  <c:v>36287.327024952137</c:v>
                </c:pt>
                <c:pt idx="38">
                  <c:v>36287.327024952137</c:v>
                </c:pt>
                <c:pt idx="39">
                  <c:v>36287.327024952137</c:v>
                </c:pt>
                <c:pt idx="40">
                  <c:v>36287.327024952137</c:v>
                </c:pt>
                <c:pt idx="41">
                  <c:v>36287.327024952137</c:v>
                </c:pt>
                <c:pt idx="42">
                  <c:v>36287.327024952137</c:v>
                </c:pt>
                <c:pt idx="43">
                  <c:v>36287.327024952137</c:v>
                </c:pt>
                <c:pt idx="44">
                  <c:v>36287.327024952137</c:v>
                </c:pt>
                <c:pt idx="45">
                  <c:v>36287.327024952137</c:v>
                </c:pt>
                <c:pt idx="46">
                  <c:v>36287.327024952137</c:v>
                </c:pt>
                <c:pt idx="47">
                  <c:v>36287.327024952137</c:v>
                </c:pt>
                <c:pt idx="48">
                  <c:v>36287.327024952137</c:v>
                </c:pt>
                <c:pt idx="49">
                  <c:v>36287.327024952137</c:v>
                </c:pt>
                <c:pt idx="50">
                  <c:v>36287.327024952137</c:v>
                </c:pt>
                <c:pt idx="51">
                  <c:v>36287.327024952137</c:v>
                </c:pt>
                <c:pt idx="52">
                  <c:v>36287.327024952137</c:v>
                </c:pt>
                <c:pt idx="53">
                  <c:v>36287.327024952137</c:v>
                </c:pt>
                <c:pt idx="54">
                  <c:v>36287.327024952137</c:v>
                </c:pt>
                <c:pt idx="55">
                  <c:v>36287.327024952137</c:v>
                </c:pt>
                <c:pt idx="56">
                  <c:v>36287.327024952137</c:v>
                </c:pt>
                <c:pt idx="57">
                  <c:v>36287.327024952137</c:v>
                </c:pt>
                <c:pt idx="58">
                  <c:v>36287.327024952137</c:v>
                </c:pt>
                <c:pt idx="59">
                  <c:v>36287.327024952137</c:v>
                </c:pt>
                <c:pt idx="60">
                  <c:v>36287.327024952137</c:v>
                </c:pt>
                <c:pt idx="61">
                  <c:v>36287.327024952137</c:v>
                </c:pt>
                <c:pt idx="62">
                  <c:v>36287.327024952137</c:v>
                </c:pt>
                <c:pt idx="63">
                  <c:v>36287.327024952137</c:v>
                </c:pt>
                <c:pt idx="64">
                  <c:v>36287.327024952137</c:v>
                </c:pt>
                <c:pt idx="65">
                  <c:v>36287.327024952137</c:v>
                </c:pt>
                <c:pt idx="66">
                  <c:v>36287.327024952137</c:v>
                </c:pt>
                <c:pt idx="67">
                  <c:v>36287.327024952137</c:v>
                </c:pt>
                <c:pt idx="68">
                  <c:v>36287.327024952137</c:v>
                </c:pt>
                <c:pt idx="69">
                  <c:v>36287.327024952137</c:v>
                </c:pt>
                <c:pt idx="70">
                  <c:v>36287.327024952137</c:v>
                </c:pt>
                <c:pt idx="71">
                  <c:v>36287.327024952137</c:v>
                </c:pt>
                <c:pt idx="72">
                  <c:v>36287.327024952137</c:v>
                </c:pt>
                <c:pt idx="73">
                  <c:v>36287.327024952137</c:v>
                </c:pt>
                <c:pt idx="74">
                  <c:v>36287.327024952137</c:v>
                </c:pt>
                <c:pt idx="75">
                  <c:v>36287.327024952137</c:v>
                </c:pt>
                <c:pt idx="76">
                  <c:v>36287.327024952137</c:v>
                </c:pt>
                <c:pt idx="77">
                  <c:v>36287.327024952137</c:v>
                </c:pt>
                <c:pt idx="78">
                  <c:v>36287.327024952137</c:v>
                </c:pt>
                <c:pt idx="79">
                  <c:v>36287.327024952137</c:v>
                </c:pt>
                <c:pt idx="80">
                  <c:v>36287.327024952137</c:v>
                </c:pt>
                <c:pt idx="81">
                  <c:v>36287.327024952137</c:v>
                </c:pt>
                <c:pt idx="82">
                  <c:v>36287.327024952137</c:v>
                </c:pt>
                <c:pt idx="83">
                  <c:v>36287.327024952137</c:v>
                </c:pt>
                <c:pt idx="84">
                  <c:v>36287.327024952137</c:v>
                </c:pt>
                <c:pt idx="85">
                  <c:v>36287.327024952137</c:v>
                </c:pt>
                <c:pt idx="86">
                  <c:v>36287.327024952137</c:v>
                </c:pt>
                <c:pt idx="87">
                  <c:v>36287.327024952137</c:v>
                </c:pt>
                <c:pt idx="88">
                  <c:v>36287.327024952137</c:v>
                </c:pt>
                <c:pt idx="89">
                  <c:v>36287.327024952137</c:v>
                </c:pt>
                <c:pt idx="90">
                  <c:v>36287.327024952137</c:v>
                </c:pt>
                <c:pt idx="91">
                  <c:v>36287.327024952137</c:v>
                </c:pt>
                <c:pt idx="92">
                  <c:v>36287.327024952137</c:v>
                </c:pt>
                <c:pt idx="93">
                  <c:v>36287.327024952137</c:v>
                </c:pt>
                <c:pt idx="94">
                  <c:v>36287.327024952137</c:v>
                </c:pt>
                <c:pt idx="95">
                  <c:v>36287.327024952137</c:v>
                </c:pt>
                <c:pt idx="96">
                  <c:v>36287.327024952137</c:v>
                </c:pt>
                <c:pt idx="97">
                  <c:v>36287.327024952137</c:v>
                </c:pt>
                <c:pt idx="98">
                  <c:v>36287.327024952137</c:v>
                </c:pt>
                <c:pt idx="99">
                  <c:v>36287.327024952137</c:v>
                </c:pt>
                <c:pt idx="100">
                  <c:v>36287.327024952137</c:v>
                </c:pt>
                <c:pt idx="101">
                  <c:v>36287.327024952137</c:v>
                </c:pt>
                <c:pt idx="102">
                  <c:v>36287.327024952137</c:v>
                </c:pt>
                <c:pt idx="103">
                  <c:v>36287.327024952137</c:v>
                </c:pt>
                <c:pt idx="104">
                  <c:v>36287.327024952137</c:v>
                </c:pt>
                <c:pt idx="105">
                  <c:v>36287.327024952137</c:v>
                </c:pt>
                <c:pt idx="106">
                  <c:v>36287.327024952137</c:v>
                </c:pt>
                <c:pt idx="107">
                  <c:v>36287.327024952137</c:v>
                </c:pt>
                <c:pt idx="108">
                  <c:v>36287.327024952137</c:v>
                </c:pt>
                <c:pt idx="109">
                  <c:v>36287.327024952137</c:v>
                </c:pt>
                <c:pt idx="110">
                  <c:v>36287.327024952137</c:v>
                </c:pt>
                <c:pt idx="111">
                  <c:v>36287.327024952137</c:v>
                </c:pt>
                <c:pt idx="112">
                  <c:v>36287.327024952137</c:v>
                </c:pt>
                <c:pt idx="113">
                  <c:v>36287.327024952137</c:v>
                </c:pt>
                <c:pt idx="114">
                  <c:v>36287.327024952137</c:v>
                </c:pt>
                <c:pt idx="115">
                  <c:v>36287.327024952137</c:v>
                </c:pt>
                <c:pt idx="116">
                  <c:v>36287.327024952137</c:v>
                </c:pt>
                <c:pt idx="117">
                  <c:v>36287.327024952137</c:v>
                </c:pt>
                <c:pt idx="118">
                  <c:v>36287.327024952137</c:v>
                </c:pt>
                <c:pt idx="119">
                  <c:v>36287.327024952137</c:v>
                </c:pt>
                <c:pt idx="120">
                  <c:v>36287.327024952137</c:v>
                </c:pt>
                <c:pt idx="121">
                  <c:v>36287.327024952137</c:v>
                </c:pt>
                <c:pt idx="122">
                  <c:v>36287.327024952137</c:v>
                </c:pt>
                <c:pt idx="123">
                  <c:v>36287.327024952137</c:v>
                </c:pt>
                <c:pt idx="124">
                  <c:v>36287.327024952137</c:v>
                </c:pt>
                <c:pt idx="125">
                  <c:v>36287.327024952137</c:v>
                </c:pt>
                <c:pt idx="126">
                  <c:v>36287.327024952137</c:v>
                </c:pt>
                <c:pt idx="127">
                  <c:v>36287.327024952137</c:v>
                </c:pt>
                <c:pt idx="128">
                  <c:v>36287.327024952137</c:v>
                </c:pt>
                <c:pt idx="129">
                  <c:v>36287.327024952137</c:v>
                </c:pt>
                <c:pt idx="130">
                  <c:v>36287.327024952137</c:v>
                </c:pt>
                <c:pt idx="131">
                  <c:v>36287.327024952137</c:v>
                </c:pt>
                <c:pt idx="132">
                  <c:v>36287.327024952137</c:v>
                </c:pt>
                <c:pt idx="133">
                  <c:v>36287.327024952137</c:v>
                </c:pt>
                <c:pt idx="134">
                  <c:v>36287.327024952137</c:v>
                </c:pt>
                <c:pt idx="135">
                  <c:v>36287.327024952137</c:v>
                </c:pt>
                <c:pt idx="136">
                  <c:v>36287.327024952137</c:v>
                </c:pt>
                <c:pt idx="137">
                  <c:v>36287.327024952137</c:v>
                </c:pt>
                <c:pt idx="138">
                  <c:v>36287.327024952137</c:v>
                </c:pt>
                <c:pt idx="139">
                  <c:v>36287.327024952137</c:v>
                </c:pt>
                <c:pt idx="140">
                  <c:v>36287.327024952137</c:v>
                </c:pt>
                <c:pt idx="141">
                  <c:v>36287.327024952137</c:v>
                </c:pt>
                <c:pt idx="142">
                  <c:v>36287.327024952137</c:v>
                </c:pt>
                <c:pt idx="143">
                  <c:v>36287.327024952137</c:v>
                </c:pt>
                <c:pt idx="144">
                  <c:v>36287.327024952137</c:v>
                </c:pt>
                <c:pt idx="145">
                  <c:v>36287.327024952137</c:v>
                </c:pt>
                <c:pt idx="146">
                  <c:v>36287.327024952137</c:v>
                </c:pt>
                <c:pt idx="147">
                  <c:v>36287.327024952137</c:v>
                </c:pt>
                <c:pt idx="148">
                  <c:v>36287.327024952137</c:v>
                </c:pt>
                <c:pt idx="149">
                  <c:v>36287.327024952137</c:v>
                </c:pt>
                <c:pt idx="150">
                  <c:v>36287.327024952137</c:v>
                </c:pt>
                <c:pt idx="151">
                  <c:v>36287.327024952137</c:v>
                </c:pt>
                <c:pt idx="152">
                  <c:v>36287.327024952137</c:v>
                </c:pt>
                <c:pt idx="153">
                  <c:v>36287.327024952137</c:v>
                </c:pt>
                <c:pt idx="154">
                  <c:v>36287.327024952137</c:v>
                </c:pt>
                <c:pt idx="155">
                  <c:v>36287.327024952137</c:v>
                </c:pt>
                <c:pt idx="156">
                  <c:v>36287.327024952137</c:v>
                </c:pt>
                <c:pt idx="157">
                  <c:v>36287.327024952137</c:v>
                </c:pt>
                <c:pt idx="158">
                  <c:v>36287.327024952137</c:v>
                </c:pt>
                <c:pt idx="159">
                  <c:v>36287.327024952137</c:v>
                </c:pt>
                <c:pt idx="160">
                  <c:v>36287.327024952137</c:v>
                </c:pt>
                <c:pt idx="161">
                  <c:v>36287.327024952137</c:v>
                </c:pt>
                <c:pt idx="162">
                  <c:v>36287.327024952137</c:v>
                </c:pt>
                <c:pt idx="163">
                  <c:v>36287.327024952137</c:v>
                </c:pt>
                <c:pt idx="164">
                  <c:v>36287.327024952137</c:v>
                </c:pt>
                <c:pt idx="165">
                  <c:v>36287.327024952137</c:v>
                </c:pt>
                <c:pt idx="166">
                  <c:v>36287.327024952137</c:v>
                </c:pt>
                <c:pt idx="167">
                  <c:v>36287.327024952137</c:v>
                </c:pt>
                <c:pt idx="168">
                  <c:v>36287.327024952137</c:v>
                </c:pt>
                <c:pt idx="169">
                  <c:v>36287.327024952137</c:v>
                </c:pt>
                <c:pt idx="170">
                  <c:v>36287.327024952137</c:v>
                </c:pt>
                <c:pt idx="171">
                  <c:v>36287.327024952137</c:v>
                </c:pt>
                <c:pt idx="172">
                  <c:v>36287.327024952137</c:v>
                </c:pt>
                <c:pt idx="173">
                  <c:v>36287.327024952137</c:v>
                </c:pt>
                <c:pt idx="174">
                  <c:v>36287.327024952137</c:v>
                </c:pt>
                <c:pt idx="175">
                  <c:v>36287.327024952137</c:v>
                </c:pt>
                <c:pt idx="176">
                  <c:v>36287.327024952137</c:v>
                </c:pt>
                <c:pt idx="177">
                  <c:v>36287.327024952137</c:v>
                </c:pt>
                <c:pt idx="178">
                  <c:v>36287.327024952137</c:v>
                </c:pt>
                <c:pt idx="179">
                  <c:v>36287.327024952137</c:v>
                </c:pt>
                <c:pt idx="180">
                  <c:v>36287.327024952137</c:v>
                </c:pt>
                <c:pt idx="181">
                  <c:v>36287.327024952137</c:v>
                </c:pt>
                <c:pt idx="182">
                  <c:v>36287.327024952137</c:v>
                </c:pt>
                <c:pt idx="183">
                  <c:v>36287.327024952137</c:v>
                </c:pt>
                <c:pt idx="184">
                  <c:v>36287.327024952137</c:v>
                </c:pt>
                <c:pt idx="185">
                  <c:v>36287.327024952137</c:v>
                </c:pt>
                <c:pt idx="186">
                  <c:v>36287.327024952137</c:v>
                </c:pt>
                <c:pt idx="187">
                  <c:v>36287.327024952137</c:v>
                </c:pt>
                <c:pt idx="188">
                  <c:v>36287.327024952137</c:v>
                </c:pt>
                <c:pt idx="189">
                  <c:v>36287.327024952137</c:v>
                </c:pt>
                <c:pt idx="190">
                  <c:v>36287.327024952137</c:v>
                </c:pt>
                <c:pt idx="191">
                  <c:v>36287.327024952137</c:v>
                </c:pt>
                <c:pt idx="192">
                  <c:v>36287.327024952137</c:v>
                </c:pt>
                <c:pt idx="193">
                  <c:v>36287.327024952137</c:v>
                </c:pt>
                <c:pt idx="194">
                  <c:v>36287.327024952137</c:v>
                </c:pt>
                <c:pt idx="195">
                  <c:v>36287.327024952137</c:v>
                </c:pt>
                <c:pt idx="196">
                  <c:v>36287.327024952137</c:v>
                </c:pt>
                <c:pt idx="197">
                  <c:v>36287.327024952137</c:v>
                </c:pt>
                <c:pt idx="198">
                  <c:v>36287.327024952137</c:v>
                </c:pt>
                <c:pt idx="199">
                  <c:v>36287.327024952137</c:v>
                </c:pt>
                <c:pt idx="200">
                  <c:v>36287.327024952137</c:v>
                </c:pt>
                <c:pt idx="201">
                  <c:v>36287.327024952137</c:v>
                </c:pt>
                <c:pt idx="202">
                  <c:v>36287.327024952137</c:v>
                </c:pt>
                <c:pt idx="203">
                  <c:v>36287.327024952137</c:v>
                </c:pt>
                <c:pt idx="204">
                  <c:v>36287.327024952137</c:v>
                </c:pt>
                <c:pt idx="205">
                  <c:v>36287.327024952137</c:v>
                </c:pt>
                <c:pt idx="206">
                  <c:v>36287.327024952137</c:v>
                </c:pt>
                <c:pt idx="207">
                  <c:v>36287.327024952137</c:v>
                </c:pt>
                <c:pt idx="208">
                  <c:v>36287.327024952137</c:v>
                </c:pt>
                <c:pt idx="209">
                  <c:v>36287.327024952137</c:v>
                </c:pt>
                <c:pt idx="210">
                  <c:v>36287.327024952137</c:v>
                </c:pt>
                <c:pt idx="211">
                  <c:v>36287.327024952137</c:v>
                </c:pt>
                <c:pt idx="212">
                  <c:v>36287.327024952137</c:v>
                </c:pt>
                <c:pt idx="213">
                  <c:v>36287.327024952137</c:v>
                </c:pt>
                <c:pt idx="214">
                  <c:v>36287.327024952137</c:v>
                </c:pt>
                <c:pt idx="215">
                  <c:v>36287.327024952137</c:v>
                </c:pt>
                <c:pt idx="216">
                  <c:v>36287.327024952137</c:v>
                </c:pt>
                <c:pt idx="217">
                  <c:v>36287.327024952137</c:v>
                </c:pt>
                <c:pt idx="218">
                  <c:v>36287.327024952137</c:v>
                </c:pt>
                <c:pt idx="219">
                  <c:v>36287.327024952137</c:v>
                </c:pt>
                <c:pt idx="220">
                  <c:v>36287.327024952137</c:v>
                </c:pt>
                <c:pt idx="221">
                  <c:v>36287.327024952137</c:v>
                </c:pt>
                <c:pt idx="222">
                  <c:v>36287.327024952137</c:v>
                </c:pt>
                <c:pt idx="223">
                  <c:v>36287.327024952137</c:v>
                </c:pt>
                <c:pt idx="224">
                  <c:v>36287.327024952137</c:v>
                </c:pt>
                <c:pt idx="225">
                  <c:v>36287.327024952137</c:v>
                </c:pt>
                <c:pt idx="226">
                  <c:v>36287.327024952137</c:v>
                </c:pt>
                <c:pt idx="227">
                  <c:v>36287.327024952137</c:v>
                </c:pt>
                <c:pt idx="228">
                  <c:v>36287.327024952137</c:v>
                </c:pt>
                <c:pt idx="229">
                  <c:v>36287.327024952137</c:v>
                </c:pt>
                <c:pt idx="230">
                  <c:v>36287.327024952137</c:v>
                </c:pt>
                <c:pt idx="231">
                  <c:v>36287.327024952137</c:v>
                </c:pt>
                <c:pt idx="232">
                  <c:v>36287.327024952137</c:v>
                </c:pt>
                <c:pt idx="233">
                  <c:v>36287.327024952137</c:v>
                </c:pt>
                <c:pt idx="234">
                  <c:v>36287.327024952137</c:v>
                </c:pt>
                <c:pt idx="235">
                  <c:v>36287.327024952137</c:v>
                </c:pt>
                <c:pt idx="236">
                  <c:v>36287.327024952137</c:v>
                </c:pt>
                <c:pt idx="237">
                  <c:v>36287.327024952137</c:v>
                </c:pt>
                <c:pt idx="238">
                  <c:v>36287.327024952137</c:v>
                </c:pt>
                <c:pt idx="239">
                  <c:v>36287.327024952137</c:v>
                </c:pt>
                <c:pt idx="240">
                  <c:v>36287.327024952137</c:v>
                </c:pt>
                <c:pt idx="241">
                  <c:v>36287.327024952137</c:v>
                </c:pt>
                <c:pt idx="242">
                  <c:v>36287.327024952137</c:v>
                </c:pt>
                <c:pt idx="243">
                  <c:v>36287.327024952137</c:v>
                </c:pt>
                <c:pt idx="244">
                  <c:v>36287.327024952137</c:v>
                </c:pt>
                <c:pt idx="245">
                  <c:v>36287.327024952137</c:v>
                </c:pt>
                <c:pt idx="246">
                  <c:v>36287.327024952137</c:v>
                </c:pt>
                <c:pt idx="247">
                  <c:v>36287.327024952137</c:v>
                </c:pt>
                <c:pt idx="248">
                  <c:v>36287.327024952137</c:v>
                </c:pt>
                <c:pt idx="249">
                  <c:v>36287.327024952137</c:v>
                </c:pt>
                <c:pt idx="250">
                  <c:v>36287.327024952137</c:v>
                </c:pt>
                <c:pt idx="251">
                  <c:v>36287.327024952137</c:v>
                </c:pt>
                <c:pt idx="252">
                  <c:v>36287.327024952137</c:v>
                </c:pt>
                <c:pt idx="253">
                  <c:v>36287.327024952137</c:v>
                </c:pt>
                <c:pt idx="254">
                  <c:v>36287.327024952137</c:v>
                </c:pt>
                <c:pt idx="255">
                  <c:v>36287.327024952137</c:v>
                </c:pt>
                <c:pt idx="256">
                  <c:v>36287.327024952137</c:v>
                </c:pt>
                <c:pt idx="257">
                  <c:v>36287.327024952137</c:v>
                </c:pt>
                <c:pt idx="258">
                  <c:v>36287.327024952137</c:v>
                </c:pt>
                <c:pt idx="259">
                  <c:v>36287.327024952137</c:v>
                </c:pt>
                <c:pt idx="260">
                  <c:v>36287.327024952137</c:v>
                </c:pt>
                <c:pt idx="261">
                  <c:v>36287.327024952137</c:v>
                </c:pt>
                <c:pt idx="262">
                  <c:v>36287.327024952137</c:v>
                </c:pt>
                <c:pt idx="263">
                  <c:v>36287.327024952137</c:v>
                </c:pt>
                <c:pt idx="264">
                  <c:v>36287.327024952137</c:v>
                </c:pt>
                <c:pt idx="265">
                  <c:v>36287.327024952137</c:v>
                </c:pt>
                <c:pt idx="266">
                  <c:v>36287.327024952137</c:v>
                </c:pt>
                <c:pt idx="267">
                  <c:v>36287.327024952137</c:v>
                </c:pt>
                <c:pt idx="268">
                  <c:v>36287.327024952137</c:v>
                </c:pt>
                <c:pt idx="269">
                  <c:v>36287.327024952137</c:v>
                </c:pt>
                <c:pt idx="270">
                  <c:v>36287.327024952137</c:v>
                </c:pt>
                <c:pt idx="271">
                  <c:v>36287.327024952137</c:v>
                </c:pt>
                <c:pt idx="272">
                  <c:v>36287.327024952137</c:v>
                </c:pt>
                <c:pt idx="273">
                  <c:v>36287.327024952137</c:v>
                </c:pt>
                <c:pt idx="274">
                  <c:v>36287.327024952137</c:v>
                </c:pt>
                <c:pt idx="275">
                  <c:v>36287.327024952137</c:v>
                </c:pt>
                <c:pt idx="276">
                  <c:v>36287.327024952137</c:v>
                </c:pt>
                <c:pt idx="277">
                  <c:v>36287.327024952137</c:v>
                </c:pt>
                <c:pt idx="278">
                  <c:v>36287.327024952137</c:v>
                </c:pt>
                <c:pt idx="279">
                  <c:v>36287.327024952137</c:v>
                </c:pt>
                <c:pt idx="280">
                  <c:v>36287.327024952137</c:v>
                </c:pt>
                <c:pt idx="281">
                  <c:v>36287.327024952137</c:v>
                </c:pt>
                <c:pt idx="282">
                  <c:v>36287.327024952137</c:v>
                </c:pt>
                <c:pt idx="283">
                  <c:v>36287.327024952137</c:v>
                </c:pt>
                <c:pt idx="284">
                  <c:v>36287.327024952137</c:v>
                </c:pt>
                <c:pt idx="285">
                  <c:v>36287.327024952137</c:v>
                </c:pt>
                <c:pt idx="286">
                  <c:v>36287.327024952137</c:v>
                </c:pt>
                <c:pt idx="287">
                  <c:v>36287.327024952137</c:v>
                </c:pt>
                <c:pt idx="288">
                  <c:v>36287.327024952137</c:v>
                </c:pt>
                <c:pt idx="289">
                  <c:v>36287.327024952137</c:v>
                </c:pt>
                <c:pt idx="290">
                  <c:v>36287.327024952137</c:v>
                </c:pt>
                <c:pt idx="291">
                  <c:v>36287.327024952137</c:v>
                </c:pt>
                <c:pt idx="292">
                  <c:v>36287.327024952137</c:v>
                </c:pt>
                <c:pt idx="293">
                  <c:v>36287.327024952137</c:v>
                </c:pt>
                <c:pt idx="294">
                  <c:v>36287.327024952137</c:v>
                </c:pt>
                <c:pt idx="295">
                  <c:v>36287.327024952137</c:v>
                </c:pt>
                <c:pt idx="296">
                  <c:v>36287.327024952137</c:v>
                </c:pt>
                <c:pt idx="297">
                  <c:v>36287.327024952137</c:v>
                </c:pt>
                <c:pt idx="298">
                  <c:v>36287.327024952137</c:v>
                </c:pt>
                <c:pt idx="299">
                  <c:v>36287.327024952137</c:v>
                </c:pt>
                <c:pt idx="300">
                  <c:v>36287.327024952137</c:v>
                </c:pt>
                <c:pt idx="301">
                  <c:v>36287.327024952137</c:v>
                </c:pt>
                <c:pt idx="302">
                  <c:v>36287.327024952137</c:v>
                </c:pt>
                <c:pt idx="303">
                  <c:v>36287.327024952137</c:v>
                </c:pt>
                <c:pt idx="304">
                  <c:v>36287.327024952137</c:v>
                </c:pt>
                <c:pt idx="305">
                  <c:v>36287.327024952137</c:v>
                </c:pt>
                <c:pt idx="306">
                  <c:v>36287.327024952137</c:v>
                </c:pt>
                <c:pt idx="307">
                  <c:v>36287.327024952137</c:v>
                </c:pt>
                <c:pt idx="308">
                  <c:v>36287.327024952137</c:v>
                </c:pt>
                <c:pt idx="309">
                  <c:v>36287.327024952137</c:v>
                </c:pt>
                <c:pt idx="310">
                  <c:v>36287.327024952137</c:v>
                </c:pt>
                <c:pt idx="311">
                  <c:v>36287.327024952137</c:v>
                </c:pt>
                <c:pt idx="312">
                  <c:v>36287.327024952137</c:v>
                </c:pt>
                <c:pt idx="313">
                  <c:v>36287.327024952137</c:v>
                </c:pt>
                <c:pt idx="314">
                  <c:v>36287.327024952137</c:v>
                </c:pt>
                <c:pt idx="315">
                  <c:v>36287.327024952137</c:v>
                </c:pt>
                <c:pt idx="316">
                  <c:v>36287.327024952137</c:v>
                </c:pt>
                <c:pt idx="317">
                  <c:v>36287.327024952137</c:v>
                </c:pt>
                <c:pt idx="318">
                  <c:v>36287.327024952137</c:v>
                </c:pt>
                <c:pt idx="319">
                  <c:v>36287.327024952137</c:v>
                </c:pt>
                <c:pt idx="320">
                  <c:v>36287.327024952137</c:v>
                </c:pt>
                <c:pt idx="321">
                  <c:v>36287.327024952137</c:v>
                </c:pt>
                <c:pt idx="322">
                  <c:v>36287.327024952137</c:v>
                </c:pt>
                <c:pt idx="323">
                  <c:v>36287.327024952137</c:v>
                </c:pt>
                <c:pt idx="324">
                  <c:v>36287.327024952137</c:v>
                </c:pt>
                <c:pt idx="325">
                  <c:v>36287.327024952137</c:v>
                </c:pt>
                <c:pt idx="326">
                  <c:v>36287.327024952137</c:v>
                </c:pt>
                <c:pt idx="327">
                  <c:v>36287.327024952137</c:v>
                </c:pt>
                <c:pt idx="328">
                  <c:v>36287.327024952137</c:v>
                </c:pt>
                <c:pt idx="329">
                  <c:v>36287.327024952137</c:v>
                </c:pt>
                <c:pt idx="330">
                  <c:v>36287.327024952137</c:v>
                </c:pt>
                <c:pt idx="331">
                  <c:v>36287.327024952137</c:v>
                </c:pt>
                <c:pt idx="332">
                  <c:v>36287.327024952137</c:v>
                </c:pt>
                <c:pt idx="333">
                  <c:v>36287.327024952137</c:v>
                </c:pt>
                <c:pt idx="334">
                  <c:v>36287.327024952137</c:v>
                </c:pt>
                <c:pt idx="335">
                  <c:v>36287.327024952137</c:v>
                </c:pt>
                <c:pt idx="336">
                  <c:v>36287.327024952137</c:v>
                </c:pt>
                <c:pt idx="337">
                  <c:v>36287.327024952137</c:v>
                </c:pt>
                <c:pt idx="338">
                  <c:v>36287.327024952137</c:v>
                </c:pt>
                <c:pt idx="339">
                  <c:v>36287.327024952137</c:v>
                </c:pt>
                <c:pt idx="340">
                  <c:v>36287.327024952137</c:v>
                </c:pt>
                <c:pt idx="341">
                  <c:v>36287.327024952137</c:v>
                </c:pt>
                <c:pt idx="342">
                  <c:v>36287.327024952137</c:v>
                </c:pt>
                <c:pt idx="343">
                  <c:v>36287.327024952137</c:v>
                </c:pt>
                <c:pt idx="344">
                  <c:v>36287.327024952137</c:v>
                </c:pt>
                <c:pt idx="345">
                  <c:v>36287.327024952137</c:v>
                </c:pt>
                <c:pt idx="346">
                  <c:v>36287.327024952137</c:v>
                </c:pt>
                <c:pt idx="347">
                  <c:v>36287.327024952137</c:v>
                </c:pt>
                <c:pt idx="348">
                  <c:v>36287.327024952137</c:v>
                </c:pt>
                <c:pt idx="349">
                  <c:v>36287.327024952137</c:v>
                </c:pt>
                <c:pt idx="350">
                  <c:v>36287.327024952137</c:v>
                </c:pt>
                <c:pt idx="351">
                  <c:v>36287.327024952137</c:v>
                </c:pt>
                <c:pt idx="352">
                  <c:v>36287.327024952137</c:v>
                </c:pt>
                <c:pt idx="353">
                  <c:v>36287.327024952137</c:v>
                </c:pt>
                <c:pt idx="354">
                  <c:v>36287.327024952137</c:v>
                </c:pt>
                <c:pt idx="355">
                  <c:v>36287.327024952137</c:v>
                </c:pt>
                <c:pt idx="356">
                  <c:v>36287.327024952137</c:v>
                </c:pt>
                <c:pt idx="357">
                  <c:v>36287.327024952137</c:v>
                </c:pt>
                <c:pt idx="358">
                  <c:v>36287.327024952137</c:v>
                </c:pt>
                <c:pt idx="359">
                  <c:v>36287.327024952137</c:v>
                </c:pt>
                <c:pt idx="360">
                  <c:v>36287.327024952137</c:v>
                </c:pt>
                <c:pt idx="361">
                  <c:v>36287.327024952137</c:v>
                </c:pt>
                <c:pt idx="362">
                  <c:v>36287.327024952137</c:v>
                </c:pt>
                <c:pt idx="363">
                  <c:v>36287.327024952137</c:v>
                </c:pt>
                <c:pt idx="364">
                  <c:v>36287.327024952137</c:v>
                </c:pt>
                <c:pt idx="365">
                  <c:v>36287.327024952137</c:v>
                </c:pt>
                <c:pt idx="366">
                  <c:v>36287.327024952137</c:v>
                </c:pt>
                <c:pt idx="367">
                  <c:v>36287.327024952137</c:v>
                </c:pt>
                <c:pt idx="368">
                  <c:v>36287.327024952137</c:v>
                </c:pt>
                <c:pt idx="369">
                  <c:v>36287.327024952137</c:v>
                </c:pt>
                <c:pt idx="370">
                  <c:v>36287.327024952137</c:v>
                </c:pt>
                <c:pt idx="371">
                  <c:v>36287.327024952137</c:v>
                </c:pt>
                <c:pt idx="372">
                  <c:v>36287.327024952137</c:v>
                </c:pt>
                <c:pt idx="373">
                  <c:v>36287.327024952137</c:v>
                </c:pt>
                <c:pt idx="374">
                  <c:v>36287.327024952137</c:v>
                </c:pt>
                <c:pt idx="375">
                  <c:v>36287.327024952137</c:v>
                </c:pt>
                <c:pt idx="376">
                  <c:v>36287.327024952137</c:v>
                </c:pt>
                <c:pt idx="377">
                  <c:v>36287.327024952137</c:v>
                </c:pt>
                <c:pt idx="378">
                  <c:v>36287.327024952137</c:v>
                </c:pt>
                <c:pt idx="379">
                  <c:v>36287.327024952137</c:v>
                </c:pt>
                <c:pt idx="380">
                  <c:v>36287.327024952137</c:v>
                </c:pt>
                <c:pt idx="381">
                  <c:v>36287.327024952137</c:v>
                </c:pt>
                <c:pt idx="382">
                  <c:v>36287.327024952137</c:v>
                </c:pt>
                <c:pt idx="383">
                  <c:v>36287.327024952137</c:v>
                </c:pt>
                <c:pt idx="384">
                  <c:v>36287.327024952137</c:v>
                </c:pt>
                <c:pt idx="385">
                  <c:v>36287.327024952137</c:v>
                </c:pt>
                <c:pt idx="386">
                  <c:v>36287.327024952137</c:v>
                </c:pt>
                <c:pt idx="387">
                  <c:v>36287.327024952137</c:v>
                </c:pt>
                <c:pt idx="388">
                  <c:v>36287.327024952137</c:v>
                </c:pt>
                <c:pt idx="389">
                  <c:v>36287.327024952137</c:v>
                </c:pt>
                <c:pt idx="390">
                  <c:v>36287.327024952137</c:v>
                </c:pt>
                <c:pt idx="391">
                  <c:v>36287.327024952137</c:v>
                </c:pt>
                <c:pt idx="392">
                  <c:v>36287.327024952137</c:v>
                </c:pt>
                <c:pt idx="393">
                  <c:v>36287.327024952137</c:v>
                </c:pt>
                <c:pt idx="394">
                  <c:v>36287.327024952137</c:v>
                </c:pt>
                <c:pt idx="395">
                  <c:v>36287.327024952137</c:v>
                </c:pt>
                <c:pt idx="396">
                  <c:v>36287.327024952137</c:v>
                </c:pt>
                <c:pt idx="397">
                  <c:v>36287.327024952137</c:v>
                </c:pt>
                <c:pt idx="398">
                  <c:v>36287.327024952137</c:v>
                </c:pt>
                <c:pt idx="399">
                  <c:v>36287.327024952137</c:v>
                </c:pt>
                <c:pt idx="400">
                  <c:v>36287.327024952137</c:v>
                </c:pt>
                <c:pt idx="401">
                  <c:v>36287.327024952137</c:v>
                </c:pt>
                <c:pt idx="402">
                  <c:v>36287.327024952137</c:v>
                </c:pt>
                <c:pt idx="403">
                  <c:v>36287.327024952137</c:v>
                </c:pt>
                <c:pt idx="404">
                  <c:v>36287.327024952137</c:v>
                </c:pt>
                <c:pt idx="405">
                  <c:v>36287.327024952137</c:v>
                </c:pt>
                <c:pt idx="406">
                  <c:v>36287.327024952137</c:v>
                </c:pt>
                <c:pt idx="407">
                  <c:v>36287.327024952137</c:v>
                </c:pt>
                <c:pt idx="408">
                  <c:v>36287.327024952137</c:v>
                </c:pt>
                <c:pt idx="409">
                  <c:v>36287.327024952137</c:v>
                </c:pt>
                <c:pt idx="410">
                  <c:v>36287.327024952137</c:v>
                </c:pt>
                <c:pt idx="411">
                  <c:v>36287.327024952137</c:v>
                </c:pt>
                <c:pt idx="412">
                  <c:v>36287.327024952137</c:v>
                </c:pt>
                <c:pt idx="413">
                  <c:v>36287.327024952137</c:v>
                </c:pt>
                <c:pt idx="414">
                  <c:v>36287.327024952137</c:v>
                </c:pt>
                <c:pt idx="415">
                  <c:v>36287.327024952137</c:v>
                </c:pt>
                <c:pt idx="416">
                  <c:v>36287.327024952137</c:v>
                </c:pt>
                <c:pt idx="417">
                  <c:v>36287.327024952137</c:v>
                </c:pt>
                <c:pt idx="418">
                  <c:v>36287.327024952137</c:v>
                </c:pt>
                <c:pt idx="419">
                  <c:v>36287.327024952137</c:v>
                </c:pt>
                <c:pt idx="420">
                  <c:v>36287.327024952137</c:v>
                </c:pt>
                <c:pt idx="421">
                  <c:v>36287.327024952137</c:v>
                </c:pt>
                <c:pt idx="422">
                  <c:v>36287.327024952137</c:v>
                </c:pt>
                <c:pt idx="423">
                  <c:v>36287.327024952137</c:v>
                </c:pt>
                <c:pt idx="424">
                  <c:v>36287.327024952137</c:v>
                </c:pt>
                <c:pt idx="425">
                  <c:v>36287.327024952137</c:v>
                </c:pt>
                <c:pt idx="426">
                  <c:v>36287.327024952137</c:v>
                </c:pt>
                <c:pt idx="427">
                  <c:v>36287.327024952137</c:v>
                </c:pt>
                <c:pt idx="428">
                  <c:v>36287.327024952137</c:v>
                </c:pt>
                <c:pt idx="429">
                  <c:v>36287.327024952137</c:v>
                </c:pt>
                <c:pt idx="430">
                  <c:v>36287.327024952137</c:v>
                </c:pt>
                <c:pt idx="431">
                  <c:v>36287.327024952137</c:v>
                </c:pt>
                <c:pt idx="432">
                  <c:v>36287.327024952137</c:v>
                </c:pt>
                <c:pt idx="433">
                  <c:v>36287.327024952137</c:v>
                </c:pt>
                <c:pt idx="434">
                  <c:v>36287.327024952137</c:v>
                </c:pt>
                <c:pt idx="435">
                  <c:v>36287.327024952137</c:v>
                </c:pt>
                <c:pt idx="436">
                  <c:v>36287.327024952137</c:v>
                </c:pt>
                <c:pt idx="437">
                  <c:v>36287.327024952137</c:v>
                </c:pt>
                <c:pt idx="438">
                  <c:v>36287.327024952137</c:v>
                </c:pt>
                <c:pt idx="439">
                  <c:v>36287.327024952137</c:v>
                </c:pt>
                <c:pt idx="440">
                  <c:v>36287.327024952137</c:v>
                </c:pt>
                <c:pt idx="441">
                  <c:v>36287.327024952137</c:v>
                </c:pt>
                <c:pt idx="442">
                  <c:v>36287.327024952137</c:v>
                </c:pt>
                <c:pt idx="443">
                  <c:v>36287.327024952137</c:v>
                </c:pt>
                <c:pt idx="444">
                  <c:v>36287.327024952137</c:v>
                </c:pt>
                <c:pt idx="445">
                  <c:v>36287.327024952137</c:v>
                </c:pt>
                <c:pt idx="446">
                  <c:v>36287.327024952137</c:v>
                </c:pt>
                <c:pt idx="447">
                  <c:v>36287.327024952137</c:v>
                </c:pt>
                <c:pt idx="448">
                  <c:v>36287.327024952137</c:v>
                </c:pt>
                <c:pt idx="449">
                  <c:v>36287.327024952137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8-4C07-B1B0-54B256868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818911"/>
        <c:axId val="1562820159"/>
      </c:scatterChart>
      <c:valAx>
        <c:axId val="156281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20159"/>
        <c:crosses val="autoZero"/>
        <c:crossBetween val="midCat"/>
      </c:valAx>
      <c:valAx>
        <c:axId val="15628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1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Mfy(x)</a:t>
            </a:r>
          </a:p>
        </c:rich>
      </c:tx>
      <c:layout>
        <c:manualLayout>
          <c:xMode val="edge"/>
          <c:yMode val="edge"/>
          <c:x val="0.4709512248468941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7'!$G$54:$G$684</c:f>
              <c:numCache>
                <c:formatCode>General</c:formatCode>
                <c:ptCount val="631"/>
                <c:pt idx="0">
                  <c:v>0</c:v>
                </c:pt>
                <c:pt idx="1">
                  <c:v>-22.012511530276875</c:v>
                </c:pt>
                <c:pt idx="2">
                  <c:v>-44.02502306055375</c:v>
                </c:pt>
                <c:pt idx="3">
                  <c:v>-66.037534590830631</c:v>
                </c:pt>
                <c:pt idx="4">
                  <c:v>-88.050046121107499</c:v>
                </c:pt>
                <c:pt idx="5">
                  <c:v>-110.06255765138437</c:v>
                </c:pt>
                <c:pt idx="6">
                  <c:v>-132.07506918166123</c:v>
                </c:pt>
                <c:pt idx="7">
                  <c:v>-154.0875807119381</c:v>
                </c:pt>
                <c:pt idx="8">
                  <c:v>-176.10009224221497</c:v>
                </c:pt>
                <c:pt idx="9">
                  <c:v>-198.11260377249184</c:v>
                </c:pt>
                <c:pt idx="10">
                  <c:v>-220.12511530276871</c:v>
                </c:pt>
                <c:pt idx="11">
                  <c:v>-242.13762683304557</c:v>
                </c:pt>
                <c:pt idx="12">
                  <c:v>-264.15013836332247</c:v>
                </c:pt>
                <c:pt idx="13">
                  <c:v>-286.16264989359934</c:v>
                </c:pt>
                <c:pt idx="14">
                  <c:v>-308.17516142387626</c:v>
                </c:pt>
                <c:pt idx="15">
                  <c:v>-330.18767295415313</c:v>
                </c:pt>
                <c:pt idx="16">
                  <c:v>-352.20018448443005</c:v>
                </c:pt>
                <c:pt idx="17">
                  <c:v>-374.21269601470692</c:v>
                </c:pt>
                <c:pt idx="18">
                  <c:v>-396.22520754498385</c:v>
                </c:pt>
                <c:pt idx="19">
                  <c:v>-418.23771907526071</c:v>
                </c:pt>
                <c:pt idx="20">
                  <c:v>-440.25023060553758</c:v>
                </c:pt>
                <c:pt idx="21">
                  <c:v>-462.26274213581445</c:v>
                </c:pt>
                <c:pt idx="22">
                  <c:v>-484.27525366609137</c:v>
                </c:pt>
                <c:pt idx="23">
                  <c:v>-506.28776519636824</c:v>
                </c:pt>
                <c:pt idx="24">
                  <c:v>-528.30027672664517</c:v>
                </c:pt>
                <c:pt idx="25">
                  <c:v>-550.31278825692198</c:v>
                </c:pt>
                <c:pt idx="26">
                  <c:v>-572.3252997871989</c:v>
                </c:pt>
                <c:pt idx="27">
                  <c:v>-594.33781131747583</c:v>
                </c:pt>
                <c:pt idx="28">
                  <c:v>-616.35032284775275</c:v>
                </c:pt>
                <c:pt idx="29">
                  <c:v>-638.36283437802956</c:v>
                </c:pt>
                <c:pt idx="30">
                  <c:v>-660.37534590830649</c:v>
                </c:pt>
                <c:pt idx="31">
                  <c:v>-682.38785743858341</c:v>
                </c:pt>
                <c:pt idx="32">
                  <c:v>-704.40036896886033</c:v>
                </c:pt>
                <c:pt idx="33">
                  <c:v>-726.41288049913715</c:v>
                </c:pt>
                <c:pt idx="34">
                  <c:v>-748.42539202941407</c:v>
                </c:pt>
                <c:pt idx="35">
                  <c:v>-770.43790355969099</c:v>
                </c:pt>
                <c:pt idx="36">
                  <c:v>-792.45041508996781</c:v>
                </c:pt>
                <c:pt idx="37">
                  <c:v>-814.46292662024473</c:v>
                </c:pt>
                <c:pt idx="38">
                  <c:v>-836.47543815052165</c:v>
                </c:pt>
                <c:pt idx="39">
                  <c:v>-858.48794968079858</c:v>
                </c:pt>
                <c:pt idx="40">
                  <c:v>-880.50046121107528</c:v>
                </c:pt>
                <c:pt idx="41">
                  <c:v>-902.51297274135209</c:v>
                </c:pt>
                <c:pt idx="42">
                  <c:v>-924.5254842716289</c:v>
                </c:pt>
                <c:pt idx="43">
                  <c:v>-946.53799580190571</c:v>
                </c:pt>
                <c:pt idx="44">
                  <c:v>-968.55050733218252</c:v>
                </c:pt>
                <c:pt idx="45">
                  <c:v>-990.56301886245933</c:v>
                </c:pt>
                <c:pt idx="46">
                  <c:v>-1012.5755303927361</c:v>
                </c:pt>
                <c:pt idx="47">
                  <c:v>-1034.588041923013</c:v>
                </c:pt>
                <c:pt idx="48">
                  <c:v>-1056.6005534532896</c:v>
                </c:pt>
                <c:pt idx="49">
                  <c:v>-1078.6130649835666</c:v>
                </c:pt>
                <c:pt idx="50">
                  <c:v>-1100.6255765138433</c:v>
                </c:pt>
                <c:pt idx="51">
                  <c:v>-1122.63808804412</c:v>
                </c:pt>
                <c:pt idx="52">
                  <c:v>-1144.6505995743969</c:v>
                </c:pt>
                <c:pt idx="53">
                  <c:v>-1166.6631111046736</c:v>
                </c:pt>
                <c:pt idx="54">
                  <c:v>-1188.6756226349505</c:v>
                </c:pt>
                <c:pt idx="55">
                  <c:v>-1210.6881341652272</c:v>
                </c:pt>
                <c:pt idx="56">
                  <c:v>-1232.7006456955041</c:v>
                </c:pt>
                <c:pt idx="57">
                  <c:v>-1254.7131572257808</c:v>
                </c:pt>
                <c:pt idx="58">
                  <c:v>-1276.7256687560575</c:v>
                </c:pt>
                <c:pt idx="59">
                  <c:v>-1298.7381802863345</c:v>
                </c:pt>
                <c:pt idx="60">
                  <c:v>-1320.7506918166112</c:v>
                </c:pt>
                <c:pt idx="61">
                  <c:v>-1342.7632033468881</c:v>
                </c:pt>
                <c:pt idx="62">
                  <c:v>-1364.7757148771648</c:v>
                </c:pt>
                <c:pt idx="63">
                  <c:v>-1386.7882264074417</c:v>
                </c:pt>
                <c:pt idx="64">
                  <c:v>-1408.8007379377184</c:v>
                </c:pt>
                <c:pt idx="65">
                  <c:v>-1430.8132494679951</c:v>
                </c:pt>
                <c:pt idx="66">
                  <c:v>-1452.825760998272</c:v>
                </c:pt>
                <c:pt idx="67">
                  <c:v>-1474.8382725285487</c:v>
                </c:pt>
                <c:pt idx="68">
                  <c:v>-1496.8507840588256</c:v>
                </c:pt>
                <c:pt idx="69">
                  <c:v>-1518.8632955891023</c:v>
                </c:pt>
                <c:pt idx="70">
                  <c:v>-1540.8758071193793</c:v>
                </c:pt>
                <c:pt idx="71">
                  <c:v>-1562.888318649656</c:v>
                </c:pt>
                <c:pt idx="72">
                  <c:v>-1584.9008301799329</c:v>
                </c:pt>
                <c:pt idx="73">
                  <c:v>-1606.9133417102096</c:v>
                </c:pt>
                <c:pt idx="74">
                  <c:v>-1628.9258532404863</c:v>
                </c:pt>
                <c:pt idx="75">
                  <c:v>-1650.9383647707632</c:v>
                </c:pt>
                <c:pt idx="76">
                  <c:v>-1672.9508763010399</c:v>
                </c:pt>
                <c:pt idx="77">
                  <c:v>-1694.9633878313168</c:v>
                </c:pt>
                <c:pt idx="78">
                  <c:v>-1716.9758993615935</c:v>
                </c:pt>
                <c:pt idx="79">
                  <c:v>-1738.9884108918704</c:v>
                </c:pt>
                <c:pt idx="80">
                  <c:v>-1761.0009224221471</c:v>
                </c:pt>
                <c:pt idx="81">
                  <c:v>-1783.0134339524238</c:v>
                </c:pt>
                <c:pt idx="82">
                  <c:v>-1805.0259454827008</c:v>
                </c:pt>
                <c:pt idx="83">
                  <c:v>-1827.0384570129775</c:v>
                </c:pt>
                <c:pt idx="84">
                  <c:v>-1849.0509685432544</c:v>
                </c:pt>
                <c:pt idx="85">
                  <c:v>-1871.0634800735311</c:v>
                </c:pt>
                <c:pt idx="86">
                  <c:v>-1893.075991603808</c:v>
                </c:pt>
                <c:pt idx="87">
                  <c:v>-1915.0885031340847</c:v>
                </c:pt>
                <c:pt idx="88">
                  <c:v>-1937.1010146643614</c:v>
                </c:pt>
                <c:pt idx="89">
                  <c:v>-1959.1135261946383</c:v>
                </c:pt>
                <c:pt idx="90">
                  <c:v>-1981.126037724915</c:v>
                </c:pt>
                <c:pt idx="91">
                  <c:v>-2003.1385492551919</c:v>
                </c:pt>
                <c:pt idx="92">
                  <c:v>-2025.1510607854686</c:v>
                </c:pt>
                <c:pt idx="93">
                  <c:v>-2047.1635723157456</c:v>
                </c:pt>
                <c:pt idx="94">
                  <c:v>-2069.1760838460223</c:v>
                </c:pt>
                <c:pt idx="95">
                  <c:v>-2091.188595376299</c:v>
                </c:pt>
                <c:pt idx="96">
                  <c:v>-2113.2011069065757</c:v>
                </c:pt>
                <c:pt idx="97">
                  <c:v>-2135.2136184368528</c:v>
                </c:pt>
                <c:pt idx="98">
                  <c:v>-2157.2261299671295</c:v>
                </c:pt>
                <c:pt idx="99">
                  <c:v>-2179.2386414974062</c:v>
                </c:pt>
                <c:pt idx="100">
                  <c:v>-2201.2511530276829</c:v>
                </c:pt>
                <c:pt idx="101">
                  <c:v>-2223.2636645579601</c:v>
                </c:pt>
                <c:pt idx="102">
                  <c:v>-2245.2761760882368</c:v>
                </c:pt>
                <c:pt idx="103">
                  <c:v>-2267.2886876185134</c:v>
                </c:pt>
                <c:pt idx="104">
                  <c:v>-2289.3011991487901</c:v>
                </c:pt>
                <c:pt idx="105">
                  <c:v>-2311.3137106790668</c:v>
                </c:pt>
                <c:pt idx="106">
                  <c:v>-2333.326222209344</c:v>
                </c:pt>
                <c:pt idx="107">
                  <c:v>-2355.3387337396207</c:v>
                </c:pt>
                <c:pt idx="108">
                  <c:v>-2377.3512452698974</c:v>
                </c:pt>
                <c:pt idx="109">
                  <c:v>-2399.3637568001741</c:v>
                </c:pt>
                <c:pt idx="110">
                  <c:v>-2421.3762683304508</c:v>
                </c:pt>
                <c:pt idx="111">
                  <c:v>-2443.3887798607279</c:v>
                </c:pt>
                <c:pt idx="112">
                  <c:v>-2465.4012913910046</c:v>
                </c:pt>
                <c:pt idx="113">
                  <c:v>-2487.4138029212813</c:v>
                </c:pt>
                <c:pt idx="114">
                  <c:v>-2509.426314451558</c:v>
                </c:pt>
                <c:pt idx="115">
                  <c:v>-2531.4388259818352</c:v>
                </c:pt>
                <c:pt idx="116">
                  <c:v>-2553.4513375121119</c:v>
                </c:pt>
                <c:pt idx="117">
                  <c:v>-2575.4638490423886</c:v>
                </c:pt>
                <c:pt idx="118">
                  <c:v>-2597.4763605726653</c:v>
                </c:pt>
                <c:pt idx="119">
                  <c:v>-2619.488872102942</c:v>
                </c:pt>
                <c:pt idx="120">
                  <c:v>-2641.5013836332191</c:v>
                </c:pt>
                <c:pt idx="121">
                  <c:v>-2663.5138951634958</c:v>
                </c:pt>
                <c:pt idx="122">
                  <c:v>-2685.5264066937725</c:v>
                </c:pt>
                <c:pt idx="123">
                  <c:v>-2707.5389182240492</c:v>
                </c:pt>
                <c:pt idx="124">
                  <c:v>-2729.5514297543259</c:v>
                </c:pt>
                <c:pt idx="125">
                  <c:v>-2751.5639412846031</c:v>
                </c:pt>
                <c:pt idx="126">
                  <c:v>-2773.5764528148798</c:v>
                </c:pt>
                <c:pt idx="127">
                  <c:v>-2795.5889643451565</c:v>
                </c:pt>
                <c:pt idx="128">
                  <c:v>-2817.6014758754332</c:v>
                </c:pt>
                <c:pt idx="129">
                  <c:v>-2839.6139874057103</c:v>
                </c:pt>
                <c:pt idx="130">
                  <c:v>-2861.626498935987</c:v>
                </c:pt>
                <c:pt idx="131">
                  <c:v>-2883.6390104662637</c:v>
                </c:pt>
                <c:pt idx="132">
                  <c:v>-2905.6515219965404</c:v>
                </c:pt>
                <c:pt idx="133">
                  <c:v>-2927.6640335268171</c:v>
                </c:pt>
                <c:pt idx="134">
                  <c:v>-2949.6765450570942</c:v>
                </c:pt>
                <c:pt idx="135">
                  <c:v>-2971.6890565873709</c:v>
                </c:pt>
                <c:pt idx="136">
                  <c:v>-2993.7015681176476</c:v>
                </c:pt>
                <c:pt idx="137">
                  <c:v>-3015.7140796479243</c:v>
                </c:pt>
                <c:pt idx="138">
                  <c:v>-3037.726591178201</c:v>
                </c:pt>
                <c:pt idx="139">
                  <c:v>-3059.7391027084782</c:v>
                </c:pt>
                <c:pt idx="140">
                  <c:v>-3081.7516142387549</c:v>
                </c:pt>
                <c:pt idx="141">
                  <c:v>-3103.7641257690316</c:v>
                </c:pt>
                <c:pt idx="142">
                  <c:v>-3125.7766372993083</c:v>
                </c:pt>
                <c:pt idx="143">
                  <c:v>-3147.7891488295854</c:v>
                </c:pt>
                <c:pt idx="144">
                  <c:v>-3169.8016603598621</c:v>
                </c:pt>
                <c:pt idx="145">
                  <c:v>-3191.8141718901388</c:v>
                </c:pt>
                <c:pt idx="146">
                  <c:v>-3213.8266834204155</c:v>
                </c:pt>
                <c:pt idx="147">
                  <c:v>-3235.8391949506922</c:v>
                </c:pt>
                <c:pt idx="148">
                  <c:v>-3257.8517064809694</c:v>
                </c:pt>
                <c:pt idx="149">
                  <c:v>-3279.8642180112461</c:v>
                </c:pt>
                <c:pt idx="150">
                  <c:v>-3301.8767295415228</c:v>
                </c:pt>
                <c:pt idx="151">
                  <c:v>-3323.8892410717995</c:v>
                </c:pt>
                <c:pt idx="152">
                  <c:v>-3345.9017526020762</c:v>
                </c:pt>
                <c:pt idx="153">
                  <c:v>-3367.9142641323533</c:v>
                </c:pt>
                <c:pt idx="154">
                  <c:v>-3389.92677566263</c:v>
                </c:pt>
                <c:pt idx="155">
                  <c:v>-3411.9392871929067</c:v>
                </c:pt>
                <c:pt idx="156">
                  <c:v>-3433.9517987231834</c:v>
                </c:pt>
                <c:pt idx="157">
                  <c:v>-3455.9643102534606</c:v>
                </c:pt>
                <c:pt idx="158">
                  <c:v>-3477.9768217837373</c:v>
                </c:pt>
                <c:pt idx="159">
                  <c:v>-3499.9893333140139</c:v>
                </c:pt>
                <c:pt idx="160">
                  <c:v>-3522.0018448442906</c:v>
                </c:pt>
                <c:pt idx="161">
                  <c:v>-3544.0143563745673</c:v>
                </c:pt>
                <c:pt idx="162">
                  <c:v>-3566.0268679048449</c:v>
                </c:pt>
                <c:pt idx="163">
                  <c:v>-3588.0393794351221</c:v>
                </c:pt>
                <c:pt idx="164">
                  <c:v>-3610.0518909653993</c:v>
                </c:pt>
                <c:pt idx="165">
                  <c:v>-3632.0644024956764</c:v>
                </c:pt>
                <c:pt idx="166">
                  <c:v>-3654.0769140259536</c:v>
                </c:pt>
                <c:pt idx="167">
                  <c:v>-3676.0894255562307</c:v>
                </c:pt>
                <c:pt idx="168">
                  <c:v>-3698.1019370865079</c:v>
                </c:pt>
                <c:pt idx="169">
                  <c:v>-3720.114448616785</c:v>
                </c:pt>
                <c:pt idx="170">
                  <c:v>-3742.1269601470622</c:v>
                </c:pt>
                <c:pt idx="171">
                  <c:v>-3764.1394716773393</c:v>
                </c:pt>
                <c:pt idx="172">
                  <c:v>-3786.1519832076165</c:v>
                </c:pt>
                <c:pt idx="173">
                  <c:v>-3808.1644947378936</c:v>
                </c:pt>
                <c:pt idx="174">
                  <c:v>-3830.1770062681708</c:v>
                </c:pt>
                <c:pt idx="175">
                  <c:v>-3852.1895177984479</c:v>
                </c:pt>
                <c:pt idx="176">
                  <c:v>-3874.2020293287255</c:v>
                </c:pt>
                <c:pt idx="177">
                  <c:v>-3896.2145408590027</c:v>
                </c:pt>
                <c:pt idx="178">
                  <c:v>-3918.2270523892798</c:v>
                </c:pt>
                <c:pt idx="179">
                  <c:v>-3940.239563919557</c:v>
                </c:pt>
                <c:pt idx="180">
                  <c:v>-3962.2520754498378</c:v>
                </c:pt>
                <c:pt idx="181">
                  <c:v>-3959.3351588536452</c:v>
                </c:pt>
                <c:pt idx="182">
                  <c:v>-3956.4182422574522</c:v>
                </c:pt>
                <c:pt idx="183">
                  <c:v>-3953.5013256612597</c:v>
                </c:pt>
                <c:pt idx="184">
                  <c:v>-3950.5844090650671</c:v>
                </c:pt>
                <c:pt idx="185">
                  <c:v>-3947.6674924688741</c:v>
                </c:pt>
                <c:pt idx="186">
                  <c:v>-3944.7505758726816</c:v>
                </c:pt>
                <c:pt idx="187">
                  <c:v>-3941.8336592764895</c:v>
                </c:pt>
                <c:pt idx="188">
                  <c:v>-3938.9167426802969</c:v>
                </c:pt>
                <c:pt idx="189">
                  <c:v>-3935.9998260841039</c:v>
                </c:pt>
                <c:pt idx="190">
                  <c:v>-3933.0829094879114</c:v>
                </c:pt>
                <c:pt idx="191">
                  <c:v>-3930.1659928917188</c:v>
                </c:pt>
                <c:pt idx="192">
                  <c:v>-3927.2490762955258</c:v>
                </c:pt>
                <c:pt idx="193">
                  <c:v>-3924.3321596993333</c:v>
                </c:pt>
                <c:pt idx="194">
                  <c:v>-3921.4152431031407</c:v>
                </c:pt>
                <c:pt idx="195">
                  <c:v>-3918.4983265069477</c:v>
                </c:pt>
                <c:pt idx="196">
                  <c:v>-3915.5814099107552</c:v>
                </c:pt>
                <c:pt idx="197">
                  <c:v>-3912.6644933145626</c:v>
                </c:pt>
                <c:pt idx="198">
                  <c:v>-3909.7475767183701</c:v>
                </c:pt>
                <c:pt idx="199">
                  <c:v>-3906.8306601221771</c:v>
                </c:pt>
                <c:pt idx="200">
                  <c:v>-3903.9137435259845</c:v>
                </c:pt>
                <c:pt idx="201">
                  <c:v>-3900.996826929792</c:v>
                </c:pt>
                <c:pt idx="202">
                  <c:v>-3898.0799103335994</c:v>
                </c:pt>
                <c:pt idx="203">
                  <c:v>-3895.1629937374064</c:v>
                </c:pt>
                <c:pt idx="204">
                  <c:v>-3892.2460771412138</c:v>
                </c:pt>
                <c:pt idx="205">
                  <c:v>-3889.3291605450213</c:v>
                </c:pt>
                <c:pt idx="206">
                  <c:v>-3886.4122439488283</c:v>
                </c:pt>
                <c:pt idx="207">
                  <c:v>-3883.4953273526357</c:v>
                </c:pt>
                <c:pt idx="208">
                  <c:v>-3880.5784107564432</c:v>
                </c:pt>
                <c:pt idx="209">
                  <c:v>-3877.6614941602511</c:v>
                </c:pt>
                <c:pt idx="210">
                  <c:v>-3874.7445775640585</c:v>
                </c:pt>
                <c:pt idx="211">
                  <c:v>-3871.827660967866</c:v>
                </c:pt>
                <c:pt idx="212">
                  <c:v>-3868.9107443716734</c:v>
                </c:pt>
                <c:pt idx="213">
                  <c:v>-3865.9938277754809</c:v>
                </c:pt>
                <c:pt idx="214">
                  <c:v>-3863.0769111792879</c:v>
                </c:pt>
                <c:pt idx="215">
                  <c:v>-3860.1599945830953</c:v>
                </c:pt>
                <c:pt idx="216">
                  <c:v>-3857.2430779869028</c:v>
                </c:pt>
                <c:pt idx="217">
                  <c:v>-3854.3261613907098</c:v>
                </c:pt>
                <c:pt idx="218">
                  <c:v>-3851.4092447945172</c:v>
                </c:pt>
                <c:pt idx="219">
                  <c:v>-3848.4923281983247</c:v>
                </c:pt>
                <c:pt idx="220">
                  <c:v>-3845.5754116021317</c:v>
                </c:pt>
                <c:pt idx="221">
                  <c:v>-3842.6584950059391</c:v>
                </c:pt>
                <c:pt idx="222">
                  <c:v>-3839.7415784097466</c:v>
                </c:pt>
                <c:pt idx="223">
                  <c:v>-3836.8246618135536</c:v>
                </c:pt>
                <c:pt idx="224">
                  <c:v>-3833.907745217361</c:v>
                </c:pt>
                <c:pt idx="225">
                  <c:v>-3830.9908286211685</c:v>
                </c:pt>
                <c:pt idx="226">
                  <c:v>-3828.0739120249755</c:v>
                </c:pt>
                <c:pt idx="227">
                  <c:v>-3825.1569954287834</c:v>
                </c:pt>
                <c:pt idx="228">
                  <c:v>-3822.2400788325904</c:v>
                </c:pt>
                <c:pt idx="229">
                  <c:v>-3819.3231622363978</c:v>
                </c:pt>
                <c:pt idx="230">
                  <c:v>-3816.4062456402053</c:v>
                </c:pt>
                <c:pt idx="231">
                  <c:v>-3813.4893290440123</c:v>
                </c:pt>
                <c:pt idx="232">
                  <c:v>-3810.5724124478197</c:v>
                </c:pt>
                <c:pt idx="233">
                  <c:v>-3807.6554958516272</c:v>
                </c:pt>
                <c:pt idx="234">
                  <c:v>-3804.7385792554342</c:v>
                </c:pt>
                <c:pt idx="235">
                  <c:v>-3801.8216626592425</c:v>
                </c:pt>
                <c:pt idx="236">
                  <c:v>-3798.90474606305</c:v>
                </c:pt>
                <c:pt idx="237">
                  <c:v>-3795.987829466857</c:v>
                </c:pt>
                <c:pt idx="238">
                  <c:v>-3793.0709128706644</c:v>
                </c:pt>
                <c:pt idx="239">
                  <c:v>-3790.1539962744719</c:v>
                </c:pt>
                <c:pt idx="240">
                  <c:v>-3787.2370796782789</c:v>
                </c:pt>
                <c:pt idx="241">
                  <c:v>-3784.3201630820868</c:v>
                </c:pt>
                <c:pt idx="242">
                  <c:v>-3781.4032464858938</c:v>
                </c:pt>
                <c:pt idx="243">
                  <c:v>-3778.4863298897012</c:v>
                </c:pt>
                <c:pt idx="244">
                  <c:v>-3775.5694132935087</c:v>
                </c:pt>
                <c:pt idx="245">
                  <c:v>-3772.6524966973157</c:v>
                </c:pt>
                <c:pt idx="246">
                  <c:v>-3769.7355801011231</c:v>
                </c:pt>
                <c:pt idx="247">
                  <c:v>-3766.8186635049306</c:v>
                </c:pt>
                <c:pt idx="248">
                  <c:v>-3763.9017469087376</c:v>
                </c:pt>
                <c:pt idx="249">
                  <c:v>-3760.984830312545</c:v>
                </c:pt>
                <c:pt idx="250">
                  <c:v>-3758.0679137163525</c:v>
                </c:pt>
                <c:pt idx="251">
                  <c:v>-3755.1509971201594</c:v>
                </c:pt>
                <c:pt idx="252">
                  <c:v>-3752.2340805239669</c:v>
                </c:pt>
                <c:pt idx="253">
                  <c:v>-3749.3171639277743</c:v>
                </c:pt>
                <c:pt idx="254">
                  <c:v>-3746.4002473315813</c:v>
                </c:pt>
                <c:pt idx="255">
                  <c:v>-3743.4833307353892</c:v>
                </c:pt>
                <c:pt idx="256">
                  <c:v>-3740.5664141391962</c:v>
                </c:pt>
                <c:pt idx="257">
                  <c:v>-3737.6494975430037</c:v>
                </c:pt>
                <c:pt idx="258">
                  <c:v>-3734.7325809468111</c:v>
                </c:pt>
                <c:pt idx="259">
                  <c:v>-3731.8156643506181</c:v>
                </c:pt>
                <c:pt idx="260">
                  <c:v>-3728.8987477544256</c:v>
                </c:pt>
                <c:pt idx="261">
                  <c:v>-3725.981831158233</c:v>
                </c:pt>
                <c:pt idx="262">
                  <c:v>-3723.0649145620409</c:v>
                </c:pt>
                <c:pt idx="263">
                  <c:v>-3720.1479979658484</c:v>
                </c:pt>
                <c:pt idx="264">
                  <c:v>-3717.2310813696558</c:v>
                </c:pt>
                <c:pt idx="265">
                  <c:v>-3714.3141647734633</c:v>
                </c:pt>
                <c:pt idx="266">
                  <c:v>-3711.3972481772703</c:v>
                </c:pt>
                <c:pt idx="267">
                  <c:v>-3708.4803315810777</c:v>
                </c:pt>
                <c:pt idx="268">
                  <c:v>-3705.5634149848852</c:v>
                </c:pt>
                <c:pt idx="269">
                  <c:v>-3702.6464983886922</c:v>
                </c:pt>
                <c:pt idx="270">
                  <c:v>-3699.7295817924996</c:v>
                </c:pt>
                <c:pt idx="271">
                  <c:v>-3696.8126651963071</c:v>
                </c:pt>
                <c:pt idx="272">
                  <c:v>-3693.8957486001145</c:v>
                </c:pt>
                <c:pt idx="273">
                  <c:v>-3690.9788320039215</c:v>
                </c:pt>
                <c:pt idx="274">
                  <c:v>-3688.061915407729</c:v>
                </c:pt>
                <c:pt idx="275">
                  <c:v>-3685.1449988115364</c:v>
                </c:pt>
                <c:pt idx="276">
                  <c:v>-3682.2280822153434</c:v>
                </c:pt>
                <c:pt idx="277">
                  <c:v>-3679.3111656191509</c:v>
                </c:pt>
                <c:pt idx="278">
                  <c:v>-3676.3942490229583</c:v>
                </c:pt>
                <c:pt idx="279">
                  <c:v>-3673.4773324267658</c:v>
                </c:pt>
                <c:pt idx="280">
                  <c:v>-3670.5604158305728</c:v>
                </c:pt>
                <c:pt idx="281">
                  <c:v>-3667.6434992343802</c:v>
                </c:pt>
                <c:pt idx="282">
                  <c:v>-3664.7265826381877</c:v>
                </c:pt>
                <c:pt idx="283">
                  <c:v>-3661.8096660419947</c:v>
                </c:pt>
                <c:pt idx="284">
                  <c:v>-3658.8927494458021</c:v>
                </c:pt>
                <c:pt idx="285">
                  <c:v>-3655.9758328496096</c:v>
                </c:pt>
                <c:pt idx="286">
                  <c:v>-3653.058916253417</c:v>
                </c:pt>
                <c:pt idx="287">
                  <c:v>-3650.141999657224</c:v>
                </c:pt>
                <c:pt idx="288">
                  <c:v>-3647.2250830610324</c:v>
                </c:pt>
                <c:pt idx="289">
                  <c:v>-3644.3081664648398</c:v>
                </c:pt>
                <c:pt idx="290">
                  <c:v>-3641.3912498686468</c:v>
                </c:pt>
                <c:pt idx="291">
                  <c:v>-3638.4743332724543</c:v>
                </c:pt>
                <c:pt idx="292">
                  <c:v>-3635.5574166762617</c:v>
                </c:pt>
                <c:pt idx="293">
                  <c:v>-3632.6405000800692</c:v>
                </c:pt>
                <c:pt idx="294">
                  <c:v>-3629.7235834838762</c:v>
                </c:pt>
                <c:pt idx="295">
                  <c:v>-3626.8066668876836</c:v>
                </c:pt>
                <c:pt idx="296">
                  <c:v>-3623.8897502914911</c:v>
                </c:pt>
                <c:pt idx="297">
                  <c:v>-3620.972833695298</c:v>
                </c:pt>
                <c:pt idx="298">
                  <c:v>-3618.0559170991055</c:v>
                </c:pt>
                <c:pt idx="299">
                  <c:v>-3615.1390005029129</c:v>
                </c:pt>
                <c:pt idx="300">
                  <c:v>-3612.2220839067204</c:v>
                </c:pt>
                <c:pt idx="301">
                  <c:v>-3609.3051673105274</c:v>
                </c:pt>
                <c:pt idx="302">
                  <c:v>-3606.3882507143348</c:v>
                </c:pt>
                <c:pt idx="303">
                  <c:v>-3603.4713341181423</c:v>
                </c:pt>
                <c:pt idx="304">
                  <c:v>-3600.5544175219493</c:v>
                </c:pt>
                <c:pt idx="305">
                  <c:v>-3597.6375009257567</c:v>
                </c:pt>
                <c:pt idx="306">
                  <c:v>-3594.7205843295642</c:v>
                </c:pt>
                <c:pt idx="307">
                  <c:v>-3591.8036677333716</c:v>
                </c:pt>
                <c:pt idx="308">
                  <c:v>-3588.8867511371786</c:v>
                </c:pt>
                <c:pt idx="309">
                  <c:v>-3585.9698345409861</c:v>
                </c:pt>
                <c:pt idx="310">
                  <c:v>-3583.0529179447935</c:v>
                </c:pt>
                <c:pt idx="311">
                  <c:v>-3580.1360013486005</c:v>
                </c:pt>
                <c:pt idx="312">
                  <c:v>-3577.219084752408</c:v>
                </c:pt>
                <c:pt idx="313">
                  <c:v>-3574.3021681562154</c:v>
                </c:pt>
                <c:pt idx="314">
                  <c:v>-3571.3852515600229</c:v>
                </c:pt>
                <c:pt idx="315">
                  <c:v>-3568.4683349638308</c:v>
                </c:pt>
                <c:pt idx="316">
                  <c:v>-3565.5514183676382</c:v>
                </c:pt>
                <c:pt idx="317">
                  <c:v>-3562.6345017714457</c:v>
                </c:pt>
                <c:pt idx="318">
                  <c:v>-3559.7175851752527</c:v>
                </c:pt>
                <c:pt idx="319">
                  <c:v>-3556.8006685790601</c:v>
                </c:pt>
                <c:pt idx="320">
                  <c:v>-3553.8837519828676</c:v>
                </c:pt>
                <c:pt idx="321">
                  <c:v>-3550.966835386675</c:v>
                </c:pt>
                <c:pt idx="322">
                  <c:v>-3548.049918790482</c:v>
                </c:pt>
                <c:pt idx="323">
                  <c:v>-3545.1330021942895</c:v>
                </c:pt>
                <c:pt idx="324">
                  <c:v>-3542.2160855980969</c:v>
                </c:pt>
                <c:pt idx="325">
                  <c:v>-3539.2991690019039</c:v>
                </c:pt>
                <c:pt idx="326">
                  <c:v>-3536.3822524057114</c:v>
                </c:pt>
                <c:pt idx="327">
                  <c:v>-3533.4653358095188</c:v>
                </c:pt>
                <c:pt idx="328">
                  <c:v>-3530.5484192133263</c:v>
                </c:pt>
                <c:pt idx="329">
                  <c:v>-3527.6315026171333</c:v>
                </c:pt>
                <c:pt idx="330">
                  <c:v>-3524.7145860209407</c:v>
                </c:pt>
                <c:pt idx="331">
                  <c:v>-3521.7976694247482</c:v>
                </c:pt>
                <c:pt idx="332">
                  <c:v>-3518.8807528285552</c:v>
                </c:pt>
                <c:pt idx="333">
                  <c:v>-3515.9638362323626</c:v>
                </c:pt>
                <c:pt idx="334">
                  <c:v>-3513.0469196361701</c:v>
                </c:pt>
                <c:pt idx="335">
                  <c:v>-3510.1300030399775</c:v>
                </c:pt>
                <c:pt idx="336">
                  <c:v>-3507.2130864437845</c:v>
                </c:pt>
                <c:pt idx="337">
                  <c:v>-3504.296169847592</c:v>
                </c:pt>
                <c:pt idx="338">
                  <c:v>-3501.3792532513994</c:v>
                </c:pt>
                <c:pt idx="339">
                  <c:v>-3498.4623366552064</c:v>
                </c:pt>
                <c:pt idx="340">
                  <c:v>-3495.5454200590138</c:v>
                </c:pt>
                <c:pt idx="341">
                  <c:v>-3492.6285034628222</c:v>
                </c:pt>
                <c:pt idx="342">
                  <c:v>-3489.7115868666297</c:v>
                </c:pt>
                <c:pt idx="343">
                  <c:v>-3486.7946702704367</c:v>
                </c:pt>
                <c:pt idx="344">
                  <c:v>-3483.8777536742441</c:v>
                </c:pt>
                <c:pt idx="345">
                  <c:v>-3480.9608370780516</c:v>
                </c:pt>
                <c:pt idx="346">
                  <c:v>-3478.0439204818585</c:v>
                </c:pt>
                <c:pt idx="347">
                  <c:v>-3475.1270038856665</c:v>
                </c:pt>
                <c:pt idx="348">
                  <c:v>-3472.2100872894734</c:v>
                </c:pt>
                <c:pt idx="349">
                  <c:v>-3469.2931706932804</c:v>
                </c:pt>
                <c:pt idx="350">
                  <c:v>-3466.3762540970883</c:v>
                </c:pt>
                <c:pt idx="351">
                  <c:v>-3463.4593375008953</c:v>
                </c:pt>
                <c:pt idx="352">
                  <c:v>-3460.5424209047023</c:v>
                </c:pt>
                <c:pt idx="353">
                  <c:v>-3457.6255043085102</c:v>
                </c:pt>
                <c:pt idx="354">
                  <c:v>-3454.7085877123172</c:v>
                </c:pt>
                <c:pt idx="355">
                  <c:v>-3451.7916711161242</c:v>
                </c:pt>
                <c:pt idx="356">
                  <c:v>-3448.8747545199321</c:v>
                </c:pt>
                <c:pt idx="357">
                  <c:v>-3445.9578379237391</c:v>
                </c:pt>
                <c:pt idx="358">
                  <c:v>-3443.040921327547</c:v>
                </c:pt>
                <c:pt idx="359">
                  <c:v>-3440.124004731354</c:v>
                </c:pt>
                <c:pt idx="360">
                  <c:v>-3437.207088135161</c:v>
                </c:pt>
                <c:pt idx="361">
                  <c:v>-3434.2901715389689</c:v>
                </c:pt>
                <c:pt idx="362">
                  <c:v>-3431.3732549427759</c:v>
                </c:pt>
                <c:pt idx="363">
                  <c:v>-3428.4563383465829</c:v>
                </c:pt>
                <c:pt idx="364">
                  <c:v>-3425.5394217503908</c:v>
                </c:pt>
                <c:pt idx="365">
                  <c:v>-3422.6225051541978</c:v>
                </c:pt>
                <c:pt idx="366">
                  <c:v>-3419.7055885580048</c:v>
                </c:pt>
                <c:pt idx="367">
                  <c:v>-3416.7886719618127</c:v>
                </c:pt>
                <c:pt idx="368">
                  <c:v>-3413.8717553656206</c:v>
                </c:pt>
                <c:pt idx="369">
                  <c:v>-3410.9548387694276</c:v>
                </c:pt>
                <c:pt idx="370">
                  <c:v>-3408.0379221732355</c:v>
                </c:pt>
                <c:pt idx="371">
                  <c:v>-3405.1210055770425</c:v>
                </c:pt>
                <c:pt idx="372">
                  <c:v>-3402.2040889808504</c:v>
                </c:pt>
                <c:pt idx="373">
                  <c:v>-3399.2871723846574</c:v>
                </c:pt>
                <c:pt idx="374">
                  <c:v>-3396.3702557884635</c:v>
                </c:pt>
                <c:pt idx="375">
                  <c:v>-3393.4533391922723</c:v>
                </c:pt>
                <c:pt idx="376">
                  <c:v>-3390.5364225960784</c:v>
                </c:pt>
                <c:pt idx="377">
                  <c:v>-3387.6195059998863</c:v>
                </c:pt>
                <c:pt idx="378">
                  <c:v>-3384.7025894036933</c:v>
                </c:pt>
                <c:pt idx="379">
                  <c:v>-3381.7856728075012</c:v>
                </c:pt>
                <c:pt idx="380">
                  <c:v>-3378.8687562113073</c:v>
                </c:pt>
                <c:pt idx="381">
                  <c:v>-3375.9518396151161</c:v>
                </c:pt>
                <c:pt idx="382">
                  <c:v>-3373.034923018924</c:v>
                </c:pt>
                <c:pt idx="383">
                  <c:v>-3370.1180064227301</c:v>
                </c:pt>
                <c:pt idx="384">
                  <c:v>-3367.2010898265389</c:v>
                </c:pt>
                <c:pt idx="385">
                  <c:v>-3364.284173230345</c:v>
                </c:pt>
                <c:pt idx="386">
                  <c:v>-3361.3672566341538</c:v>
                </c:pt>
                <c:pt idx="387">
                  <c:v>-3358.4503400379599</c:v>
                </c:pt>
                <c:pt idx="388">
                  <c:v>-3355.5334234417678</c:v>
                </c:pt>
                <c:pt idx="389">
                  <c:v>-3352.6165068455748</c:v>
                </c:pt>
                <c:pt idx="390">
                  <c:v>-3349.6995902493827</c:v>
                </c:pt>
                <c:pt idx="391">
                  <c:v>-3346.7826736531888</c:v>
                </c:pt>
                <c:pt idx="392">
                  <c:v>-3343.8657570569976</c:v>
                </c:pt>
                <c:pt idx="393">
                  <c:v>-3340.9488404608037</c:v>
                </c:pt>
                <c:pt idx="394">
                  <c:v>-3338.0319238646116</c:v>
                </c:pt>
                <c:pt idx="395">
                  <c:v>-3335.1150072684186</c:v>
                </c:pt>
                <c:pt idx="396">
                  <c:v>-3332.1980906722265</c:v>
                </c:pt>
                <c:pt idx="397">
                  <c:v>-3329.2811740760326</c:v>
                </c:pt>
                <c:pt idx="398">
                  <c:v>-3326.3642574798414</c:v>
                </c:pt>
                <c:pt idx="399">
                  <c:v>-3323.4473408836475</c:v>
                </c:pt>
                <c:pt idx="400">
                  <c:v>-3320.5304242874563</c:v>
                </c:pt>
                <c:pt idx="401">
                  <c:v>-3317.6135076912624</c:v>
                </c:pt>
                <c:pt idx="402">
                  <c:v>-3314.6965910950703</c:v>
                </c:pt>
                <c:pt idx="403">
                  <c:v>-3311.7796744988773</c:v>
                </c:pt>
                <c:pt idx="404">
                  <c:v>-3308.8627579026852</c:v>
                </c:pt>
                <c:pt idx="405">
                  <c:v>-3305.9458413064913</c:v>
                </c:pt>
                <c:pt idx="406">
                  <c:v>-3303.0289247103001</c:v>
                </c:pt>
                <c:pt idx="407">
                  <c:v>-3300.1120081141062</c:v>
                </c:pt>
                <c:pt idx="408">
                  <c:v>-3297.1950915179141</c:v>
                </c:pt>
                <c:pt idx="409">
                  <c:v>-3294.2781749217229</c:v>
                </c:pt>
                <c:pt idx="410">
                  <c:v>-3291.361258325529</c:v>
                </c:pt>
                <c:pt idx="411">
                  <c:v>-3288.4443417293369</c:v>
                </c:pt>
                <c:pt idx="412">
                  <c:v>-3285.5274251331439</c:v>
                </c:pt>
                <c:pt idx="413">
                  <c:v>-3282.6105085369518</c:v>
                </c:pt>
                <c:pt idx="414">
                  <c:v>-3279.6935919407588</c:v>
                </c:pt>
                <c:pt idx="415">
                  <c:v>-3276.7766753445667</c:v>
                </c:pt>
                <c:pt idx="416">
                  <c:v>-3273.8597587483728</c:v>
                </c:pt>
                <c:pt idx="417">
                  <c:v>-3270.9428421521816</c:v>
                </c:pt>
                <c:pt idx="418">
                  <c:v>-3268.0259255559877</c:v>
                </c:pt>
                <c:pt idx="419">
                  <c:v>-3265.1090089597956</c:v>
                </c:pt>
                <c:pt idx="420">
                  <c:v>-3262.1920923636026</c:v>
                </c:pt>
                <c:pt idx="421">
                  <c:v>-3259.2751757674105</c:v>
                </c:pt>
                <c:pt idx="422">
                  <c:v>-3256.3582591712166</c:v>
                </c:pt>
                <c:pt idx="423">
                  <c:v>-3253.4413425750254</c:v>
                </c:pt>
                <c:pt idx="424">
                  <c:v>-3250.5244259788315</c:v>
                </c:pt>
                <c:pt idx="425">
                  <c:v>-3247.6075093826394</c:v>
                </c:pt>
                <c:pt idx="426">
                  <c:v>-3244.6905927864464</c:v>
                </c:pt>
                <c:pt idx="427">
                  <c:v>-3241.7736761902543</c:v>
                </c:pt>
                <c:pt idx="428">
                  <c:v>-3238.8567595940613</c:v>
                </c:pt>
                <c:pt idx="429">
                  <c:v>-3235.9398429978692</c:v>
                </c:pt>
                <c:pt idx="430">
                  <c:v>-3233.0229264016752</c:v>
                </c:pt>
                <c:pt idx="431">
                  <c:v>-3230.1060098054841</c:v>
                </c:pt>
                <c:pt idx="432">
                  <c:v>-3227.1890932092901</c:v>
                </c:pt>
                <c:pt idx="433">
                  <c:v>-3224.2721766130981</c:v>
                </c:pt>
                <c:pt idx="434">
                  <c:v>-3221.3552600169069</c:v>
                </c:pt>
                <c:pt idx="435">
                  <c:v>-3218.438343420713</c:v>
                </c:pt>
                <c:pt idx="436">
                  <c:v>-3215.5214268245209</c:v>
                </c:pt>
                <c:pt idx="437">
                  <c:v>-3212.6045102283279</c:v>
                </c:pt>
                <c:pt idx="438">
                  <c:v>-3209.6875936321358</c:v>
                </c:pt>
                <c:pt idx="439">
                  <c:v>-3206.7706770359418</c:v>
                </c:pt>
                <c:pt idx="440">
                  <c:v>-3203.8537604397507</c:v>
                </c:pt>
                <c:pt idx="441">
                  <c:v>-3200.9368438435567</c:v>
                </c:pt>
                <c:pt idx="442">
                  <c:v>-3198.0199272473656</c:v>
                </c:pt>
                <c:pt idx="443">
                  <c:v>-3195.1030106511716</c:v>
                </c:pt>
                <c:pt idx="444">
                  <c:v>-3192.1860940549795</c:v>
                </c:pt>
                <c:pt idx="445">
                  <c:v>-3189.2691774587865</c:v>
                </c:pt>
                <c:pt idx="446">
                  <c:v>-3186.3522608625944</c:v>
                </c:pt>
                <c:pt idx="447">
                  <c:v>-3183.4353442664005</c:v>
                </c:pt>
                <c:pt idx="448">
                  <c:v>-3180.5184276702093</c:v>
                </c:pt>
                <c:pt idx="449">
                  <c:v>-3177.6015110740154</c:v>
                </c:pt>
                <c:pt idx="450">
                  <c:v>17775.813431549897</c:v>
                </c:pt>
                <c:pt idx="451">
                  <c:v>17677.058912485729</c:v>
                </c:pt>
                <c:pt idx="452">
                  <c:v>17578.30439342156</c:v>
                </c:pt>
                <c:pt idx="453">
                  <c:v>17479.549874357392</c:v>
                </c:pt>
                <c:pt idx="454">
                  <c:v>17380.795355293219</c:v>
                </c:pt>
                <c:pt idx="455">
                  <c:v>17282.040836229051</c:v>
                </c:pt>
                <c:pt idx="456">
                  <c:v>17183.286317164879</c:v>
                </c:pt>
                <c:pt idx="457">
                  <c:v>17084.53179810071</c:v>
                </c:pt>
                <c:pt idx="458">
                  <c:v>16985.777279036542</c:v>
                </c:pt>
                <c:pt idx="459">
                  <c:v>16887.022759972373</c:v>
                </c:pt>
                <c:pt idx="460">
                  <c:v>16788.268240908204</c:v>
                </c:pt>
                <c:pt idx="461">
                  <c:v>16689.513721844032</c:v>
                </c:pt>
                <c:pt idx="462">
                  <c:v>16590.759202779864</c:v>
                </c:pt>
                <c:pt idx="463">
                  <c:v>16492.004683715691</c:v>
                </c:pt>
                <c:pt idx="464">
                  <c:v>16393.250164651523</c:v>
                </c:pt>
                <c:pt idx="465">
                  <c:v>16294.495645587354</c:v>
                </c:pt>
                <c:pt idx="466">
                  <c:v>16195.741126523186</c:v>
                </c:pt>
                <c:pt idx="467">
                  <c:v>16096.986607459015</c:v>
                </c:pt>
                <c:pt idx="468">
                  <c:v>15998.232088394847</c:v>
                </c:pt>
                <c:pt idx="469">
                  <c:v>15899.477569330676</c:v>
                </c:pt>
                <c:pt idx="470">
                  <c:v>15800.723050266508</c:v>
                </c:pt>
                <c:pt idx="471">
                  <c:v>15701.968531202338</c:v>
                </c:pt>
                <c:pt idx="472">
                  <c:v>15603.214012138169</c:v>
                </c:pt>
                <c:pt idx="473">
                  <c:v>15504.459493073999</c:v>
                </c:pt>
                <c:pt idx="474">
                  <c:v>15405.70497400983</c:v>
                </c:pt>
                <c:pt idx="475">
                  <c:v>15306.95045494566</c:v>
                </c:pt>
                <c:pt idx="476">
                  <c:v>15208.195935881489</c:v>
                </c:pt>
                <c:pt idx="477">
                  <c:v>15109.441416817321</c:v>
                </c:pt>
                <c:pt idx="478">
                  <c:v>15010.686897753152</c:v>
                </c:pt>
                <c:pt idx="479">
                  <c:v>14911.93237868898</c:v>
                </c:pt>
                <c:pt idx="480">
                  <c:v>14813.177859624813</c:v>
                </c:pt>
                <c:pt idx="481">
                  <c:v>14714.423340560643</c:v>
                </c:pt>
                <c:pt idx="482">
                  <c:v>14615.668821496474</c:v>
                </c:pt>
                <c:pt idx="483">
                  <c:v>14516.914302432302</c:v>
                </c:pt>
                <c:pt idx="484">
                  <c:v>14418.159783368134</c:v>
                </c:pt>
                <c:pt idx="485">
                  <c:v>14319.405264303965</c:v>
                </c:pt>
                <c:pt idx="486">
                  <c:v>14220.650745239796</c:v>
                </c:pt>
                <c:pt idx="487">
                  <c:v>14121.896226175624</c:v>
                </c:pt>
                <c:pt idx="488">
                  <c:v>14023.141707111456</c:v>
                </c:pt>
                <c:pt idx="489">
                  <c:v>13924.387188047287</c:v>
                </c:pt>
                <c:pt idx="490">
                  <c:v>13825.632668983115</c:v>
                </c:pt>
                <c:pt idx="491">
                  <c:v>13726.878149918946</c:v>
                </c:pt>
                <c:pt idx="492">
                  <c:v>13628.123630854778</c:v>
                </c:pt>
                <c:pt idx="493">
                  <c:v>13529.369111790607</c:v>
                </c:pt>
                <c:pt idx="494">
                  <c:v>13430.614592726437</c:v>
                </c:pt>
                <c:pt idx="495">
                  <c:v>13331.860073662268</c:v>
                </c:pt>
                <c:pt idx="496">
                  <c:v>13233.105554598098</c:v>
                </c:pt>
                <c:pt idx="497">
                  <c:v>13134.351035533931</c:v>
                </c:pt>
                <c:pt idx="498">
                  <c:v>13035.596516469759</c:v>
                </c:pt>
                <c:pt idx="499">
                  <c:v>12936.841997405591</c:v>
                </c:pt>
                <c:pt idx="500">
                  <c:v>12838.087478341422</c:v>
                </c:pt>
                <c:pt idx="501">
                  <c:v>12739.332959277252</c:v>
                </c:pt>
                <c:pt idx="502">
                  <c:v>12640.578440213081</c:v>
                </c:pt>
                <c:pt idx="503">
                  <c:v>12541.823921148913</c:v>
                </c:pt>
                <c:pt idx="504">
                  <c:v>12443.069402084742</c:v>
                </c:pt>
                <c:pt idx="505">
                  <c:v>12344.314883020574</c:v>
                </c:pt>
                <c:pt idx="506">
                  <c:v>12245.560363956403</c:v>
                </c:pt>
                <c:pt idx="507">
                  <c:v>12146.805844892235</c:v>
                </c:pt>
                <c:pt idx="508">
                  <c:v>12048.051325828064</c:v>
                </c:pt>
                <c:pt idx="509">
                  <c:v>11949.296806763894</c:v>
                </c:pt>
                <c:pt idx="510">
                  <c:v>11850.542287699725</c:v>
                </c:pt>
                <c:pt idx="511">
                  <c:v>11751.787768635557</c:v>
                </c:pt>
                <c:pt idx="512">
                  <c:v>11653.033249571386</c:v>
                </c:pt>
                <c:pt idx="513">
                  <c:v>11554.27873050722</c:v>
                </c:pt>
                <c:pt idx="514">
                  <c:v>11455.524211443048</c:v>
                </c:pt>
                <c:pt idx="515">
                  <c:v>11356.769692378875</c:v>
                </c:pt>
                <c:pt idx="516">
                  <c:v>11258.015173314709</c:v>
                </c:pt>
                <c:pt idx="517">
                  <c:v>11159.260654250538</c:v>
                </c:pt>
                <c:pt idx="518">
                  <c:v>11060.50613518637</c:v>
                </c:pt>
                <c:pt idx="519">
                  <c:v>10961.751616122197</c:v>
                </c:pt>
                <c:pt idx="520">
                  <c:v>10862.997097058029</c:v>
                </c:pt>
                <c:pt idx="521">
                  <c:v>10764.24257799386</c:v>
                </c:pt>
                <c:pt idx="522">
                  <c:v>10665.488058929692</c:v>
                </c:pt>
                <c:pt idx="523">
                  <c:v>10566.733539865521</c:v>
                </c:pt>
                <c:pt idx="524">
                  <c:v>10467.979020801353</c:v>
                </c:pt>
                <c:pt idx="525">
                  <c:v>10369.224501737181</c:v>
                </c:pt>
                <c:pt idx="526">
                  <c:v>10270.469982673014</c:v>
                </c:pt>
                <c:pt idx="527">
                  <c:v>10171.715463608842</c:v>
                </c:pt>
                <c:pt idx="528">
                  <c:v>10072.960944544673</c:v>
                </c:pt>
                <c:pt idx="529">
                  <c:v>9974.2064254805045</c:v>
                </c:pt>
                <c:pt idx="530">
                  <c:v>9875.451906416336</c:v>
                </c:pt>
                <c:pt idx="531">
                  <c:v>9776.6973873521638</c:v>
                </c:pt>
                <c:pt idx="532">
                  <c:v>9677.9428682879952</c:v>
                </c:pt>
                <c:pt idx="533">
                  <c:v>9579.1883492238248</c:v>
                </c:pt>
                <c:pt idx="534">
                  <c:v>9480.4338301596581</c:v>
                </c:pt>
                <c:pt idx="535">
                  <c:v>9381.6793110954877</c:v>
                </c:pt>
                <c:pt idx="536">
                  <c:v>9282.9247920313173</c:v>
                </c:pt>
                <c:pt idx="537">
                  <c:v>9184.170272967147</c:v>
                </c:pt>
                <c:pt idx="538">
                  <c:v>9085.4157539029784</c:v>
                </c:pt>
                <c:pt idx="539">
                  <c:v>8986.661234838808</c:v>
                </c:pt>
                <c:pt idx="540">
                  <c:v>8887.9067157746376</c:v>
                </c:pt>
                <c:pt idx="541">
                  <c:v>8789.1521967104709</c:v>
                </c:pt>
                <c:pt idx="542">
                  <c:v>8690.3976776462987</c:v>
                </c:pt>
                <c:pt idx="543">
                  <c:v>8591.6431585821301</c:v>
                </c:pt>
                <c:pt idx="544">
                  <c:v>8492.8886395179597</c:v>
                </c:pt>
                <c:pt idx="545">
                  <c:v>8394.1341204537912</c:v>
                </c:pt>
                <c:pt idx="546">
                  <c:v>8295.3796013896208</c:v>
                </c:pt>
                <c:pt idx="547">
                  <c:v>8196.6250823254522</c:v>
                </c:pt>
                <c:pt idx="548">
                  <c:v>8097.8705632612819</c:v>
                </c:pt>
                <c:pt idx="549">
                  <c:v>7999.1160441971133</c:v>
                </c:pt>
                <c:pt idx="550">
                  <c:v>7900.3615251329429</c:v>
                </c:pt>
                <c:pt idx="551">
                  <c:v>7801.6070060687744</c:v>
                </c:pt>
                <c:pt idx="552">
                  <c:v>7702.852487004604</c:v>
                </c:pt>
                <c:pt idx="553">
                  <c:v>7604.0979679404354</c:v>
                </c:pt>
                <c:pt idx="554">
                  <c:v>7505.343448876265</c:v>
                </c:pt>
                <c:pt idx="555">
                  <c:v>7406.5889298120965</c:v>
                </c:pt>
                <c:pt idx="556">
                  <c:v>7307.8344107479261</c:v>
                </c:pt>
                <c:pt idx="557">
                  <c:v>7209.0798916837575</c:v>
                </c:pt>
                <c:pt idx="558">
                  <c:v>7110.3253726195871</c:v>
                </c:pt>
                <c:pt idx="559">
                  <c:v>7011.5708535554168</c:v>
                </c:pt>
                <c:pt idx="560">
                  <c:v>6912.8163344912482</c:v>
                </c:pt>
                <c:pt idx="561">
                  <c:v>6814.0618154270796</c:v>
                </c:pt>
                <c:pt idx="562">
                  <c:v>6715.3072963629093</c:v>
                </c:pt>
                <c:pt idx="563">
                  <c:v>6616.5527772987407</c:v>
                </c:pt>
                <c:pt idx="564">
                  <c:v>6517.7982582345685</c:v>
                </c:pt>
                <c:pt idx="565">
                  <c:v>6419.0437391703999</c:v>
                </c:pt>
                <c:pt idx="566">
                  <c:v>6320.2892201062314</c:v>
                </c:pt>
                <c:pt idx="567">
                  <c:v>6221.534701042061</c:v>
                </c:pt>
                <c:pt idx="568">
                  <c:v>6122.7801819778924</c:v>
                </c:pt>
                <c:pt idx="569">
                  <c:v>6024.025662913722</c:v>
                </c:pt>
                <c:pt idx="570">
                  <c:v>5925.2711438495517</c:v>
                </c:pt>
                <c:pt idx="571">
                  <c:v>5826.5166247853813</c:v>
                </c:pt>
                <c:pt idx="572">
                  <c:v>5727.7621057212127</c:v>
                </c:pt>
                <c:pt idx="573">
                  <c:v>5629.0075866570442</c:v>
                </c:pt>
                <c:pt idx="574">
                  <c:v>5530.2530675928756</c:v>
                </c:pt>
                <c:pt idx="575">
                  <c:v>5431.4985485287034</c:v>
                </c:pt>
                <c:pt idx="576">
                  <c:v>5332.7440294645348</c:v>
                </c:pt>
                <c:pt idx="577">
                  <c:v>5233.9895104003645</c:v>
                </c:pt>
                <c:pt idx="578">
                  <c:v>5135.2349913361959</c:v>
                </c:pt>
                <c:pt idx="579">
                  <c:v>5036.4804722720273</c:v>
                </c:pt>
                <c:pt idx="580">
                  <c:v>4937.7259532078588</c:v>
                </c:pt>
                <c:pt idx="581">
                  <c:v>4838.9714341436866</c:v>
                </c:pt>
                <c:pt idx="582">
                  <c:v>4740.216915079518</c:v>
                </c:pt>
                <c:pt idx="583">
                  <c:v>4641.4623960153476</c:v>
                </c:pt>
                <c:pt idx="584">
                  <c:v>4542.7078769511791</c:v>
                </c:pt>
                <c:pt idx="585">
                  <c:v>4443.9533578870069</c:v>
                </c:pt>
                <c:pt idx="586">
                  <c:v>4345.1988388228419</c:v>
                </c:pt>
                <c:pt idx="587">
                  <c:v>4246.4443197586697</c:v>
                </c:pt>
                <c:pt idx="588">
                  <c:v>4147.6898006945012</c:v>
                </c:pt>
                <c:pt idx="589">
                  <c:v>4048.9352816303326</c:v>
                </c:pt>
                <c:pt idx="590">
                  <c:v>3950.180762566164</c:v>
                </c:pt>
                <c:pt idx="591">
                  <c:v>3851.4262435019918</c:v>
                </c:pt>
                <c:pt idx="592">
                  <c:v>3752.6717244378233</c:v>
                </c:pt>
                <c:pt idx="593">
                  <c:v>3653.9172053736511</c:v>
                </c:pt>
                <c:pt idx="594">
                  <c:v>3555.1626863094825</c:v>
                </c:pt>
                <c:pt idx="595">
                  <c:v>3456.408167245314</c:v>
                </c:pt>
                <c:pt idx="596">
                  <c:v>3357.6536481811454</c:v>
                </c:pt>
                <c:pt idx="597">
                  <c:v>3258.8991291169768</c:v>
                </c:pt>
                <c:pt idx="598">
                  <c:v>3160.1446100528046</c:v>
                </c:pt>
                <c:pt idx="599">
                  <c:v>3061.3900909886361</c:v>
                </c:pt>
                <c:pt idx="600">
                  <c:v>2962.6355719244639</c:v>
                </c:pt>
                <c:pt idx="601">
                  <c:v>2863.8810528602953</c:v>
                </c:pt>
                <c:pt idx="602">
                  <c:v>2765.1265337961268</c:v>
                </c:pt>
                <c:pt idx="603">
                  <c:v>2666.3720147319582</c:v>
                </c:pt>
                <c:pt idx="604">
                  <c:v>2567.617495667786</c:v>
                </c:pt>
                <c:pt idx="605">
                  <c:v>2468.8629766036211</c:v>
                </c:pt>
                <c:pt idx="606">
                  <c:v>2370.1084575394489</c:v>
                </c:pt>
                <c:pt idx="607">
                  <c:v>2271.3539384752803</c:v>
                </c:pt>
                <c:pt idx="608">
                  <c:v>2172.5994194111081</c:v>
                </c:pt>
                <c:pt idx="609">
                  <c:v>2073.8449003469395</c:v>
                </c:pt>
                <c:pt idx="610">
                  <c:v>1975.090381282771</c:v>
                </c:pt>
                <c:pt idx="611">
                  <c:v>1876.3358622186024</c:v>
                </c:pt>
                <c:pt idx="612">
                  <c:v>1777.5813431544302</c:v>
                </c:pt>
                <c:pt idx="613">
                  <c:v>1678.8268240902617</c:v>
                </c:pt>
                <c:pt idx="614">
                  <c:v>1580.0723050260967</c:v>
                </c:pt>
                <c:pt idx="615">
                  <c:v>1481.3177859619245</c:v>
                </c:pt>
                <c:pt idx="616">
                  <c:v>1382.5632668977523</c:v>
                </c:pt>
                <c:pt idx="617">
                  <c:v>1283.8087478335838</c:v>
                </c:pt>
                <c:pt idx="618">
                  <c:v>1185.0542287694152</c:v>
                </c:pt>
                <c:pt idx="619">
                  <c:v>1086.2997097052466</c:v>
                </c:pt>
                <c:pt idx="620">
                  <c:v>987.54519064107444</c:v>
                </c:pt>
                <c:pt idx="621">
                  <c:v>888.79067157690224</c:v>
                </c:pt>
                <c:pt idx="622">
                  <c:v>790.03615251273368</c:v>
                </c:pt>
                <c:pt idx="623">
                  <c:v>691.28163344856512</c:v>
                </c:pt>
                <c:pt idx="624">
                  <c:v>592.52711438439655</c:v>
                </c:pt>
                <c:pt idx="625">
                  <c:v>493.77259532022799</c:v>
                </c:pt>
                <c:pt idx="626">
                  <c:v>395.01807625605579</c:v>
                </c:pt>
                <c:pt idx="627">
                  <c:v>296.26355719189087</c:v>
                </c:pt>
                <c:pt idx="628">
                  <c:v>197.50903812772231</c:v>
                </c:pt>
                <c:pt idx="629">
                  <c:v>98.754519063550106</c:v>
                </c:pt>
                <c:pt idx="630">
                  <c:v>-6.184563972055912E-10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8-44BC-B049-2DE72484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810975"/>
        <c:axId val="1807811391"/>
      </c:scatterChart>
      <c:valAx>
        <c:axId val="18078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1391"/>
        <c:crosses val="autoZero"/>
        <c:crossBetween val="midCat"/>
      </c:valAx>
      <c:valAx>
        <c:axId val="18078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Mfz(x)</a:t>
            </a:r>
          </a:p>
        </c:rich>
      </c:tx>
      <c:layout>
        <c:manualLayout>
          <c:xMode val="edge"/>
          <c:yMode val="edge"/>
          <c:x val="0.495951224846894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7'!$H$54:$H$684</c:f>
              <c:numCache>
                <c:formatCode>General</c:formatCode>
                <c:ptCount val="631"/>
                <c:pt idx="0">
                  <c:v>0</c:v>
                </c:pt>
                <c:pt idx="1">
                  <c:v>60.478878374920228</c:v>
                </c:pt>
                <c:pt idx="2">
                  <c:v>120.95775674984046</c:v>
                </c:pt>
                <c:pt idx="3">
                  <c:v>181.4366351247607</c:v>
                </c:pt>
                <c:pt idx="4">
                  <c:v>241.91551349968091</c:v>
                </c:pt>
                <c:pt idx="5">
                  <c:v>302.39439187460113</c:v>
                </c:pt>
                <c:pt idx="6">
                  <c:v>362.87327024952134</c:v>
                </c:pt>
                <c:pt idx="7">
                  <c:v>423.35214862444155</c:v>
                </c:pt>
                <c:pt idx="8">
                  <c:v>483.83102699936177</c:v>
                </c:pt>
                <c:pt idx="9">
                  <c:v>544.30990537428193</c:v>
                </c:pt>
                <c:pt idx="10">
                  <c:v>604.78878374920214</c:v>
                </c:pt>
                <c:pt idx="11">
                  <c:v>665.26766212412235</c:v>
                </c:pt>
                <c:pt idx="12">
                  <c:v>725.74654049904268</c:v>
                </c:pt>
                <c:pt idx="13">
                  <c:v>786.22541887396301</c:v>
                </c:pt>
                <c:pt idx="14">
                  <c:v>846.70429724888322</c:v>
                </c:pt>
                <c:pt idx="15">
                  <c:v>907.18317562380355</c:v>
                </c:pt>
                <c:pt idx="16">
                  <c:v>967.66205399872376</c:v>
                </c:pt>
                <c:pt idx="17">
                  <c:v>1028.1409323736441</c:v>
                </c:pt>
                <c:pt idx="18">
                  <c:v>1088.6198107485643</c:v>
                </c:pt>
                <c:pt idx="19">
                  <c:v>1149.0986891234845</c:v>
                </c:pt>
                <c:pt idx="20">
                  <c:v>1209.5775674984047</c:v>
                </c:pt>
                <c:pt idx="21">
                  <c:v>1270.0564458733249</c:v>
                </c:pt>
                <c:pt idx="22">
                  <c:v>1330.5353242482454</c:v>
                </c:pt>
                <c:pt idx="23">
                  <c:v>1391.0142026231656</c:v>
                </c:pt>
                <c:pt idx="24">
                  <c:v>1451.4930809980858</c:v>
                </c:pt>
                <c:pt idx="25">
                  <c:v>1511.9719593730063</c:v>
                </c:pt>
                <c:pt idx="26">
                  <c:v>1572.4508377479265</c:v>
                </c:pt>
                <c:pt idx="27">
                  <c:v>1632.9297161228467</c:v>
                </c:pt>
                <c:pt idx="28">
                  <c:v>1693.4085944977669</c:v>
                </c:pt>
                <c:pt idx="29">
                  <c:v>1753.8874728726873</c:v>
                </c:pt>
                <c:pt idx="30">
                  <c:v>1814.3663512476076</c:v>
                </c:pt>
                <c:pt idx="31">
                  <c:v>1874.8452296225278</c:v>
                </c:pt>
                <c:pt idx="32">
                  <c:v>1935.3241079974482</c:v>
                </c:pt>
                <c:pt idx="33">
                  <c:v>1995.8029863723684</c:v>
                </c:pt>
                <c:pt idx="34">
                  <c:v>2056.2818647472886</c:v>
                </c:pt>
                <c:pt idx="35">
                  <c:v>2116.7607431222091</c:v>
                </c:pt>
                <c:pt idx="36">
                  <c:v>2177.2396214971291</c:v>
                </c:pt>
                <c:pt idx="37">
                  <c:v>2237.7184998720495</c:v>
                </c:pt>
                <c:pt idx="38">
                  <c:v>2298.1973782469699</c:v>
                </c:pt>
                <c:pt idx="39">
                  <c:v>2358.6762566218899</c:v>
                </c:pt>
                <c:pt idx="40">
                  <c:v>2419.1551349968099</c:v>
                </c:pt>
                <c:pt idx="41">
                  <c:v>2479.6340133717299</c:v>
                </c:pt>
                <c:pt idx="42">
                  <c:v>2540.1128917466499</c:v>
                </c:pt>
                <c:pt idx="43">
                  <c:v>2600.5917701215703</c:v>
                </c:pt>
                <c:pt idx="44">
                  <c:v>2661.0706484964903</c:v>
                </c:pt>
                <c:pt idx="45">
                  <c:v>2721.5495268714103</c:v>
                </c:pt>
                <c:pt idx="46">
                  <c:v>2782.0284052463303</c:v>
                </c:pt>
                <c:pt idx="47">
                  <c:v>2842.5072836212503</c:v>
                </c:pt>
                <c:pt idx="48">
                  <c:v>2902.9861619961703</c:v>
                </c:pt>
                <c:pt idx="49">
                  <c:v>2963.4650403710903</c:v>
                </c:pt>
                <c:pt idx="50">
                  <c:v>3023.9439187460102</c:v>
                </c:pt>
                <c:pt idx="51">
                  <c:v>3084.4227971209302</c:v>
                </c:pt>
                <c:pt idx="52">
                  <c:v>3144.9016754958502</c:v>
                </c:pt>
                <c:pt idx="53">
                  <c:v>3205.3805538707702</c:v>
                </c:pt>
                <c:pt idx="54">
                  <c:v>3265.8594322456902</c:v>
                </c:pt>
                <c:pt idx="55">
                  <c:v>3326.3383106206102</c:v>
                </c:pt>
                <c:pt idx="56">
                  <c:v>3386.8171889955302</c:v>
                </c:pt>
                <c:pt idx="57">
                  <c:v>3447.2960673704501</c:v>
                </c:pt>
                <c:pt idx="58">
                  <c:v>3507.7749457453701</c:v>
                </c:pt>
                <c:pt idx="59">
                  <c:v>3568.2538241202901</c:v>
                </c:pt>
                <c:pt idx="60">
                  <c:v>3628.7327024952101</c:v>
                </c:pt>
                <c:pt idx="61">
                  <c:v>3689.2115808701301</c:v>
                </c:pt>
                <c:pt idx="62">
                  <c:v>3749.6904592450505</c:v>
                </c:pt>
                <c:pt idx="63">
                  <c:v>3810.1693376199705</c:v>
                </c:pt>
                <c:pt idx="64">
                  <c:v>3870.6482159948905</c:v>
                </c:pt>
                <c:pt idx="65">
                  <c:v>3931.1270943698105</c:v>
                </c:pt>
                <c:pt idx="66">
                  <c:v>3991.6059727447305</c:v>
                </c:pt>
                <c:pt idx="67">
                  <c:v>4052.0848511196505</c:v>
                </c:pt>
                <c:pt idx="68">
                  <c:v>4112.56372949457</c:v>
                </c:pt>
                <c:pt idx="69">
                  <c:v>4173.04260786949</c:v>
                </c:pt>
                <c:pt idx="70">
                  <c:v>4233.52148624441</c:v>
                </c:pt>
                <c:pt idx="71">
                  <c:v>4294.00036461933</c:v>
                </c:pt>
                <c:pt idx="72">
                  <c:v>4354.4792429942509</c:v>
                </c:pt>
                <c:pt idx="73">
                  <c:v>4414.9581213691708</c:v>
                </c:pt>
                <c:pt idx="74">
                  <c:v>4475.4369997440908</c:v>
                </c:pt>
                <c:pt idx="75">
                  <c:v>4535.9158781190108</c:v>
                </c:pt>
                <c:pt idx="76">
                  <c:v>4596.3947564939308</c:v>
                </c:pt>
                <c:pt idx="77">
                  <c:v>4656.8736348688508</c:v>
                </c:pt>
                <c:pt idx="78">
                  <c:v>4717.3525132437708</c:v>
                </c:pt>
                <c:pt idx="79">
                  <c:v>4777.8313916186908</c:v>
                </c:pt>
                <c:pt idx="80">
                  <c:v>4838.3102699936107</c:v>
                </c:pt>
                <c:pt idx="81">
                  <c:v>4898.7891483685307</c:v>
                </c:pt>
                <c:pt idx="82">
                  <c:v>4959.2680267434507</c:v>
                </c:pt>
                <c:pt idx="83">
                  <c:v>5019.7469051183707</c:v>
                </c:pt>
                <c:pt idx="84">
                  <c:v>5080.2257834932907</c:v>
                </c:pt>
                <c:pt idx="85">
                  <c:v>5140.7046618682107</c:v>
                </c:pt>
                <c:pt idx="86">
                  <c:v>5201.1835402431307</c:v>
                </c:pt>
                <c:pt idx="87">
                  <c:v>5261.6624186180507</c:v>
                </c:pt>
                <c:pt idx="88">
                  <c:v>5322.1412969929706</c:v>
                </c:pt>
                <c:pt idx="89">
                  <c:v>5382.6201753678906</c:v>
                </c:pt>
                <c:pt idx="90">
                  <c:v>5443.0990537428106</c:v>
                </c:pt>
                <c:pt idx="91">
                  <c:v>5503.5779321177306</c:v>
                </c:pt>
                <c:pt idx="92">
                  <c:v>5564.0568104926506</c:v>
                </c:pt>
                <c:pt idx="93">
                  <c:v>5624.5356888675706</c:v>
                </c:pt>
                <c:pt idx="94">
                  <c:v>5685.0145672424906</c:v>
                </c:pt>
                <c:pt idx="95">
                  <c:v>5745.4934456174105</c:v>
                </c:pt>
                <c:pt idx="96">
                  <c:v>5805.9723239923305</c:v>
                </c:pt>
                <c:pt idx="97">
                  <c:v>5866.4512023672505</c:v>
                </c:pt>
                <c:pt idx="98">
                  <c:v>5926.9300807421705</c:v>
                </c:pt>
                <c:pt idx="99">
                  <c:v>5987.4089591170905</c:v>
                </c:pt>
                <c:pt idx="100">
                  <c:v>6047.8878374920105</c:v>
                </c:pt>
                <c:pt idx="101">
                  <c:v>6108.3667158669305</c:v>
                </c:pt>
                <c:pt idx="102">
                  <c:v>6168.8455942418504</c:v>
                </c:pt>
                <c:pt idx="103">
                  <c:v>6229.3244726167704</c:v>
                </c:pt>
                <c:pt idx="104">
                  <c:v>6289.8033509916904</c:v>
                </c:pt>
                <c:pt idx="105">
                  <c:v>6350.2822293666104</c:v>
                </c:pt>
                <c:pt idx="106">
                  <c:v>6410.7611077415304</c:v>
                </c:pt>
                <c:pt idx="107">
                  <c:v>6471.2399861164504</c:v>
                </c:pt>
                <c:pt idx="108">
                  <c:v>6531.7188644913704</c:v>
                </c:pt>
                <c:pt idx="109">
                  <c:v>6592.1977428662904</c:v>
                </c:pt>
                <c:pt idx="110">
                  <c:v>6652.6766212412113</c:v>
                </c:pt>
                <c:pt idx="111">
                  <c:v>6713.1554996161312</c:v>
                </c:pt>
                <c:pt idx="112">
                  <c:v>6773.6343779910512</c:v>
                </c:pt>
                <c:pt idx="113">
                  <c:v>6834.1132563659712</c:v>
                </c:pt>
                <c:pt idx="114">
                  <c:v>6894.5921347408912</c:v>
                </c:pt>
                <c:pt idx="115">
                  <c:v>6955.0710131158112</c:v>
                </c:pt>
                <c:pt idx="116">
                  <c:v>7015.5498914907312</c:v>
                </c:pt>
                <c:pt idx="117">
                  <c:v>7076.0287698656512</c:v>
                </c:pt>
                <c:pt idx="118">
                  <c:v>7136.5076482405711</c:v>
                </c:pt>
                <c:pt idx="119">
                  <c:v>7196.9865266154911</c:v>
                </c:pt>
                <c:pt idx="120">
                  <c:v>7257.4654049904111</c:v>
                </c:pt>
                <c:pt idx="121">
                  <c:v>7317.9442833653311</c:v>
                </c:pt>
                <c:pt idx="122">
                  <c:v>7378.4231617402511</c:v>
                </c:pt>
                <c:pt idx="123">
                  <c:v>7438.9020401151711</c:v>
                </c:pt>
                <c:pt idx="124">
                  <c:v>7499.3809184900911</c:v>
                </c:pt>
                <c:pt idx="125">
                  <c:v>7559.859796865011</c:v>
                </c:pt>
                <c:pt idx="126">
                  <c:v>7620.338675239931</c:v>
                </c:pt>
                <c:pt idx="127">
                  <c:v>7680.817553614851</c:v>
                </c:pt>
                <c:pt idx="128">
                  <c:v>7741.296431989771</c:v>
                </c:pt>
                <c:pt idx="129">
                  <c:v>7801.775310364691</c:v>
                </c:pt>
                <c:pt idx="130">
                  <c:v>7862.254188739611</c:v>
                </c:pt>
                <c:pt idx="131">
                  <c:v>7922.733067114531</c:v>
                </c:pt>
                <c:pt idx="132">
                  <c:v>7983.211945489451</c:v>
                </c:pt>
                <c:pt idx="133">
                  <c:v>8043.6908238643709</c:v>
                </c:pt>
                <c:pt idx="134">
                  <c:v>8104.1697022392909</c:v>
                </c:pt>
                <c:pt idx="135">
                  <c:v>8164.6485806142109</c:v>
                </c:pt>
                <c:pt idx="136">
                  <c:v>8225.1274589891309</c:v>
                </c:pt>
                <c:pt idx="137">
                  <c:v>8285.6063373640518</c:v>
                </c:pt>
                <c:pt idx="138">
                  <c:v>8346.0852157389709</c:v>
                </c:pt>
                <c:pt idx="139">
                  <c:v>8406.5640941138918</c:v>
                </c:pt>
                <c:pt idx="140">
                  <c:v>8467.0429724888108</c:v>
                </c:pt>
                <c:pt idx="141">
                  <c:v>8527.5218508637317</c:v>
                </c:pt>
                <c:pt idx="142">
                  <c:v>8588.0007292386508</c:v>
                </c:pt>
                <c:pt idx="143">
                  <c:v>8648.4796076135717</c:v>
                </c:pt>
                <c:pt idx="144">
                  <c:v>8708.9584859884908</c:v>
                </c:pt>
                <c:pt idx="145">
                  <c:v>8769.4373643634117</c:v>
                </c:pt>
                <c:pt idx="146">
                  <c:v>8829.9162427383308</c:v>
                </c:pt>
                <c:pt idx="147">
                  <c:v>8890.3951211132517</c:v>
                </c:pt>
                <c:pt idx="148">
                  <c:v>8950.8739994881707</c:v>
                </c:pt>
                <c:pt idx="149">
                  <c:v>9011.3528778630916</c:v>
                </c:pt>
                <c:pt idx="150">
                  <c:v>9071.8317562380107</c:v>
                </c:pt>
                <c:pt idx="151">
                  <c:v>9132.3106346129316</c:v>
                </c:pt>
                <c:pt idx="152">
                  <c:v>9192.7895129878507</c:v>
                </c:pt>
                <c:pt idx="153">
                  <c:v>9253.2683913627716</c:v>
                </c:pt>
                <c:pt idx="154">
                  <c:v>9313.7472697376907</c:v>
                </c:pt>
                <c:pt idx="155">
                  <c:v>9374.2261481126116</c:v>
                </c:pt>
                <c:pt idx="156">
                  <c:v>9434.7050264875306</c:v>
                </c:pt>
                <c:pt idx="157">
                  <c:v>9495.1839048624515</c:v>
                </c:pt>
                <c:pt idx="158">
                  <c:v>9555.6627832373706</c:v>
                </c:pt>
                <c:pt idx="159">
                  <c:v>9616.1416616122915</c:v>
                </c:pt>
                <c:pt idx="160">
                  <c:v>9676.6205399872106</c:v>
                </c:pt>
                <c:pt idx="161">
                  <c:v>9737.0994183621315</c:v>
                </c:pt>
                <c:pt idx="162">
                  <c:v>9797.5782967370524</c:v>
                </c:pt>
                <c:pt idx="163">
                  <c:v>9858.0571751119733</c:v>
                </c:pt>
                <c:pt idx="164">
                  <c:v>9918.5360534868942</c:v>
                </c:pt>
                <c:pt idx="165">
                  <c:v>9979.0149318618151</c:v>
                </c:pt>
                <c:pt idx="166">
                  <c:v>10039.493810236736</c:v>
                </c:pt>
                <c:pt idx="167">
                  <c:v>10099.972688611659</c:v>
                </c:pt>
                <c:pt idx="168">
                  <c:v>10160.45156698658</c:v>
                </c:pt>
                <c:pt idx="169">
                  <c:v>10220.9304453615</c:v>
                </c:pt>
                <c:pt idx="170">
                  <c:v>10281.409323736421</c:v>
                </c:pt>
                <c:pt idx="171">
                  <c:v>10341.888202111342</c:v>
                </c:pt>
                <c:pt idx="172">
                  <c:v>10402.367080486263</c:v>
                </c:pt>
                <c:pt idx="173">
                  <c:v>10462.845958861184</c:v>
                </c:pt>
                <c:pt idx="174">
                  <c:v>10523.324837236105</c:v>
                </c:pt>
                <c:pt idx="175">
                  <c:v>10583.803715611026</c:v>
                </c:pt>
                <c:pt idx="176">
                  <c:v>10644.282593985947</c:v>
                </c:pt>
                <c:pt idx="177">
                  <c:v>10704.761472360869</c:v>
                </c:pt>
                <c:pt idx="178">
                  <c:v>10765.24035073579</c:v>
                </c:pt>
                <c:pt idx="179">
                  <c:v>10825.719229110711</c:v>
                </c:pt>
                <c:pt idx="180">
                  <c:v>10867.738107485631</c:v>
                </c:pt>
                <c:pt idx="181">
                  <c:v>10928.086985860553</c:v>
                </c:pt>
                <c:pt idx="182">
                  <c:v>10988.435864235475</c:v>
                </c:pt>
                <c:pt idx="183">
                  <c:v>11048.784742610394</c:v>
                </c:pt>
                <c:pt idx="184">
                  <c:v>11109.133620985316</c:v>
                </c:pt>
                <c:pt idx="185">
                  <c:v>11169.482499360236</c:v>
                </c:pt>
                <c:pt idx="186">
                  <c:v>11229.83137773516</c:v>
                </c:pt>
                <c:pt idx="187">
                  <c:v>11290.180256110079</c:v>
                </c:pt>
                <c:pt idx="188">
                  <c:v>11350.529134485001</c:v>
                </c:pt>
                <c:pt idx="189">
                  <c:v>11410.878012859921</c:v>
                </c:pt>
                <c:pt idx="190">
                  <c:v>11471.226891234843</c:v>
                </c:pt>
                <c:pt idx="191">
                  <c:v>11531.575769609764</c:v>
                </c:pt>
                <c:pt idx="192">
                  <c:v>11591.924647984684</c:v>
                </c:pt>
                <c:pt idx="193">
                  <c:v>11652.273526359606</c:v>
                </c:pt>
                <c:pt idx="194">
                  <c:v>11712.622404734526</c:v>
                </c:pt>
                <c:pt idx="195">
                  <c:v>11772.971283109448</c:v>
                </c:pt>
                <c:pt idx="196">
                  <c:v>11833.320161484369</c:v>
                </c:pt>
                <c:pt idx="197">
                  <c:v>11893.669039859291</c:v>
                </c:pt>
                <c:pt idx="198">
                  <c:v>11954.017918234211</c:v>
                </c:pt>
                <c:pt idx="199">
                  <c:v>12014.366796609133</c:v>
                </c:pt>
                <c:pt idx="200">
                  <c:v>12074.715674984054</c:v>
                </c:pt>
                <c:pt idx="201">
                  <c:v>12135.064553358974</c:v>
                </c:pt>
                <c:pt idx="202">
                  <c:v>12195.413431733896</c:v>
                </c:pt>
                <c:pt idx="203">
                  <c:v>12255.762310108816</c:v>
                </c:pt>
                <c:pt idx="204">
                  <c:v>12316.111188483737</c:v>
                </c:pt>
                <c:pt idx="205">
                  <c:v>12376.460066858657</c:v>
                </c:pt>
                <c:pt idx="206">
                  <c:v>12436.808945233581</c:v>
                </c:pt>
                <c:pt idx="207">
                  <c:v>12497.157823608501</c:v>
                </c:pt>
                <c:pt idx="208">
                  <c:v>12557.506701983422</c:v>
                </c:pt>
                <c:pt idx="209">
                  <c:v>12617.855580358344</c:v>
                </c:pt>
                <c:pt idx="210">
                  <c:v>12678.204458733264</c:v>
                </c:pt>
                <c:pt idx="211">
                  <c:v>12738.553337108186</c:v>
                </c:pt>
                <c:pt idx="212">
                  <c:v>12798.902215483105</c:v>
                </c:pt>
                <c:pt idx="213">
                  <c:v>12859.251093858027</c:v>
                </c:pt>
                <c:pt idx="214">
                  <c:v>12919.599972232947</c:v>
                </c:pt>
                <c:pt idx="215">
                  <c:v>12979.948850607871</c:v>
                </c:pt>
                <c:pt idx="216">
                  <c:v>13040.297728982792</c:v>
                </c:pt>
                <c:pt idx="217">
                  <c:v>13100.646607357712</c:v>
                </c:pt>
                <c:pt idx="218">
                  <c:v>13160.995485732634</c:v>
                </c:pt>
                <c:pt idx="219">
                  <c:v>13221.344364107554</c:v>
                </c:pt>
                <c:pt idx="220">
                  <c:v>13281.693242482475</c:v>
                </c:pt>
                <c:pt idx="221">
                  <c:v>13342.042120857395</c:v>
                </c:pt>
                <c:pt idx="222">
                  <c:v>13402.390999232317</c:v>
                </c:pt>
                <c:pt idx="223">
                  <c:v>13462.739877607237</c:v>
                </c:pt>
                <c:pt idx="224">
                  <c:v>13523.088755982159</c:v>
                </c:pt>
                <c:pt idx="225">
                  <c:v>13583.437634357082</c:v>
                </c:pt>
                <c:pt idx="226">
                  <c:v>13643.786512732002</c:v>
                </c:pt>
                <c:pt idx="227">
                  <c:v>13704.135391106924</c:v>
                </c:pt>
                <c:pt idx="228">
                  <c:v>13764.484269481844</c:v>
                </c:pt>
                <c:pt idx="229">
                  <c:v>13824.833147856765</c:v>
                </c:pt>
                <c:pt idx="230">
                  <c:v>13885.182026231685</c:v>
                </c:pt>
                <c:pt idx="231">
                  <c:v>13945.530904606607</c:v>
                </c:pt>
                <c:pt idx="232">
                  <c:v>14005.879782981527</c:v>
                </c:pt>
                <c:pt idx="233">
                  <c:v>14066.228661356448</c:v>
                </c:pt>
                <c:pt idx="234">
                  <c:v>14126.577539731372</c:v>
                </c:pt>
                <c:pt idx="235">
                  <c:v>14186.926418106292</c:v>
                </c:pt>
                <c:pt idx="236">
                  <c:v>14247.275296481213</c:v>
                </c:pt>
                <c:pt idx="237">
                  <c:v>14307.624174856133</c:v>
                </c:pt>
                <c:pt idx="238">
                  <c:v>14367.973053231055</c:v>
                </c:pt>
                <c:pt idx="239">
                  <c:v>14428.321931605975</c:v>
                </c:pt>
                <c:pt idx="240">
                  <c:v>14488.670809980897</c:v>
                </c:pt>
                <c:pt idx="241">
                  <c:v>14549.019688355816</c:v>
                </c:pt>
                <c:pt idx="242">
                  <c:v>14609.368566730738</c:v>
                </c:pt>
                <c:pt idx="243">
                  <c:v>14669.71744510566</c:v>
                </c:pt>
                <c:pt idx="244">
                  <c:v>14730.066323480582</c:v>
                </c:pt>
                <c:pt idx="245">
                  <c:v>14790.415201855503</c:v>
                </c:pt>
                <c:pt idx="246">
                  <c:v>14850.764080230423</c:v>
                </c:pt>
                <c:pt idx="247">
                  <c:v>14911.112958605345</c:v>
                </c:pt>
                <c:pt idx="248">
                  <c:v>14971.461836980265</c:v>
                </c:pt>
                <c:pt idx="249">
                  <c:v>15031.810715355186</c:v>
                </c:pt>
                <c:pt idx="250">
                  <c:v>15092.159593730106</c:v>
                </c:pt>
                <c:pt idx="251">
                  <c:v>15152.508472105028</c:v>
                </c:pt>
                <c:pt idx="252">
                  <c:v>15212.85735047995</c:v>
                </c:pt>
                <c:pt idx="253">
                  <c:v>15273.20622885487</c:v>
                </c:pt>
                <c:pt idx="254">
                  <c:v>15333.555107229793</c:v>
                </c:pt>
                <c:pt idx="255">
                  <c:v>15393.903985604713</c:v>
                </c:pt>
                <c:pt idx="256">
                  <c:v>15454.252863979635</c:v>
                </c:pt>
                <c:pt idx="257">
                  <c:v>15514.601742354555</c:v>
                </c:pt>
                <c:pt idx="258">
                  <c:v>15574.950620729476</c:v>
                </c:pt>
                <c:pt idx="259">
                  <c:v>15635.299499104398</c:v>
                </c:pt>
                <c:pt idx="260">
                  <c:v>15695.648377479318</c:v>
                </c:pt>
                <c:pt idx="261">
                  <c:v>15755.997255854239</c:v>
                </c:pt>
                <c:pt idx="262">
                  <c:v>15816.346134229159</c:v>
                </c:pt>
                <c:pt idx="263">
                  <c:v>15876.695012604083</c:v>
                </c:pt>
                <c:pt idx="264">
                  <c:v>15937.043890979003</c:v>
                </c:pt>
                <c:pt idx="265">
                  <c:v>15997.392769353924</c:v>
                </c:pt>
                <c:pt idx="266">
                  <c:v>16057.741647728844</c:v>
                </c:pt>
                <c:pt idx="267">
                  <c:v>16118.090526103766</c:v>
                </c:pt>
                <c:pt idx="268">
                  <c:v>16178.439404478688</c:v>
                </c:pt>
                <c:pt idx="269">
                  <c:v>16238.788282853608</c:v>
                </c:pt>
                <c:pt idx="270">
                  <c:v>16299.137161228529</c:v>
                </c:pt>
                <c:pt idx="271">
                  <c:v>16359.486039603449</c:v>
                </c:pt>
                <c:pt idx="272">
                  <c:v>16419.834917978369</c:v>
                </c:pt>
                <c:pt idx="273">
                  <c:v>16480.183796353293</c:v>
                </c:pt>
                <c:pt idx="274">
                  <c:v>16540.532674728212</c:v>
                </c:pt>
                <c:pt idx="275">
                  <c:v>16600.881553103132</c:v>
                </c:pt>
                <c:pt idx="276">
                  <c:v>16661.230431478052</c:v>
                </c:pt>
                <c:pt idx="277">
                  <c:v>16721.579309852976</c:v>
                </c:pt>
                <c:pt idx="278">
                  <c:v>16781.928188227899</c:v>
                </c:pt>
                <c:pt idx="279">
                  <c:v>16842.277066602819</c:v>
                </c:pt>
                <c:pt idx="280">
                  <c:v>16902.625944977743</c:v>
                </c:pt>
                <c:pt idx="281">
                  <c:v>16962.974823352662</c:v>
                </c:pt>
                <c:pt idx="282">
                  <c:v>17023.323701727582</c:v>
                </c:pt>
                <c:pt idx="283">
                  <c:v>17083.672580102502</c:v>
                </c:pt>
                <c:pt idx="284">
                  <c:v>17144.021458477426</c:v>
                </c:pt>
                <c:pt idx="285">
                  <c:v>17204.370336852346</c:v>
                </c:pt>
                <c:pt idx="286">
                  <c:v>17264.719215227266</c:v>
                </c:pt>
                <c:pt idx="287">
                  <c:v>17325.068093602189</c:v>
                </c:pt>
                <c:pt idx="288">
                  <c:v>17385.416971977109</c:v>
                </c:pt>
                <c:pt idx="289">
                  <c:v>17445.765850352029</c:v>
                </c:pt>
                <c:pt idx="290">
                  <c:v>17506.114728726949</c:v>
                </c:pt>
                <c:pt idx="291">
                  <c:v>17566.463607101872</c:v>
                </c:pt>
                <c:pt idx="292">
                  <c:v>17626.812485476792</c:v>
                </c:pt>
                <c:pt idx="293">
                  <c:v>17687.161363851712</c:v>
                </c:pt>
                <c:pt idx="294">
                  <c:v>17747.510242226635</c:v>
                </c:pt>
                <c:pt idx="295">
                  <c:v>17807.859120601555</c:v>
                </c:pt>
                <c:pt idx="296">
                  <c:v>17868.207998976475</c:v>
                </c:pt>
                <c:pt idx="297">
                  <c:v>17928.556877351399</c:v>
                </c:pt>
                <c:pt idx="298">
                  <c:v>17988.905755726322</c:v>
                </c:pt>
                <c:pt idx="299">
                  <c:v>18049.254634101242</c:v>
                </c:pt>
                <c:pt idx="300">
                  <c:v>18109.603512476162</c:v>
                </c:pt>
                <c:pt idx="301">
                  <c:v>18169.952390851082</c:v>
                </c:pt>
                <c:pt idx="302">
                  <c:v>18230.301269226005</c:v>
                </c:pt>
                <c:pt idx="303">
                  <c:v>18290.650147600925</c:v>
                </c:pt>
                <c:pt idx="304">
                  <c:v>18350.999025975845</c:v>
                </c:pt>
                <c:pt idx="305">
                  <c:v>18411.347904350769</c:v>
                </c:pt>
                <c:pt idx="306">
                  <c:v>18471.696782725689</c:v>
                </c:pt>
                <c:pt idx="307">
                  <c:v>18532.045661100608</c:v>
                </c:pt>
                <c:pt idx="308">
                  <c:v>18592.394539475528</c:v>
                </c:pt>
                <c:pt idx="309">
                  <c:v>18652.743417850452</c:v>
                </c:pt>
                <c:pt idx="310">
                  <c:v>18713.092296225372</c:v>
                </c:pt>
                <c:pt idx="311">
                  <c:v>18773.441174600292</c:v>
                </c:pt>
                <c:pt idx="312">
                  <c:v>18833.790052975215</c:v>
                </c:pt>
                <c:pt idx="313">
                  <c:v>18894.138931350135</c:v>
                </c:pt>
                <c:pt idx="314">
                  <c:v>18954.487809725055</c:v>
                </c:pt>
                <c:pt idx="315">
                  <c:v>19014.836688099975</c:v>
                </c:pt>
                <c:pt idx="316">
                  <c:v>19075.185566474902</c:v>
                </c:pt>
                <c:pt idx="317">
                  <c:v>19135.534444849822</c:v>
                </c:pt>
                <c:pt idx="318">
                  <c:v>19195.883323224742</c:v>
                </c:pt>
                <c:pt idx="319">
                  <c:v>19256.232201599661</c:v>
                </c:pt>
                <c:pt idx="320">
                  <c:v>19316.581079974585</c:v>
                </c:pt>
                <c:pt idx="321">
                  <c:v>19376.929958349505</c:v>
                </c:pt>
                <c:pt idx="322">
                  <c:v>19437.278836724425</c:v>
                </c:pt>
                <c:pt idx="323">
                  <c:v>19497.627715099348</c:v>
                </c:pt>
                <c:pt idx="324">
                  <c:v>19557.976593474268</c:v>
                </c:pt>
                <c:pt idx="325">
                  <c:v>19618.325471849188</c:v>
                </c:pt>
                <c:pt idx="326">
                  <c:v>19678.674350224108</c:v>
                </c:pt>
                <c:pt idx="327">
                  <c:v>19739.023228599031</c:v>
                </c:pt>
                <c:pt idx="328">
                  <c:v>19799.372106973951</c:v>
                </c:pt>
                <c:pt idx="329">
                  <c:v>19859.720985348871</c:v>
                </c:pt>
                <c:pt idx="330">
                  <c:v>19920.069863723795</c:v>
                </c:pt>
                <c:pt idx="331">
                  <c:v>19980.418742098715</c:v>
                </c:pt>
                <c:pt idx="332">
                  <c:v>20040.767620473634</c:v>
                </c:pt>
                <c:pt idx="333">
                  <c:v>20101.116498848554</c:v>
                </c:pt>
                <c:pt idx="334">
                  <c:v>20161.465377223478</c:v>
                </c:pt>
                <c:pt idx="335">
                  <c:v>20221.814255598398</c:v>
                </c:pt>
                <c:pt idx="336">
                  <c:v>20282.163133973321</c:v>
                </c:pt>
                <c:pt idx="337">
                  <c:v>20342.512012348245</c:v>
                </c:pt>
                <c:pt idx="338">
                  <c:v>20402.860890723165</c:v>
                </c:pt>
                <c:pt idx="339">
                  <c:v>20463.209769098085</c:v>
                </c:pt>
                <c:pt idx="340">
                  <c:v>20523.558647473004</c:v>
                </c:pt>
                <c:pt idx="341">
                  <c:v>20583.907525847928</c:v>
                </c:pt>
                <c:pt idx="342">
                  <c:v>20644.256404222848</c:v>
                </c:pt>
                <c:pt idx="343">
                  <c:v>20704.605282597768</c:v>
                </c:pt>
                <c:pt idx="344">
                  <c:v>20764.954160972688</c:v>
                </c:pt>
                <c:pt idx="345">
                  <c:v>20825.303039347611</c:v>
                </c:pt>
                <c:pt idx="346">
                  <c:v>20885.651917722531</c:v>
                </c:pt>
                <c:pt idx="347">
                  <c:v>20946.000796097451</c:v>
                </c:pt>
                <c:pt idx="348">
                  <c:v>21006.349674472374</c:v>
                </c:pt>
                <c:pt idx="349">
                  <c:v>21066.698552847294</c:v>
                </c:pt>
                <c:pt idx="350">
                  <c:v>21127.047431222214</c:v>
                </c:pt>
                <c:pt idx="351">
                  <c:v>21187.396309597134</c:v>
                </c:pt>
                <c:pt idx="352">
                  <c:v>21247.745187972057</c:v>
                </c:pt>
                <c:pt idx="353">
                  <c:v>21308.094066346977</c:v>
                </c:pt>
                <c:pt idx="354">
                  <c:v>21368.442944721897</c:v>
                </c:pt>
                <c:pt idx="355">
                  <c:v>21428.791823096824</c:v>
                </c:pt>
                <c:pt idx="356">
                  <c:v>21489.140701471744</c:v>
                </c:pt>
                <c:pt idx="357">
                  <c:v>21549.489579846664</c:v>
                </c:pt>
                <c:pt idx="358">
                  <c:v>21609.838458221584</c:v>
                </c:pt>
                <c:pt idx="359">
                  <c:v>21670.187336596508</c:v>
                </c:pt>
                <c:pt idx="360">
                  <c:v>21730.536214971427</c:v>
                </c:pt>
                <c:pt idx="361">
                  <c:v>21790.885093346347</c:v>
                </c:pt>
                <c:pt idx="362">
                  <c:v>21851.233971721267</c:v>
                </c:pt>
                <c:pt idx="363">
                  <c:v>21911.582850096191</c:v>
                </c:pt>
                <c:pt idx="364">
                  <c:v>21971.931728471111</c:v>
                </c:pt>
                <c:pt idx="365">
                  <c:v>22032.28060684603</c:v>
                </c:pt>
                <c:pt idx="366">
                  <c:v>22092.629485220954</c:v>
                </c:pt>
                <c:pt idx="367">
                  <c:v>22152.978363595874</c:v>
                </c:pt>
                <c:pt idx="368">
                  <c:v>22213.327241970794</c:v>
                </c:pt>
                <c:pt idx="369">
                  <c:v>22273.676120345714</c:v>
                </c:pt>
                <c:pt idx="370">
                  <c:v>22334.024998720637</c:v>
                </c:pt>
                <c:pt idx="371">
                  <c:v>22394.373877095557</c:v>
                </c:pt>
                <c:pt idx="372">
                  <c:v>22454.722755470477</c:v>
                </c:pt>
                <c:pt idx="373">
                  <c:v>22515.0716338454</c:v>
                </c:pt>
                <c:pt idx="374">
                  <c:v>22575.420512220324</c:v>
                </c:pt>
                <c:pt idx="375">
                  <c:v>22635.769390595244</c:v>
                </c:pt>
                <c:pt idx="376">
                  <c:v>22696.118268970164</c:v>
                </c:pt>
                <c:pt idx="377">
                  <c:v>22756.467147345087</c:v>
                </c:pt>
                <c:pt idx="378">
                  <c:v>22816.816025720007</c:v>
                </c:pt>
                <c:pt idx="379">
                  <c:v>22877.164904094927</c:v>
                </c:pt>
                <c:pt idx="380">
                  <c:v>22937.51378246985</c:v>
                </c:pt>
                <c:pt idx="381">
                  <c:v>22997.86266084477</c:v>
                </c:pt>
                <c:pt idx="382">
                  <c:v>23058.21153921969</c:v>
                </c:pt>
                <c:pt idx="383">
                  <c:v>23118.56041759461</c:v>
                </c:pt>
                <c:pt idx="384">
                  <c:v>23178.909295969534</c:v>
                </c:pt>
                <c:pt idx="385">
                  <c:v>23239.258174344453</c:v>
                </c:pt>
                <c:pt idx="386">
                  <c:v>23299.607052719373</c:v>
                </c:pt>
                <c:pt idx="387">
                  <c:v>23359.955931094293</c:v>
                </c:pt>
                <c:pt idx="388">
                  <c:v>23420.304809469217</c:v>
                </c:pt>
                <c:pt idx="389">
                  <c:v>23480.653687844137</c:v>
                </c:pt>
                <c:pt idx="390">
                  <c:v>23541.002566219056</c:v>
                </c:pt>
                <c:pt idx="391">
                  <c:v>23601.35144459398</c:v>
                </c:pt>
                <c:pt idx="392">
                  <c:v>23661.7003229689</c:v>
                </c:pt>
                <c:pt idx="393">
                  <c:v>23722.04920134382</c:v>
                </c:pt>
                <c:pt idx="394">
                  <c:v>23782.398079718743</c:v>
                </c:pt>
                <c:pt idx="395">
                  <c:v>23842.746958093667</c:v>
                </c:pt>
                <c:pt idx="396">
                  <c:v>23903.095836468587</c:v>
                </c:pt>
                <c:pt idx="397">
                  <c:v>23963.444714843507</c:v>
                </c:pt>
                <c:pt idx="398">
                  <c:v>24023.79359321843</c:v>
                </c:pt>
                <c:pt idx="399">
                  <c:v>24084.14247159335</c:v>
                </c:pt>
                <c:pt idx="400">
                  <c:v>24144.49134996827</c:v>
                </c:pt>
                <c:pt idx="401">
                  <c:v>24204.84022834319</c:v>
                </c:pt>
                <c:pt idx="402">
                  <c:v>24265.189106718113</c:v>
                </c:pt>
                <c:pt idx="403">
                  <c:v>24325.537985093033</c:v>
                </c:pt>
                <c:pt idx="404">
                  <c:v>24385.886863467953</c:v>
                </c:pt>
                <c:pt idx="405">
                  <c:v>24446.235741842873</c:v>
                </c:pt>
                <c:pt idx="406">
                  <c:v>24506.584620217796</c:v>
                </c:pt>
                <c:pt idx="407">
                  <c:v>24566.933498592716</c:v>
                </c:pt>
                <c:pt idx="408">
                  <c:v>24627.282376967636</c:v>
                </c:pt>
                <c:pt idx="409">
                  <c:v>24687.63125534256</c:v>
                </c:pt>
                <c:pt idx="410">
                  <c:v>24747.980133717479</c:v>
                </c:pt>
                <c:pt idx="411">
                  <c:v>24808.329012092399</c:v>
                </c:pt>
                <c:pt idx="412">
                  <c:v>24868.677890467319</c:v>
                </c:pt>
                <c:pt idx="413">
                  <c:v>24929.026768842246</c:v>
                </c:pt>
                <c:pt idx="414">
                  <c:v>24989.375647217166</c:v>
                </c:pt>
                <c:pt idx="415">
                  <c:v>25049.724525592086</c:v>
                </c:pt>
                <c:pt idx="416">
                  <c:v>25110.07340396701</c:v>
                </c:pt>
                <c:pt idx="417">
                  <c:v>25170.42228234193</c:v>
                </c:pt>
                <c:pt idx="418">
                  <c:v>25230.771160716849</c:v>
                </c:pt>
                <c:pt idx="419">
                  <c:v>25291.120039091769</c:v>
                </c:pt>
                <c:pt idx="420">
                  <c:v>25351.468917466693</c:v>
                </c:pt>
                <c:pt idx="421">
                  <c:v>25411.817795841613</c:v>
                </c:pt>
                <c:pt idx="422">
                  <c:v>25472.166674216533</c:v>
                </c:pt>
                <c:pt idx="423">
                  <c:v>25532.515552591456</c:v>
                </c:pt>
                <c:pt idx="424">
                  <c:v>25592.864430966376</c:v>
                </c:pt>
                <c:pt idx="425">
                  <c:v>25653.213309341296</c:v>
                </c:pt>
                <c:pt idx="426">
                  <c:v>25713.562187716216</c:v>
                </c:pt>
                <c:pt idx="427">
                  <c:v>25773.911066091139</c:v>
                </c:pt>
                <c:pt idx="428">
                  <c:v>25834.259944466059</c:v>
                </c:pt>
                <c:pt idx="429">
                  <c:v>25894.608822840979</c:v>
                </c:pt>
                <c:pt idx="430">
                  <c:v>25954.957701215899</c:v>
                </c:pt>
                <c:pt idx="431">
                  <c:v>26015.306579590822</c:v>
                </c:pt>
                <c:pt idx="432">
                  <c:v>26075.655457965746</c:v>
                </c:pt>
                <c:pt idx="433">
                  <c:v>26136.004336340666</c:v>
                </c:pt>
                <c:pt idx="434">
                  <c:v>26196.353214715589</c:v>
                </c:pt>
                <c:pt idx="435">
                  <c:v>26256.702093090509</c:v>
                </c:pt>
                <c:pt idx="436">
                  <c:v>26317.050971465429</c:v>
                </c:pt>
                <c:pt idx="437">
                  <c:v>26377.399849840349</c:v>
                </c:pt>
                <c:pt idx="438">
                  <c:v>26437.748728215272</c:v>
                </c:pt>
                <c:pt idx="439">
                  <c:v>26498.097606590192</c:v>
                </c:pt>
                <c:pt idx="440">
                  <c:v>26558.446484965112</c:v>
                </c:pt>
                <c:pt idx="441">
                  <c:v>26618.795363340036</c:v>
                </c:pt>
                <c:pt idx="442">
                  <c:v>26679.144241714956</c:v>
                </c:pt>
                <c:pt idx="443">
                  <c:v>26739.493120089875</c:v>
                </c:pt>
                <c:pt idx="444">
                  <c:v>26799.841998464795</c:v>
                </c:pt>
                <c:pt idx="445">
                  <c:v>26860.190876839719</c:v>
                </c:pt>
                <c:pt idx="446">
                  <c:v>26920.539755214639</c:v>
                </c:pt>
                <c:pt idx="447">
                  <c:v>26980.888633589559</c:v>
                </c:pt>
                <c:pt idx="448">
                  <c:v>27041.237511964478</c:v>
                </c:pt>
                <c:pt idx="449">
                  <c:v>27101.586390339402</c:v>
                </c:pt>
                <c:pt idx="450">
                  <c:v>30481.354700959168</c:v>
                </c:pt>
                <c:pt idx="451">
                  <c:v>30312.01384150939</c:v>
                </c:pt>
                <c:pt idx="452">
                  <c:v>30142.672982059612</c:v>
                </c:pt>
                <c:pt idx="453">
                  <c:v>29973.332122609834</c:v>
                </c:pt>
                <c:pt idx="454">
                  <c:v>29803.991263160053</c:v>
                </c:pt>
                <c:pt idx="455">
                  <c:v>29634.650403710275</c:v>
                </c:pt>
                <c:pt idx="456">
                  <c:v>29465.309544260494</c:v>
                </c:pt>
                <c:pt idx="457">
                  <c:v>29295.968684810716</c:v>
                </c:pt>
                <c:pt idx="458">
                  <c:v>29126.627825360938</c:v>
                </c:pt>
                <c:pt idx="459">
                  <c:v>28957.286965911157</c:v>
                </c:pt>
                <c:pt idx="460">
                  <c:v>28787.946106461379</c:v>
                </c:pt>
                <c:pt idx="461">
                  <c:v>28618.605247011601</c:v>
                </c:pt>
                <c:pt idx="462">
                  <c:v>28449.26438756182</c:v>
                </c:pt>
                <c:pt idx="463">
                  <c:v>28279.923528112042</c:v>
                </c:pt>
                <c:pt idx="464">
                  <c:v>28110.58266866226</c:v>
                </c:pt>
                <c:pt idx="465">
                  <c:v>27941.241809212483</c:v>
                </c:pt>
                <c:pt idx="466">
                  <c:v>27771.900949762705</c:v>
                </c:pt>
                <c:pt idx="467">
                  <c:v>27602.560090312927</c:v>
                </c:pt>
                <c:pt idx="468">
                  <c:v>27433.219230863142</c:v>
                </c:pt>
                <c:pt idx="469">
                  <c:v>27263.878371413364</c:v>
                </c:pt>
                <c:pt idx="470">
                  <c:v>27094.537511963586</c:v>
                </c:pt>
                <c:pt idx="471">
                  <c:v>26925.196652513812</c:v>
                </c:pt>
                <c:pt idx="472">
                  <c:v>26755.855793064031</c:v>
                </c:pt>
                <c:pt idx="473">
                  <c:v>26586.514933614249</c:v>
                </c:pt>
                <c:pt idx="474">
                  <c:v>26417.174074164472</c:v>
                </c:pt>
                <c:pt idx="475">
                  <c:v>26247.833214714694</c:v>
                </c:pt>
                <c:pt idx="476">
                  <c:v>26078.492355264916</c:v>
                </c:pt>
                <c:pt idx="477">
                  <c:v>25909.151495815138</c:v>
                </c:pt>
                <c:pt idx="478">
                  <c:v>25739.810636365357</c:v>
                </c:pt>
                <c:pt idx="479">
                  <c:v>25570.469776915575</c:v>
                </c:pt>
                <c:pt idx="480">
                  <c:v>25401.128917465798</c:v>
                </c:pt>
                <c:pt idx="481">
                  <c:v>25231.78805801602</c:v>
                </c:pt>
                <c:pt idx="482">
                  <c:v>25062.447198566239</c:v>
                </c:pt>
                <c:pt idx="483">
                  <c:v>24893.106339116464</c:v>
                </c:pt>
                <c:pt idx="484">
                  <c:v>24723.765479666683</c:v>
                </c:pt>
                <c:pt idx="485">
                  <c:v>24554.424620216905</c:v>
                </c:pt>
                <c:pt idx="486">
                  <c:v>24385.083760767124</c:v>
                </c:pt>
                <c:pt idx="487">
                  <c:v>24215.742901317339</c:v>
                </c:pt>
                <c:pt idx="488">
                  <c:v>24046.402041867565</c:v>
                </c:pt>
                <c:pt idx="489">
                  <c:v>23877.061182417783</c:v>
                </c:pt>
                <c:pt idx="490">
                  <c:v>23707.720322968009</c:v>
                </c:pt>
                <c:pt idx="491">
                  <c:v>23538.379463518235</c:v>
                </c:pt>
                <c:pt idx="492">
                  <c:v>23369.038604068453</c:v>
                </c:pt>
                <c:pt idx="493">
                  <c:v>23199.697744618672</c:v>
                </c:pt>
                <c:pt idx="494">
                  <c:v>23030.356885168894</c:v>
                </c:pt>
                <c:pt idx="495">
                  <c:v>22861.016025719113</c:v>
                </c:pt>
                <c:pt idx="496">
                  <c:v>22691.675166269331</c:v>
                </c:pt>
                <c:pt idx="497">
                  <c:v>22522.334306819554</c:v>
                </c:pt>
                <c:pt idx="498">
                  <c:v>22352.993447369772</c:v>
                </c:pt>
                <c:pt idx="499">
                  <c:v>22183.652587919998</c:v>
                </c:pt>
                <c:pt idx="500">
                  <c:v>22014.311728470217</c:v>
                </c:pt>
                <c:pt idx="501">
                  <c:v>21844.970869020442</c:v>
                </c:pt>
                <c:pt idx="502">
                  <c:v>21675.630009570661</c:v>
                </c:pt>
                <c:pt idx="503">
                  <c:v>21506.28915012088</c:v>
                </c:pt>
                <c:pt idx="504">
                  <c:v>21336.948290671102</c:v>
                </c:pt>
                <c:pt idx="505">
                  <c:v>21167.60743122132</c:v>
                </c:pt>
                <c:pt idx="506">
                  <c:v>20998.266571771543</c:v>
                </c:pt>
                <c:pt idx="507">
                  <c:v>20828.925712321761</c:v>
                </c:pt>
                <c:pt idx="508">
                  <c:v>20659.58485287198</c:v>
                </c:pt>
                <c:pt idx="509">
                  <c:v>20490.243993422206</c:v>
                </c:pt>
                <c:pt idx="510">
                  <c:v>20320.903133972432</c:v>
                </c:pt>
                <c:pt idx="511">
                  <c:v>20151.56227452265</c:v>
                </c:pt>
                <c:pt idx="512">
                  <c:v>19982.221415072876</c:v>
                </c:pt>
                <c:pt idx="513">
                  <c:v>19812.880555623091</c:v>
                </c:pt>
                <c:pt idx="514">
                  <c:v>19643.539696173309</c:v>
                </c:pt>
                <c:pt idx="515">
                  <c:v>19474.198836723535</c:v>
                </c:pt>
                <c:pt idx="516">
                  <c:v>19304.85797727375</c:v>
                </c:pt>
                <c:pt idx="517">
                  <c:v>19135.517117823976</c:v>
                </c:pt>
                <c:pt idx="518">
                  <c:v>18966.176258374195</c:v>
                </c:pt>
                <c:pt idx="519">
                  <c:v>18796.835398924413</c:v>
                </c:pt>
                <c:pt idx="520">
                  <c:v>18627.494539474639</c:v>
                </c:pt>
                <c:pt idx="521">
                  <c:v>18458.153680024858</c:v>
                </c:pt>
                <c:pt idx="522">
                  <c:v>18288.81282057508</c:v>
                </c:pt>
                <c:pt idx="523">
                  <c:v>18119.471961125299</c:v>
                </c:pt>
                <c:pt idx="524">
                  <c:v>17950.131101675517</c:v>
                </c:pt>
                <c:pt idx="525">
                  <c:v>17780.790242225743</c:v>
                </c:pt>
                <c:pt idx="526">
                  <c:v>17611.449382775962</c:v>
                </c:pt>
                <c:pt idx="527">
                  <c:v>17442.108523326184</c:v>
                </c:pt>
                <c:pt idx="528">
                  <c:v>17272.767663876402</c:v>
                </c:pt>
                <c:pt idx="529">
                  <c:v>17103.426804426628</c:v>
                </c:pt>
                <c:pt idx="530">
                  <c:v>16934.085944976847</c:v>
                </c:pt>
                <c:pt idx="531">
                  <c:v>16764.745085527069</c:v>
                </c:pt>
                <c:pt idx="532">
                  <c:v>16595.404226077288</c:v>
                </c:pt>
                <c:pt idx="533">
                  <c:v>16426.063366627513</c:v>
                </c:pt>
                <c:pt idx="534">
                  <c:v>16256.722507177732</c:v>
                </c:pt>
                <c:pt idx="535">
                  <c:v>16087.381647727951</c:v>
                </c:pt>
                <c:pt idx="536">
                  <c:v>15918.040788278173</c:v>
                </c:pt>
                <c:pt idx="537">
                  <c:v>15748.699928828391</c:v>
                </c:pt>
                <c:pt idx="538">
                  <c:v>15579.35906937861</c:v>
                </c:pt>
                <c:pt idx="539">
                  <c:v>15410.018209928836</c:v>
                </c:pt>
                <c:pt idx="540">
                  <c:v>15240.677350479054</c:v>
                </c:pt>
                <c:pt idx="541">
                  <c:v>15071.336491029277</c:v>
                </c:pt>
                <c:pt idx="542">
                  <c:v>14901.995631579503</c:v>
                </c:pt>
                <c:pt idx="543">
                  <c:v>14732.654772129721</c:v>
                </c:pt>
                <c:pt idx="544">
                  <c:v>14563.313912679947</c:v>
                </c:pt>
                <c:pt idx="545">
                  <c:v>14393.973053230158</c:v>
                </c:pt>
                <c:pt idx="546">
                  <c:v>14224.63219378038</c:v>
                </c:pt>
                <c:pt idx="547">
                  <c:v>14055.291334330599</c:v>
                </c:pt>
                <c:pt idx="548">
                  <c:v>13885.950474880825</c:v>
                </c:pt>
                <c:pt idx="549">
                  <c:v>13716.609615431043</c:v>
                </c:pt>
                <c:pt idx="550">
                  <c:v>13547.268755981269</c:v>
                </c:pt>
                <c:pt idx="551">
                  <c:v>13377.927896531484</c:v>
                </c:pt>
                <c:pt idx="552">
                  <c:v>13208.58703708171</c:v>
                </c:pt>
                <c:pt idx="553">
                  <c:v>13039.246177631929</c:v>
                </c:pt>
                <c:pt idx="554">
                  <c:v>12869.905318182155</c:v>
                </c:pt>
                <c:pt idx="555">
                  <c:v>12700.564458732366</c:v>
                </c:pt>
                <c:pt idx="556">
                  <c:v>12531.223599282588</c:v>
                </c:pt>
                <c:pt idx="557">
                  <c:v>12361.882739832814</c:v>
                </c:pt>
                <c:pt idx="558">
                  <c:v>12192.541880383033</c:v>
                </c:pt>
                <c:pt idx="559">
                  <c:v>12023.201020933258</c:v>
                </c:pt>
                <c:pt idx="560">
                  <c:v>11853.860161483473</c:v>
                </c:pt>
                <c:pt idx="561">
                  <c:v>11684.519302033699</c:v>
                </c:pt>
                <c:pt idx="562">
                  <c:v>11515.178442583918</c:v>
                </c:pt>
                <c:pt idx="563">
                  <c:v>11345.837583134144</c:v>
                </c:pt>
                <c:pt idx="564">
                  <c:v>11176.496723684362</c:v>
                </c:pt>
                <c:pt idx="565">
                  <c:v>11007.155864234584</c:v>
                </c:pt>
                <c:pt idx="566">
                  <c:v>10837.815004784796</c:v>
                </c:pt>
                <c:pt idx="567">
                  <c:v>10668.474145335022</c:v>
                </c:pt>
                <c:pt idx="568">
                  <c:v>10499.13328588524</c:v>
                </c:pt>
                <c:pt idx="569">
                  <c:v>10329.792426435466</c:v>
                </c:pt>
                <c:pt idx="570">
                  <c:v>10160.451566985681</c:v>
                </c:pt>
                <c:pt idx="571">
                  <c:v>9991.1107075359068</c:v>
                </c:pt>
                <c:pt idx="572">
                  <c:v>9821.7698480861254</c:v>
                </c:pt>
                <c:pt idx="573">
                  <c:v>9652.4289886363513</c:v>
                </c:pt>
                <c:pt idx="574">
                  <c:v>9483.0881291865699</c:v>
                </c:pt>
                <c:pt idx="575">
                  <c:v>9313.7472697367921</c:v>
                </c:pt>
                <c:pt idx="576">
                  <c:v>9144.4064102870034</c:v>
                </c:pt>
                <c:pt idx="577">
                  <c:v>8975.0655508372292</c:v>
                </c:pt>
                <c:pt idx="578">
                  <c:v>8805.7246913874551</c:v>
                </c:pt>
                <c:pt idx="579">
                  <c:v>8636.3838319376737</c:v>
                </c:pt>
                <c:pt idx="580">
                  <c:v>8467.0429724878959</c:v>
                </c:pt>
                <c:pt idx="581">
                  <c:v>8297.7021130381145</c:v>
                </c:pt>
                <c:pt idx="582">
                  <c:v>8128.3612535883403</c:v>
                </c:pt>
                <c:pt idx="583">
                  <c:v>7959.0203941385589</c:v>
                </c:pt>
                <c:pt idx="584">
                  <c:v>7789.6795346887848</c:v>
                </c:pt>
                <c:pt idx="585">
                  <c:v>7620.3386752389997</c:v>
                </c:pt>
                <c:pt idx="586">
                  <c:v>7450.9978157892256</c:v>
                </c:pt>
                <c:pt idx="587">
                  <c:v>7281.6569563394369</c:v>
                </c:pt>
                <c:pt idx="588">
                  <c:v>7112.3160968896627</c:v>
                </c:pt>
                <c:pt idx="589">
                  <c:v>6942.9752374398813</c:v>
                </c:pt>
                <c:pt idx="590">
                  <c:v>6773.6343779901072</c:v>
                </c:pt>
                <c:pt idx="591">
                  <c:v>6604.2935185403257</c:v>
                </c:pt>
                <c:pt idx="592">
                  <c:v>6434.9526590905443</c:v>
                </c:pt>
                <c:pt idx="593">
                  <c:v>6265.6117996407629</c:v>
                </c:pt>
                <c:pt idx="594">
                  <c:v>6096.2709401909888</c:v>
                </c:pt>
                <c:pt idx="595">
                  <c:v>5926.9300807412073</c:v>
                </c:pt>
                <c:pt idx="596">
                  <c:v>5757.5892212914332</c:v>
                </c:pt>
                <c:pt idx="597">
                  <c:v>5588.2483618416591</c:v>
                </c:pt>
                <c:pt idx="598">
                  <c:v>5418.9075023918704</c:v>
                </c:pt>
                <c:pt idx="599">
                  <c:v>5249.5666429420962</c:v>
                </c:pt>
                <c:pt idx="600">
                  <c:v>5080.2257834923148</c:v>
                </c:pt>
                <c:pt idx="601">
                  <c:v>4910.8849240425334</c:v>
                </c:pt>
                <c:pt idx="602">
                  <c:v>4741.544064592752</c:v>
                </c:pt>
                <c:pt idx="603">
                  <c:v>4572.2032051429778</c:v>
                </c:pt>
                <c:pt idx="604">
                  <c:v>4402.8623456931964</c:v>
                </c:pt>
                <c:pt idx="605">
                  <c:v>4233.5214862434223</c:v>
                </c:pt>
                <c:pt idx="606">
                  <c:v>4064.1806267936408</c:v>
                </c:pt>
                <c:pt idx="607">
                  <c:v>3894.8397673438667</c:v>
                </c:pt>
                <c:pt idx="608">
                  <c:v>3725.498907894078</c:v>
                </c:pt>
                <c:pt idx="609">
                  <c:v>3556.1580484443039</c:v>
                </c:pt>
                <c:pt idx="610">
                  <c:v>3386.8171889945224</c:v>
                </c:pt>
                <c:pt idx="611">
                  <c:v>3217.476329544741</c:v>
                </c:pt>
                <c:pt idx="612">
                  <c:v>3048.1354700949596</c:v>
                </c:pt>
                <c:pt idx="613">
                  <c:v>2878.7946106451855</c:v>
                </c:pt>
                <c:pt idx="614">
                  <c:v>2709.453751195404</c:v>
                </c:pt>
                <c:pt idx="615">
                  <c:v>2540.1128917456299</c:v>
                </c:pt>
                <c:pt idx="616">
                  <c:v>2370.7720322958558</c:v>
                </c:pt>
                <c:pt idx="617">
                  <c:v>2201.4311728460743</c:v>
                </c:pt>
                <c:pt idx="618">
                  <c:v>2032.0903133963002</c:v>
                </c:pt>
                <c:pt idx="619">
                  <c:v>1862.7494539465115</c:v>
                </c:pt>
                <c:pt idx="620">
                  <c:v>1693.4085944967374</c:v>
                </c:pt>
                <c:pt idx="621">
                  <c:v>1524.0677350469487</c:v>
                </c:pt>
                <c:pt idx="622">
                  <c:v>1354.7268755971745</c:v>
                </c:pt>
                <c:pt idx="623">
                  <c:v>1185.3860161473931</c:v>
                </c:pt>
                <c:pt idx="624">
                  <c:v>1016.0451566976189</c:v>
                </c:pt>
                <c:pt idx="625">
                  <c:v>846.70429724783753</c:v>
                </c:pt>
                <c:pt idx="626">
                  <c:v>677.36343779806339</c:v>
                </c:pt>
                <c:pt idx="627">
                  <c:v>508.02257834828197</c:v>
                </c:pt>
                <c:pt idx="628">
                  <c:v>338.68171889850782</c:v>
                </c:pt>
                <c:pt idx="629">
                  <c:v>169.34085944871913</c:v>
                </c:pt>
                <c:pt idx="630">
                  <c:v>-1.0622898116707802E-9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A9-4C28-B6EE-BAF2041F8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327247"/>
        <c:axId val="796330159"/>
      </c:scatterChart>
      <c:valAx>
        <c:axId val="79632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30159"/>
        <c:crosses val="autoZero"/>
        <c:crossBetween val="midCat"/>
      </c:valAx>
      <c:valAx>
        <c:axId val="7963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2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91426071741034"/>
          <c:y val="0.19156781975031048"/>
          <c:w val="0.8521968503937007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7'!$I$54:$I$684</c:f>
              <c:numCache>
                <c:formatCode>General</c:formatCode>
                <c:ptCount val="631"/>
                <c:pt idx="0">
                  <c:v>0</c:v>
                </c:pt>
                <c:pt idx="1">
                  <c:v>64.360278070864226</c:v>
                </c:pt>
                <c:pt idx="2">
                  <c:v>128.72055614172845</c:v>
                </c:pt>
                <c:pt idx="3">
                  <c:v>193.08083421259266</c:v>
                </c:pt>
                <c:pt idx="4">
                  <c:v>257.4411122834569</c:v>
                </c:pt>
                <c:pt idx="5">
                  <c:v>321.80139035432109</c:v>
                </c:pt>
                <c:pt idx="6">
                  <c:v>386.16166842518533</c:v>
                </c:pt>
                <c:pt idx="7">
                  <c:v>450.52194649604951</c:v>
                </c:pt>
                <c:pt idx="8">
                  <c:v>514.88222456691369</c:v>
                </c:pt>
                <c:pt idx="9">
                  <c:v>579.24250263777787</c:v>
                </c:pt>
                <c:pt idx="10">
                  <c:v>643.60278070864206</c:v>
                </c:pt>
                <c:pt idx="11">
                  <c:v>707.96305877950624</c:v>
                </c:pt>
                <c:pt idx="12">
                  <c:v>772.32333685037065</c:v>
                </c:pt>
                <c:pt idx="13">
                  <c:v>836.68361492123483</c:v>
                </c:pt>
                <c:pt idx="14">
                  <c:v>901.04389299209913</c:v>
                </c:pt>
                <c:pt idx="15">
                  <c:v>965.40417106296343</c:v>
                </c:pt>
                <c:pt idx="16">
                  <c:v>1029.7644491338276</c:v>
                </c:pt>
                <c:pt idx="17">
                  <c:v>1094.1247272046919</c:v>
                </c:pt>
                <c:pt idx="18">
                  <c:v>1158.4850052755562</c:v>
                </c:pt>
                <c:pt idx="19">
                  <c:v>1222.8452833464203</c:v>
                </c:pt>
                <c:pt idx="20">
                  <c:v>1287.2055614172846</c:v>
                </c:pt>
                <c:pt idx="21">
                  <c:v>1351.5658394881489</c:v>
                </c:pt>
                <c:pt idx="22">
                  <c:v>1415.9261175590132</c:v>
                </c:pt>
                <c:pt idx="23">
                  <c:v>1480.2863956298775</c:v>
                </c:pt>
                <c:pt idx="24">
                  <c:v>1544.6466737007418</c:v>
                </c:pt>
                <c:pt idx="25">
                  <c:v>1609.0069517716061</c:v>
                </c:pt>
                <c:pt idx="26">
                  <c:v>1673.3672298424704</c:v>
                </c:pt>
                <c:pt idx="27">
                  <c:v>1737.7275079133346</c:v>
                </c:pt>
                <c:pt idx="28">
                  <c:v>1802.0877859841987</c:v>
                </c:pt>
                <c:pt idx="29">
                  <c:v>1866.4480640550632</c:v>
                </c:pt>
                <c:pt idx="30">
                  <c:v>1930.8083421259273</c:v>
                </c:pt>
                <c:pt idx="31">
                  <c:v>1995.1686201967916</c:v>
                </c:pt>
                <c:pt idx="32">
                  <c:v>2059.5288982676561</c:v>
                </c:pt>
                <c:pt idx="33">
                  <c:v>2123.8891763385204</c:v>
                </c:pt>
                <c:pt idx="34">
                  <c:v>2188.2494544093847</c:v>
                </c:pt>
                <c:pt idx="35">
                  <c:v>2252.609732480249</c:v>
                </c:pt>
                <c:pt idx="36">
                  <c:v>2316.9700105511129</c:v>
                </c:pt>
                <c:pt idx="37">
                  <c:v>2381.3302886219776</c:v>
                </c:pt>
                <c:pt idx="38">
                  <c:v>2445.6905666928419</c:v>
                </c:pt>
                <c:pt idx="39">
                  <c:v>2510.0508447637058</c:v>
                </c:pt>
                <c:pt idx="40">
                  <c:v>2574.4111228345696</c:v>
                </c:pt>
                <c:pt idx="41">
                  <c:v>2638.7714009054334</c:v>
                </c:pt>
                <c:pt idx="42">
                  <c:v>2703.1316789762977</c:v>
                </c:pt>
                <c:pt idx="43">
                  <c:v>2767.491957047162</c:v>
                </c:pt>
                <c:pt idx="44">
                  <c:v>2831.8522351180259</c:v>
                </c:pt>
                <c:pt idx="45">
                  <c:v>2896.2125131888897</c:v>
                </c:pt>
                <c:pt idx="46">
                  <c:v>2960.572791259754</c:v>
                </c:pt>
                <c:pt idx="47">
                  <c:v>3024.9330693306179</c:v>
                </c:pt>
                <c:pt idx="48">
                  <c:v>3089.2933474014817</c:v>
                </c:pt>
                <c:pt idx="49">
                  <c:v>3153.6536254723455</c:v>
                </c:pt>
                <c:pt idx="50">
                  <c:v>3218.0139035432098</c:v>
                </c:pt>
                <c:pt idx="51">
                  <c:v>3282.3741816140737</c:v>
                </c:pt>
                <c:pt idx="52">
                  <c:v>3346.734459684938</c:v>
                </c:pt>
                <c:pt idx="53">
                  <c:v>3411.0947377558018</c:v>
                </c:pt>
                <c:pt idx="54">
                  <c:v>3475.4550158266657</c:v>
                </c:pt>
                <c:pt idx="55">
                  <c:v>3539.81529389753</c:v>
                </c:pt>
                <c:pt idx="56">
                  <c:v>3604.1755719683938</c:v>
                </c:pt>
                <c:pt idx="57">
                  <c:v>3668.5358500392576</c:v>
                </c:pt>
                <c:pt idx="58">
                  <c:v>3732.8961281101215</c:v>
                </c:pt>
                <c:pt idx="59">
                  <c:v>3797.2564061809858</c:v>
                </c:pt>
                <c:pt idx="60">
                  <c:v>3861.6166842518496</c:v>
                </c:pt>
                <c:pt idx="61">
                  <c:v>3925.9769623227135</c:v>
                </c:pt>
                <c:pt idx="62">
                  <c:v>3990.3372403935778</c:v>
                </c:pt>
                <c:pt idx="63">
                  <c:v>4054.6975184644416</c:v>
                </c:pt>
                <c:pt idx="64">
                  <c:v>4119.0577965353059</c:v>
                </c:pt>
                <c:pt idx="65">
                  <c:v>4183.4180746061693</c:v>
                </c:pt>
                <c:pt idx="66">
                  <c:v>4247.7783526770336</c:v>
                </c:pt>
                <c:pt idx="67">
                  <c:v>4312.1386307478979</c:v>
                </c:pt>
                <c:pt idx="68">
                  <c:v>4376.4989088187613</c:v>
                </c:pt>
                <c:pt idx="69">
                  <c:v>4440.8591868896256</c:v>
                </c:pt>
                <c:pt idx="70">
                  <c:v>4505.2194649604889</c:v>
                </c:pt>
                <c:pt idx="71">
                  <c:v>4569.5797430313532</c:v>
                </c:pt>
                <c:pt idx="72">
                  <c:v>4633.9400211022175</c:v>
                </c:pt>
                <c:pt idx="73">
                  <c:v>4698.3002991730818</c:v>
                </c:pt>
                <c:pt idx="74">
                  <c:v>4762.6605772439461</c:v>
                </c:pt>
                <c:pt idx="75">
                  <c:v>4827.0208553148095</c:v>
                </c:pt>
                <c:pt idx="76">
                  <c:v>4891.3811333856738</c:v>
                </c:pt>
                <c:pt idx="77">
                  <c:v>4955.7414114565381</c:v>
                </c:pt>
                <c:pt idx="78">
                  <c:v>5020.1016895274015</c:v>
                </c:pt>
                <c:pt idx="79">
                  <c:v>5084.4619675982658</c:v>
                </c:pt>
                <c:pt idx="80">
                  <c:v>5148.8222456691292</c:v>
                </c:pt>
                <c:pt idx="81">
                  <c:v>5213.1825237399935</c:v>
                </c:pt>
                <c:pt idx="82">
                  <c:v>5277.5428018108578</c:v>
                </c:pt>
                <c:pt idx="83">
                  <c:v>5341.9030798817212</c:v>
                </c:pt>
                <c:pt idx="84">
                  <c:v>5406.2633579525855</c:v>
                </c:pt>
                <c:pt idx="85">
                  <c:v>5470.6236360234498</c:v>
                </c:pt>
                <c:pt idx="86">
                  <c:v>5534.9839140943131</c:v>
                </c:pt>
                <c:pt idx="87">
                  <c:v>5599.3441921651774</c:v>
                </c:pt>
                <c:pt idx="88">
                  <c:v>5663.7044702360417</c:v>
                </c:pt>
                <c:pt idx="89">
                  <c:v>5728.0647483069051</c:v>
                </c:pt>
                <c:pt idx="90">
                  <c:v>5792.4250263777694</c:v>
                </c:pt>
                <c:pt idx="91">
                  <c:v>5856.7853044486328</c:v>
                </c:pt>
                <c:pt idx="92">
                  <c:v>5921.145582519498</c:v>
                </c:pt>
                <c:pt idx="93">
                  <c:v>5985.5058605903614</c:v>
                </c:pt>
                <c:pt idx="94">
                  <c:v>6049.8661386612248</c:v>
                </c:pt>
                <c:pt idx="95">
                  <c:v>6114.2264167320891</c:v>
                </c:pt>
                <c:pt idx="96">
                  <c:v>6178.5866948029534</c:v>
                </c:pt>
                <c:pt idx="97">
                  <c:v>6242.9469728738168</c:v>
                </c:pt>
                <c:pt idx="98">
                  <c:v>6307.3072509446811</c:v>
                </c:pt>
                <c:pt idx="99">
                  <c:v>6371.6675290155454</c:v>
                </c:pt>
                <c:pt idx="100">
                  <c:v>6436.0278070864088</c:v>
                </c:pt>
                <c:pt idx="101">
                  <c:v>6500.3880851572731</c:v>
                </c:pt>
                <c:pt idx="102">
                  <c:v>6564.7483632281364</c:v>
                </c:pt>
                <c:pt idx="103">
                  <c:v>6629.1086412990016</c:v>
                </c:pt>
                <c:pt idx="104">
                  <c:v>6693.468919369865</c:v>
                </c:pt>
                <c:pt idx="105">
                  <c:v>6757.8291974407284</c:v>
                </c:pt>
                <c:pt idx="106">
                  <c:v>6822.1894755115936</c:v>
                </c:pt>
                <c:pt idx="107">
                  <c:v>6886.549753582457</c:v>
                </c:pt>
                <c:pt idx="108">
                  <c:v>6950.9100316533204</c:v>
                </c:pt>
                <c:pt idx="109">
                  <c:v>7015.2703097241847</c:v>
                </c:pt>
                <c:pt idx="110">
                  <c:v>7079.630587795049</c:v>
                </c:pt>
                <c:pt idx="111">
                  <c:v>7143.9908658659133</c:v>
                </c:pt>
                <c:pt idx="112">
                  <c:v>7208.3511439367776</c:v>
                </c:pt>
                <c:pt idx="113">
                  <c:v>7272.7114220076419</c:v>
                </c:pt>
                <c:pt idx="114">
                  <c:v>7337.0717000785053</c:v>
                </c:pt>
                <c:pt idx="115">
                  <c:v>7401.4319781493696</c:v>
                </c:pt>
                <c:pt idx="116">
                  <c:v>7465.7922562202339</c:v>
                </c:pt>
                <c:pt idx="117">
                  <c:v>7530.1525342910973</c:v>
                </c:pt>
                <c:pt idx="118">
                  <c:v>7594.5128123619606</c:v>
                </c:pt>
                <c:pt idx="119">
                  <c:v>7658.8730904328249</c:v>
                </c:pt>
                <c:pt idx="120">
                  <c:v>7723.2333685036892</c:v>
                </c:pt>
                <c:pt idx="121">
                  <c:v>7787.5936465745535</c:v>
                </c:pt>
                <c:pt idx="122">
                  <c:v>7851.9539246454169</c:v>
                </c:pt>
                <c:pt idx="123">
                  <c:v>7916.3142027162803</c:v>
                </c:pt>
                <c:pt idx="124">
                  <c:v>7980.6744807871446</c:v>
                </c:pt>
                <c:pt idx="125">
                  <c:v>8045.0347588580089</c:v>
                </c:pt>
                <c:pt idx="126">
                  <c:v>8109.3950369288732</c:v>
                </c:pt>
                <c:pt idx="127">
                  <c:v>8173.7553149997366</c:v>
                </c:pt>
                <c:pt idx="128">
                  <c:v>8238.1155930706009</c:v>
                </c:pt>
                <c:pt idx="129">
                  <c:v>8302.4758711414652</c:v>
                </c:pt>
                <c:pt idx="130">
                  <c:v>8366.8361492123295</c:v>
                </c:pt>
                <c:pt idx="131">
                  <c:v>8431.196427283192</c:v>
                </c:pt>
                <c:pt idx="132">
                  <c:v>8495.5567053540562</c:v>
                </c:pt>
                <c:pt idx="133">
                  <c:v>8559.9169834249205</c:v>
                </c:pt>
                <c:pt idx="134">
                  <c:v>8624.2772614957848</c:v>
                </c:pt>
                <c:pt idx="135">
                  <c:v>8688.6375395666491</c:v>
                </c:pt>
                <c:pt idx="136">
                  <c:v>8752.9978176375134</c:v>
                </c:pt>
                <c:pt idx="137">
                  <c:v>8817.3580957083777</c:v>
                </c:pt>
                <c:pt idx="138">
                  <c:v>8881.7183737792402</c:v>
                </c:pt>
                <c:pt idx="139">
                  <c:v>8946.0786518501063</c:v>
                </c:pt>
                <c:pt idx="140">
                  <c:v>9010.4389299209688</c:v>
                </c:pt>
                <c:pt idx="141">
                  <c:v>9074.7992079918331</c:v>
                </c:pt>
                <c:pt idx="142">
                  <c:v>9139.1594860626974</c:v>
                </c:pt>
                <c:pt idx="143">
                  <c:v>9203.5197641335617</c:v>
                </c:pt>
                <c:pt idx="144">
                  <c:v>9267.880042204426</c:v>
                </c:pt>
                <c:pt idx="145">
                  <c:v>9332.2403202752903</c:v>
                </c:pt>
                <c:pt idx="146">
                  <c:v>9396.6005983461528</c:v>
                </c:pt>
                <c:pt idx="147">
                  <c:v>9460.9608764170171</c:v>
                </c:pt>
                <c:pt idx="148">
                  <c:v>9525.3211544878814</c:v>
                </c:pt>
                <c:pt idx="149">
                  <c:v>9589.6814325587457</c:v>
                </c:pt>
                <c:pt idx="150">
                  <c:v>9654.0417106296081</c:v>
                </c:pt>
                <c:pt idx="151">
                  <c:v>9718.4019887004724</c:v>
                </c:pt>
                <c:pt idx="152">
                  <c:v>9782.7622667713367</c:v>
                </c:pt>
                <c:pt idx="153">
                  <c:v>9847.122544842201</c:v>
                </c:pt>
                <c:pt idx="154">
                  <c:v>9911.4828229130635</c:v>
                </c:pt>
                <c:pt idx="155">
                  <c:v>9975.8431009839296</c:v>
                </c:pt>
                <c:pt idx="156">
                  <c:v>10040.203379054792</c:v>
                </c:pt>
                <c:pt idx="157">
                  <c:v>10104.563657125656</c:v>
                </c:pt>
                <c:pt idx="158">
                  <c:v>10168.923935196521</c:v>
                </c:pt>
                <c:pt idx="159">
                  <c:v>10233.284213267385</c:v>
                </c:pt>
                <c:pt idx="160">
                  <c:v>10297.644491338247</c:v>
                </c:pt>
                <c:pt idx="161">
                  <c:v>10362.004769409114</c:v>
                </c:pt>
                <c:pt idx="162">
                  <c:v>10426.365047479978</c:v>
                </c:pt>
                <c:pt idx="163">
                  <c:v>10490.725325550842</c:v>
                </c:pt>
                <c:pt idx="164">
                  <c:v>10555.085603621708</c:v>
                </c:pt>
                <c:pt idx="165">
                  <c:v>10619.445881692573</c:v>
                </c:pt>
                <c:pt idx="166">
                  <c:v>10683.806159763437</c:v>
                </c:pt>
                <c:pt idx="167">
                  <c:v>10748.166437834303</c:v>
                </c:pt>
                <c:pt idx="168">
                  <c:v>10812.526715905169</c:v>
                </c:pt>
                <c:pt idx="169">
                  <c:v>10876.886993976033</c:v>
                </c:pt>
                <c:pt idx="170">
                  <c:v>10941.2472720469</c:v>
                </c:pt>
                <c:pt idx="171">
                  <c:v>11005.607550117764</c:v>
                </c:pt>
                <c:pt idx="172">
                  <c:v>11069.967828188628</c:v>
                </c:pt>
                <c:pt idx="173">
                  <c:v>11134.328106259494</c:v>
                </c:pt>
                <c:pt idx="174">
                  <c:v>11198.688384330359</c:v>
                </c:pt>
                <c:pt idx="175">
                  <c:v>11263.048662401225</c:v>
                </c:pt>
                <c:pt idx="176">
                  <c:v>11327.408940472089</c:v>
                </c:pt>
                <c:pt idx="177">
                  <c:v>11391.769218542955</c:v>
                </c:pt>
                <c:pt idx="178">
                  <c:v>11456.129496613821</c:v>
                </c:pt>
                <c:pt idx="179">
                  <c:v>11520.489774684685</c:v>
                </c:pt>
                <c:pt idx="180">
                  <c:v>11567.505050022753</c:v>
                </c:pt>
                <c:pt idx="181">
                  <c:v>11623.227609862479</c:v>
                </c:pt>
                <c:pt idx="182">
                  <c:v>11678.996876876197</c:v>
                </c:pt>
                <c:pt idx="183">
                  <c:v>11734.812185141505</c:v>
                </c:pt>
                <c:pt idx="184">
                  <c:v>11790.672880800921</c:v>
                </c:pt>
                <c:pt idx="185">
                  <c:v>11846.578321802885</c:v>
                </c:pt>
                <c:pt idx="186">
                  <c:v>11902.52787764906</c:v>
                </c:pt>
                <c:pt idx="187">
                  <c:v>11958.520929147673</c:v>
                </c:pt>
                <c:pt idx="188">
                  <c:v>12014.556868172875</c:v>
                </c:pt>
                <c:pt idx="189">
                  <c:v>12070.635097429798</c:v>
                </c:pt>
                <c:pt idx="190">
                  <c:v>12126.755030225328</c:v>
                </c:pt>
                <c:pt idx="191">
                  <c:v>12182.916090244305</c:v>
                </c:pt>
                <c:pt idx="192">
                  <c:v>12239.117711331111</c:v>
                </c:pt>
                <c:pt idx="193">
                  <c:v>12295.359337276457</c:v>
                </c:pt>
                <c:pt idx="194">
                  <c:v>12351.640421609221</c:v>
                </c:pt>
                <c:pt idx="195">
                  <c:v>12407.960427393273</c:v>
                </c:pt>
                <c:pt idx="196">
                  <c:v>12464.318827029063</c:v>
                </c:pt>
                <c:pt idx="197">
                  <c:v>12520.715102059943</c:v>
                </c:pt>
                <c:pt idx="198">
                  <c:v>12577.148742983036</c:v>
                </c:pt>
                <c:pt idx="199">
                  <c:v>12633.619249064564</c:v>
                </c:pt>
                <c:pt idx="200">
                  <c:v>12690.126128159511</c:v>
                </c:pt>
                <c:pt idx="201">
                  <c:v>12746.668896535508</c:v>
                </c:pt>
                <c:pt idx="202">
                  <c:v>12803.247078700853</c:v>
                </c:pt>
                <c:pt idx="203">
                  <c:v>12859.860207236514</c:v>
                </c:pt>
                <c:pt idx="204">
                  <c:v>12916.507822632071</c:v>
                </c:pt>
                <c:pt idx="205">
                  <c:v>12973.189473125445</c:v>
                </c:pt>
                <c:pt idx="206">
                  <c:v>13029.904714546356</c:v>
                </c:pt>
                <c:pt idx="207">
                  <c:v>13086.653110163381</c:v>
                </c:pt>
                <c:pt idx="208">
                  <c:v>13143.43423053456</c:v>
                </c:pt>
                <c:pt idx="209">
                  <c:v>13200.247653361406</c:v>
                </c:pt>
                <c:pt idx="210">
                  <c:v>13257.092963346304</c:v>
                </c:pt>
                <c:pt idx="211">
                  <c:v>13313.969752053143</c:v>
                </c:pt>
                <c:pt idx="212">
                  <c:v>13370.877617771128</c:v>
                </c:pt>
                <c:pt idx="213">
                  <c:v>13427.816165381733</c:v>
                </c:pt>
                <c:pt idx="214">
                  <c:v>13484.785006228616</c:v>
                </c:pt>
                <c:pt idx="215">
                  <c:v>13541.783757990539</c:v>
                </c:pt>
                <c:pt idx="216">
                  <c:v>13598.812044557115</c:v>
                </c:pt>
                <c:pt idx="217">
                  <c:v>13655.869495907391</c:v>
                </c:pt>
                <c:pt idx="218">
                  <c:v>13712.955747991147</c:v>
                </c:pt>
                <c:pt idx="219">
                  <c:v>13770.070442612847</c:v>
                </c:pt>
                <c:pt idx="220">
                  <c:v>13827.213227318205</c:v>
                </c:pt>
                <c:pt idx="221">
                  <c:v>13884.383755283277</c:v>
                </c:pt>
                <c:pt idx="222">
                  <c:v>13941.581685206022</c:v>
                </c:pt>
                <c:pt idx="223">
                  <c:v>13998.806681200251</c:v>
                </c:pt>
                <c:pt idx="224">
                  <c:v>14056.058412691973</c:v>
                </c:pt>
                <c:pt idx="225">
                  <c:v>14113.33655431797</c:v>
                </c:pt>
                <c:pt idx="226">
                  <c:v>14170.640785826656</c:v>
                </c:pt>
                <c:pt idx="227">
                  <c:v>14227.970791981093</c:v>
                </c:pt>
                <c:pt idx="228">
                  <c:v>14285.326262464127</c:v>
                </c:pt>
                <c:pt idx="229">
                  <c:v>14342.706891785618</c:v>
                </c:pt>
                <c:pt idx="230">
                  <c:v>14400.112379191665</c:v>
                </c:pt>
                <c:pt idx="231">
                  <c:v>14457.542428575836</c:v>
                </c:pt>
                <c:pt idx="232">
                  <c:v>14514.996748392301</c:v>
                </c:pt>
                <c:pt idx="233">
                  <c:v>14572.475051570846</c:v>
                </c:pt>
                <c:pt idx="234">
                  <c:v>14629.977055433734</c:v>
                </c:pt>
                <c:pt idx="235">
                  <c:v>14687.502481614338</c:v>
                </c:pt>
                <c:pt idx="236">
                  <c:v>14745.051055977534</c:v>
                </c:pt>
                <c:pt idx="237">
                  <c:v>14802.622508541794</c:v>
                </c:pt>
                <c:pt idx="238">
                  <c:v>14860.216573402933</c:v>
                </c:pt>
                <c:pt idx="239">
                  <c:v>14917.832988659489</c:v>
                </c:pt>
                <c:pt idx="240">
                  <c:v>14975.471496339691</c:v>
                </c:pt>
                <c:pt idx="241">
                  <c:v>15033.131842329954</c:v>
                </c:pt>
                <c:pt idx="242">
                  <c:v>15090.813776304914</c:v>
                </c:pt>
                <c:pt idx="243">
                  <c:v>15148.517051658906</c:v>
                </c:pt>
                <c:pt idx="244">
                  <c:v>15206.241425438906</c:v>
                </c:pt>
                <c:pt idx="245">
                  <c:v>15263.986658278855</c:v>
                </c:pt>
                <c:pt idx="246">
                  <c:v>15321.75251433538</c:v>
                </c:pt>
                <c:pt idx="247">
                  <c:v>15379.538761224841</c:v>
                </c:pt>
                <c:pt idx="248">
                  <c:v>15437.345169961676</c:v>
                </c:pt>
                <c:pt idx="249">
                  <c:v>15495.171514898055</c:v>
                </c:pt>
                <c:pt idx="250">
                  <c:v>15553.017573664734</c:v>
                </c:pt>
                <c:pt idx="251">
                  <c:v>15610.883127113186</c:v>
                </c:pt>
                <c:pt idx="252">
                  <c:v>15668.76795925887</c:v>
                </c:pt>
                <c:pt idx="253">
                  <c:v>15726.671857225692</c:v>
                </c:pt>
                <c:pt idx="254">
                  <c:v>15784.594611191604</c:v>
                </c:pt>
                <c:pt idx="255">
                  <c:v>15842.536014335281</c:v>
                </c:pt>
                <c:pt idx="256">
                  <c:v>15900.495862783931</c:v>
                </c:pt>
                <c:pt idx="257">
                  <c:v>15958.473955562118</c:v>
                </c:pt>
                <c:pt idx="258">
                  <c:v>16016.470094541653</c:v>
                </c:pt>
                <c:pt idx="259">
                  <c:v>16074.484084392472</c:v>
                </c:pt>
                <c:pt idx="260">
                  <c:v>16132.515732534515</c:v>
                </c:pt>
                <c:pt idx="261">
                  <c:v>16190.564849090584</c:v>
                </c:pt>
                <c:pt idx="262">
                  <c:v>16248.631246840103</c:v>
                </c:pt>
                <c:pt idx="263">
                  <c:v>16306.714741173853</c:v>
                </c:pt>
                <c:pt idx="264">
                  <c:v>16364.815150049566</c:v>
                </c:pt>
                <c:pt idx="265">
                  <c:v>16422.932293948423</c:v>
                </c:pt>
                <c:pt idx="266">
                  <c:v>16481.065995832407</c:v>
                </c:pt>
                <c:pt idx="267">
                  <c:v>16539.216081102502</c:v>
                </c:pt>
                <c:pt idx="268">
                  <c:v>16597.382377557708</c:v>
                </c:pt>
                <c:pt idx="269">
                  <c:v>16655.564715354856</c:v>
                </c:pt>
                <c:pt idx="270">
                  <c:v>16713.762926969237</c:v>
                </c:pt>
                <c:pt idx="271">
                  <c:v>16771.976847155973</c:v>
                </c:pt>
                <c:pt idx="272">
                  <c:v>16830.206312912142</c:v>
                </c:pt>
                <c:pt idx="273">
                  <c:v>16888.451163439669</c:v>
                </c:pt>
                <c:pt idx="274">
                  <c:v>16946.711240108878</c:v>
                </c:pt>
                <c:pt idx="275">
                  <c:v>17004.986386422825</c:v>
                </c:pt>
                <c:pt idx="276">
                  <c:v>17063.276447982247</c:v>
                </c:pt>
                <c:pt idx="277">
                  <c:v>17121.581272451236</c:v>
                </c:pt>
                <c:pt idx="278">
                  <c:v>17179.900709523532</c:v>
                </c:pt>
                <c:pt idx="279">
                  <c:v>17238.234610889496</c:v>
                </c:pt>
                <c:pt idx="280">
                  <c:v>17296.58283020369</c:v>
                </c:pt>
                <c:pt idx="281">
                  <c:v>17354.945223053066</c:v>
                </c:pt>
                <c:pt idx="282">
                  <c:v>17413.321646925811</c:v>
                </c:pt>
                <c:pt idx="283">
                  <c:v>17471.711961180696</c:v>
                </c:pt>
                <c:pt idx="284">
                  <c:v>17530.116027017091</c:v>
                </c:pt>
                <c:pt idx="285">
                  <c:v>17588.533707445466</c:v>
                </c:pt>
                <c:pt idx="286">
                  <c:v>17646.96486725851</c:v>
                </c:pt>
                <c:pt idx="287">
                  <c:v>17705.409373002767</c:v>
                </c:pt>
                <c:pt idx="288">
                  <c:v>17763.867092950772</c:v>
                </c:pt>
                <c:pt idx="289">
                  <c:v>17822.337897073758</c:v>
                </c:pt>
                <c:pt idx="290">
                  <c:v>17880.821657014829</c:v>
                </c:pt>
                <c:pt idx="291">
                  <c:v>17939.318246062667</c:v>
                </c:pt>
                <c:pt idx="292">
                  <c:v>17997.827539125668</c:v>
                </c:pt>
                <c:pt idx="293">
                  <c:v>18056.349412706622</c:v>
                </c:pt>
                <c:pt idx="294">
                  <c:v>18114.88374487781</c:v>
                </c:pt>
                <c:pt idx="295">
                  <c:v>18173.430415256578</c:v>
                </c:pt>
                <c:pt idx="296">
                  <c:v>18231.989304981358</c:v>
                </c:pt>
                <c:pt idx="297">
                  <c:v>18290.560296688112</c:v>
                </c:pt>
                <c:pt idx="298">
                  <c:v>18349.143274487218</c:v>
                </c:pt>
                <c:pt idx="299">
                  <c:v>18407.738123940766</c:v>
                </c:pt>
                <c:pt idx="300">
                  <c:v>18466.344732040296</c:v>
                </c:pt>
                <c:pt idx="301">
                  <c:v>18524.96298718487</c:v>
                </c:pt>
                <c:pt idx="302">
                  <c:v>18583.592779159626</c:v>
                </c:pt>
                <c:pt idx="303">
                  <c:v>18642.233999114615</c:v>
                </c:pt>
                <c:pt idx="304">
                  <c:v>18700.886539544143</c:v>
                </c:pt>
                <c:pt idx="305">
                  <c:v>18759.550294266352</c:v>
                </c:pt>
                <c:pt idx="306">
                  <c:v>18818.225158403257</c:v>
                </c:pt>
                <c:pt idx="307">
                  <c:v>18876.911028361097</c:v>
                </c:pt>
                <c:pt idx="308">
                  <c:v>18935.607801811046</c:v>
                </c:pt>
                <c:pt idx="309">
                  <c:v>18994.315377670271</c:v>
                </c:pt>
                <c:pt idx="310">
                  <c:v>19053.033656083277</c:v>
                </c:pt>
                <c:pt idx="311">
                  <c:v>19111.762538403669</c:v>
                </c:pt>
                <c:pt idx="312">
                  <c:v>19170.501927176163</c:v>
                </c:pt>
                <c:pt idx="313">
                  <c:v>19229.25172611891</c:v>
                </c:pt>
                <c:pt idx="314">
                  <c:v>19288.011840106177</c:v>
                </c:pt>
                <c:pt idx="315">
                  <c:v>19346.782175151307</c:v>
                </c:pt>
                <c:pt idx="316">
                  <c:v>19405.562638389951</c:v>
                </c:pt>
                <c:pt idx="317">
                  <c:v>19464.353138063598</c:v>
                </c:pt>
                <c:pt idx="318">
                  <c:v>19523.153583503452</c:v>
                </c:pt>
                <c:pt idx="319">
                  <c:v>19581.963885114492</c:v>
                </c:pt>
                <c:pt idx="320">
                  <c:v>19640.783954359867</c:v>
                </c:pt>
                <c:pt idx="321">
                  <c:v>19699.61370374553</c:v>
                </c:pt>
                <c:pt idx="322">
                  <c:v>19758.453046805167</c:v>
                </c:pt>
                <c:pt idx="323">
                  <c:v>19817.301898085352</c:v>
                </c:pt>
                <c:pt idx="324">
                  <c:v>19876.160173130957</c:v>
                </c:pt>
                <c:pt idx="325">
                  <c:v>19935.02778847083</c:v>
                </c:pt>
                <c:pt idx="326">
                  <c:v>19993.904661603705</c:v>
                </c:pt>
                <c:pt idx="327">
                  <c:v>20052.790710984333</c:v>
                </c:pt>
                <c:pt idx="328">
                  <c:v>20111.685856009877</c:v>
                </c:pt>
                <c:pt idx="329">
                  <c:v>20170.590017006522</c:v>
                </c:pt>
                <c:pt idx="330">
                  <c:v>20229.503115216292</c:v>
                </c:pt>
                <c:pt idx="331">
                  <c:v>20288.425072784117</c:v>
                </c:pt>
                <c:pt idx="332">
                  <c:v>20347.3558127451</c:v>
                </c:pt>
                <c:pt idx="333">
                  <c:v>20406.295259011993</c:v>
                </c:pt>
                <c:pt idx="334">
                  <c:v>20465.243336362906</c:v>
                </c:pt>
                <c:pt idx="335">
                  <c:v>20524.199970429152</c:v>
                </c:pt>
                <c:pt idx="336">
                  <c:v>20583.165087683406</c:v>
                </c:pt>
                <c:pt idx="337">
                  <c:v>20642.138615427935</c:v>
                </c:pt>
                <c:pt idx="338">
                  <c:v>20701.120481783109</c:v>
                </c:pt>
                <c:pt idx="339">
                  <c:v>20760.110615676072</c:v>
                </c:pt>
                <c:pt idx="340">
                  <c:v>20819.10894682958</c:v>
                </c:pt>
                <c:pt idx="341">
                  <c:v>20878.115405751065</c:v>
                </c:pt>
                <c:pt idx="342">
                  <c:v>20937.129923721812</c:v>
                </c:pt>
                <c:pt idx="343">
                  <c:v>20996.152432786388</c:v>
                </c:pt>
                <c:pt idx="344">
                  <c:v>21055.182865742183</c:v>
                </c:pt>
                <c:pt idx="345">
                  <c:v>21114.221156129155</c:v>
                </c:pt>
                <c:pt idx="346">
                  <c:v>21173.267238219698</c:v>
                </c:pt>
                <c:pt idx="347">
                  <c:v>21232.321047008743</c:v>
                </c:pt>
                <c:pt idx="348">
                  <c:v>21291.38251820394</c:v>
                </c:pt>
                <c:pt idx="349">
                  <c:v>21350.451588216052</c:v>
                </c:pt>
                <c:pt idx="350">
                  <c:v>21409.528194149476</c:v>
                </c:pt>
                <c:pt idx="351">
                  <c:v>21468.612273792929</c:v>
                </c:pt>
                <c:pt idx="352">
                  <c:v>21527.703765610273</c:v>
                </c:pt>
                <c:pt idx="353">
                  <c:v>21586.802608731472</c:v>
                </c:pt>
                <c:pt idx="354">
                  <c:v>21645.908742943742</c:v>
                </c:pt>
                <c:pt idx="355">
                  <c:v>21705.022108682773</c:v>
                </c:pt>
                <c:pt idx="356">
                  <c:v>21764.142647024128</c:v>
                </c:pt>
                <c:pt idx="357">
                  <c:v>21823.270299674794</c:v>
                </c:pt>
                <c:pt idx="358">
                  <c:v>21882.405008964819</c:v>
                </c:pt>
                <c:pt idx="359">
                  <c:v>21941.546717839115</c:v>
                </c:pt>
                <c:pt idx="360">
                  <c:v>22000.695369849363</c:v>
                </c:pt>
                <c:pt idx="361">
                  <c:v>22059.85090914608</c:v>
                </c:pt>
                <c:pt idx="362">
                  <c:v>22119.013280470768</c:v>
                </c:pt>
                <c:pt idx="363">
                  <c:v>22178.182429148208</c:v>
                </c:pt>
                <c:pt idx="364">
                  <c:v>22237.358301078875</c:v>
                </c:pt>
                <c:pt idx="365">
                  <c:v>22296.540842731451</c:v>
                </c:pt>
                <c:pt idx="366">
                  <c:v>22355.730001135482</c:v>
                </c:pt>
                <c:pt idx="367">
                  <c:v>22414.925723874116</c:v>
                </c:pt>
                <c:pt idx="368">
                  <c:v>22474.127959076963</c:v>
                </c:pt>
                <c:pt idx="369">
                  <c:v>22533.336655413095</c:v>
                </c:pt>
                <c:pt idx="370">
                  <c:v>22592.551762084098</c:v>
                </c:pt>
                <c:pt idx="371">
                  <c:v>22651.773228817252</c:v>
                </c:pt>
                <c:pt idx="372">
                  <c:v>22711.001005858849</c:v>
                </c:pt>
                <c:pt idx="373">
                  <c:v>22770.235043967568</c:v>
                </c:pt>
                <c:pt idx="374">
                  <c:v>22829.475294407945</c:v>
                </c:pt>
                <c:pt idx="375">
                  <c:v>22888.721708943987</c:v>
                </c:pt>
                <c:pt idx="376">
                  <c:v>22947.974239832845</c:v>
                </c:pt>
                <c:pt idx="377">
                  <c:v>23007.232839818596</c:v>
                </c:pt>
                <c:pt idx="378">
                  <c:v>23066.497462126092</c:v>
                </c:pt>
                <c:pt idx="379">
                  <c:v>23125.768060454961</c:v>
                </c:pt>
                <c:pt idx="380">
                  <c:v>23185.044588973629</c:v>
                </c:pt>
                <c:pt idx="381">
                  <c:v>23244.327002313465</c:v>
                </c:pt>
                <c:pt idx="382">
                  <c:v>23303.615255563014</c:v>
                </c:pt>
                <c:pt idx="383">
                  <c:v>23362.909304262321</c:v>
                </c:pt>
                <c:pt idx="384">
                  <c:v>23422.209104397301</c:v>
                </c:pt>
                <c:pt idx="385">
                  <c:v>23481.514612394229</c:v>
                </c:pt>
                <c:pt idx="386">
                  <c:v>23540.825785114306</c:v>
                </c:pt>
                <c:pt idx="387">
                  <c:v>23600.142579848296</c:v>
                </c:pt>
                <c:pt idx="388">
                  <c:v>23659.464954311243</c:v>
                </c:pt>
                <c:pt idx="389">
                  <c:v>23718.792866637246</c:v>
                </c:pt>
                <c:pt idx="390">
                  <c:v>23778.126275374372</c:v>
                </c:pt>
                <c:pt idx="391">
                  <c:v>23837.465139479566</c:v>
                </c:pt>
                <c:pt idx="392">
                  <c:v>23896.809418313671</c:v>
                </c:pt>
                <c:pt idx="393">
                  <c:v>23956.159071636535</c:v>
                </c:pt>
                <c:pt idx="394">
                  <c:v>24015.514059602159</c:v>
                </c:pt>
                <c:pt idx="395">
                  <c:v>24074.874342753938</c:v>
                </c:pt>
                <c:pt idx="396">
                  <c:v>24134.239882019931</c:v>
                </c:pt>
                <c:pt idx="397">
                  <c:v>24193.610638708276</c:v>
                </c:pt>
                <c:pt idx="398">
                  <c:v>24252.986574502578</c:v>
                </c:pt>
                <c:pt idx="399">
                  <c:v>24312.367651457422</c:v>
                </c:pt>
                <c:pt idx="400">
                  <c:v>24371.753831993938</c:v>
                </c:pt>
                <c:pt idx="401">
                  <c:v>24431.145078895428</c:v>
                </c:pt>
                <c:pt idx="402">
                  <c:v>24490.541355303041</c:v>
                </c:pt>
                <c:pt idx="403">
                  <c:v>24549.942624711526</c:v>
                </c:pt>
                <c:pt idx="404">
                  <c:v>24609.348850965038</c:v>
                </c:pt>
                <c:pt idx="405">
                  <c:v>24668.759998253005</c:v>
                </c:pt>
                <c:pt idx="406">
                  <c:v>24728.176031106064</c:v>
                </c:pt>
                <c:pt idx="407">
                  <c:v>24787.596914392005</c:v>
                </c:pt>
                <c:pt idx="408">
                  <c:v>24847.022613311852</c:v>
                </c:pt>
                <c:pt idx="409">
                  <c:v>24906.453093395947</c:v>
                </c:pt>
                <c:pt idx="410">
                  <c:v>24965.88832050006</c:v>
                </c:pt>
                <c:pt idx="411">
                  <c:v>25025.328260801638</c:v>
                </c:pt>
                <c:pt idx="412">
                  <c:v>25084.772880796034</c:v>
                </c:pt>
                <c:pt idx="413">
                  <c:v>25144.222147292814</c:v>
                </c:pt>
                <c:pt idx="414">
                  <c:v>25203.676027412108</c:v>
                </c:pt>
                <c:pt idx="415">
                  <c:v>25263.134488581021</c:v>
                </c:pt>
                <c:pt idx="416">
                  <c:v>25322.597498530111</c:v>
                </c:pt>
                <c:pt idx="417">
                  <c:v>25382.065025289838</c:v>
                </c:pt>
                <c:pt idx="418">
                  <c:v>25441.53703718718</c:v>
                </c:pt>
                <c:pt idx="419">
                  <c:v>25501.01350284219</c:v>
                </c:pt>
                <c:pt idx="420">
                  <c:v>25560.494391164651</c:v>
                </c:pt>
                <c:pt idx="421">
                  <c:v>25619.97967135076</c:v>
                </c:pt>
                <c:pt idx="422">
                  <c:v>25679.46931287989</c:v>
                </c:pt>
                <c:pt idx="423">
                  <c:v>25738.963285511345</c:v>
                </c:pt>
                <c:pt idx="424">
                  <c:v>25798.461559281182</c:v>
                </c:pt>
                <c:pt idx="425">
                  <c:v>25857.9641044991</c:v>
                </c:pt>
                <c:pt idx="426">
                  <c:v>25917.470891745321</c:v>
                </c:pt>
                <c:pt idx="427">
                  <c:v>25976.981891867566</c:v>
                </c:pt>
                <c:pt idx="428">
                  <c:v>26036.497075978012</c:v>
                </c:pt>
                <c:pt idx="429">
                  <c:v>26096.016415450365</c:v>
                </c:pt>
                <c:pt idx="430">
                  <c:v>26155.539881916895</c:v>
                </c:pt>
                <c:pt idx="431">
                  <c:v>26215.06744726557</c:v>
                </c:pt>
                <c:pt idx="432">
                  <c:v>26274.599083637178</c:v>
                </c:pt>
                <c:pt idx="433">
                  <c:v>26334.134763422539</c:v>
                </c:pt>
                <c:pt idx="434">
                  <c:v>26393.674459259713</c:v>
                </c:pt>
                <c:pt idx="435">
                  <c:v>26453.218144031252</c:v>
                </c:pt>
                <c:pt idx="436">
                  <c:v>26512.765790861526</c:v>
                </c:pt>
                <c:pt idx="437">
                  <c:v>26572.31737311402</c:v>
                </c:pt>
                <c:pt idx="438">
                  <c:v>26631.872864388723</c:v>
                </c:pt>
                <c:pt idx="439">
                  <c:v>26691.432238519508</c:v>
                </c:pt>
                <c:pt idx="440">
                  <c:v>26750.995469571586</c:v>
                </c:pt>
                <c:pt idx="441">
                  <c:v>26810.562531838979</c:v>
                </c:pt>
                <c:pt idx="442">
                  <c:v>26870.13339984198</c:v>
                </c:pt>
                <c:pt idx="443">
                  <c:v>26929.708048324734</c:v>
                </c:pt>
                <c:pt idx="444">
                  <c:v>26989.286452252782</c:v>
                </c:pt>
                <c:pt idx="445">
                  <c:v>27048.868586810655</c:v>
                </c:pt>
                <c:pt idx="446">
                  <c:v>27108.454427399505</c:v>
                </c:pt>
                <c:pt idx="447">
                  <c:v>27168.043949634775</c:v>
                </c:pt>
                <c:pt idx="448">
                  <c:v>27227.637129343864</c:v>
                </c:pt>
                <c:pt idx="449">
                  <c:v>27287.233942563871</c:v>
                </c:pt>
                <c:pt idx="450">
                  <c:v>35285.868666634175</c:v>
                </c:pt>
                <c:pt idx="451">
                  <c:v>35089.836062930641</c:v>
                </c:pt>
                <c:pt idx="452">
                  <c:v>34893.803459227114</c:v>
                </c:pt>
                <c:pt idx="453">
                  <c:v>34697.770855523588</c:v>
                </c:pt>
                <c:pt idx="454">
                  <c:v>34501.738251820054</c:v>
                </c:pt>
                <c:pt idx="455">
                  <c:v>34305.705648116527</c:v>
                </c:pt>
                <c:pt idx="456">
                  <c:v>34109.673044412993</c:v>
                </c:pt>
                <c:pt idx="457">
                  <c:v>33913.64044070946</c:v>
                </c:pt>
                <c:pt idx="458">
                  <c:v>33717.607837005933</c:v>
                </c:pt>
                <c:pt idx="459">
                  <c:v>33521.575233302399</c:v>
                </c:pt>
                <c:pt idx="460">
                  <c:v>33325.542629598873</c:v>
                </c:pt>
                <c:pt idx="461">
                  <c:v>33129.510025895346</c:v>
                </c:pt>
                <c:pt idx="462">
                  <c:v>32933.477422191812</c:v>
                </c:pt>
                <c:pt idx="463">
                  <c:v>32737.444818488282</c:v>
                </c:pt>
                <c:pt idx="464">
                  <c:v>32541.412214784752</c:v>
                </c:pt>
                <c:pt idx="465">
                  <c:v>32345.379611081222</c:v>
                </c:pt>
                <c:pt idx="466">
                  <c:v>32149.347007377695</c:v>
                </c:pt>
                <c:pt idx="467">
                  <c:v>31953.314403674165</c:v>
                </c:pt>
                <c:pt idx="468">
                  <c:v>31757.281799970631</c:v>
                </c:pt>
                <c:pt idx="469">
                  <c:v>31561.249196267101</c:v>
                </c:pt>
                <c:pt idx="470">
                  <c:v>31365.216592563575</c:v>
                </c:pt>
                <c:pt idx="471">
                  <c:v>31169.183988860048</c:v>
                </c:pt>
                <c:pt idx="472">
                  <c:v>30973.151385156514</c:v>
                </c:pt>
                <c:pt idx="473">
                  <c:v>30777.118781452984</c:v>
                </c:pt>
                <c:pt idx="474">
                  <c:v>30581.086177749454</c:v>
                </c:pt>
                <c:pt idx="475">
                  <c:v>30385.053574045927</c:v>
                </c:pt>
                <c:pt idx="476">
                  <c:v>30189.020970342397</c:v>
                </c:pt>
                <c:pt idx="477">
                  <c:v>29992.988366638867</c:v>
                </c:pt>
                <c:pt idx="478">
                  <c:v>29796.955762935337</c:v>
                </c:pt>
                <c:pt idx="479">
                  <c:v>29600.923159231803</c:v>
                </c:pt>
                <c:pt idx="480">
                  <c:v>29404.890555528276</c:v>
                </c:pt>
                <c:pt idx="481">
                  <c:v>29208.857951824746</c:v>
                </c:pt>
                <c:pt idx="482">
                  <c:v>29012.825348121216</c:v>
                </c:pt>
                <c:pt idx="483">
                  <c:v>28816.792744417686</c:v>
                </c:pt>
                <c:pt idx="484">
                  <c:v>28620.760140714156</c:v>
                </c:pt>
                <c:pt idx="485">
                  <c:v>28424.727537010629</c:v>
                </c:pt>
                <c:pt idx="486">
                  <c:v>28228.694933307095</c:v>
                </c:pt>
                <c:pt idx="487">
                  <c:v>28032.662329603558</c:v>
                </c:pt>
                <c:pt idx="488">
                  <c:v>27836.629725900035</c:v>
                </c:pt>
                <c:pt idx="489">
                  <c:v>27640.597122196505</c:v>
                </c:pt>
                <c:pt idx="490">
                  <c:v>27444.564518492974</c:v>
                </c:pt>
                <c:pt idx="491">
                  <c:v>27248.531914789448</c:v>
                </c:pt>
                <c:pt idx="492">
                  <c:v>27052.499311085918</c:v>
                </c:pt>
                <c:pt idx="493">
                  <c:v>26856.466707382384</c:v>
                </c:pt>
                <c:pt idx="494">
                  <c:v>26660.434103678857</c:v>
                </c:pt>
                <c:pt idx="495">
                  <c:v>26464.401499975324</c:v>
                </c:pt>
                <c:pt idx="496">
                  <c:v>26268.368896271793</c:v>
                </c:pt>
                <c:pt idx="497">
                  <c:v>26072.336292568267</c:v>
                </c:pt>
                <c:pt idx="498">
                  <c:v>25876.303688864729</c:v>
                </c:pt>
                <c:pt idx="499">
                  <c:v>25680.271085161206</c:v>
                </c:pt>
                <c:pt idx="500">
                  <c:v>25484.238481457673</c:v>
                </c:pt>
                <c:pt idx="501">
                  <c:v>25288.205877754146</c:v>
                </c:pt>
                <c:pt idx="502">
                  <c:v>25092.173274050616</c:v>
                </c:pt>
                <c:pt idx="503">
                  <c:v>24896.140670347086</c:v>
                </c:pt>
                <c:pt idx="504">
                  <c:v>24700.108066643556</c:v>
                </c:pt>
                <c:pt idx="505">
                  <c:v>24504.075462940022</c:v>
                </c:pt>
                <c:pt idx="506">
                  <c:v>24308.042859236495</c:v>
                </c:pt>
                <c:pt idx="507">
                  <c:v>24112.010255532961</c:v>
                </c:pt>
                <c:pt idx="508">
                  <c:v>23915.977651829431</c:v>
                </c:pt>
                <c:pt idx="509">
                  <c:v>23719.945048125901</c:v>
                </c:pt>
                <c:pt idx="510">
                  <c:v>23523.912444422378</c:v>
                </c:pt>
                <c:pt idx="511">
                  <c:v>23327.879840718848</c:v>
                </c:pt>
                <c:pt idx="512">
                  <c:v>23131.847237015321</c:v>
                </c:pt>
                <c:pt idx="513">
                  <c:v>22935.814633311787</c:v>
                </c:pt>
                <c:pt idx="514">
                  <c:v>22739.782029608254</c:v>
                </c:pt>
                <c:pt idx="515">
                  <c:v>22543.749425904727</c:v>
                </c:pt>
                <c:pt idx="516">
                  <c:v>22347.716822201193</c:v>
                </c:pt>
                <c:pt idx="517">
                  <c:v>22151.684218497667</c:v>
                </c:pt>
                <c:pt idx="518">
                  <c:v>21955.651614794133</c:v>
                </c:pt>
                <c:pt idx="519">
                  <c:v>21759.619011090599</c:v>
                </c:pt>
                <c:pt idx="520">
                  <c:v>21563.586407387076</c:v>
                </c:pt>
                <c:pt idx="521">
                  <c:v>21367.553803683546</c:v>
                </c:pt>
                <c:pt idx="522">
                  <c:v>21171.521199980016</c:v>
                </c:pt>
                <c:pt idx="523">
                  <c:v>20975.488596276482</c:v>
                </c:pt>
                <c:pt idx="524">
                  <c:v>20779.455992572952</c:v>
                </c:pt>
                <c:pt idx="525">
                  <c:v>20583.423388869425</c:v>
                </c:pt>
                <c:pt idx="526">
                  <c:v>20387.390785165895</c:v>
                </c:pt>
                <c:pt idx="527">
                  <c:v>20191.358181462365</c:v>
                </c:pt>
                <c:pt idx="528">
                  <c:v>19995.325577758831</c:v>
                </c:pt>
                <c:pt idx="529">
                  <c:v>19799.292974055308</c:v>
                </c:pt>
                <c:pt idx="530">
                  <c:v>19603.260370351774</c:v>
                </c:pt>
                <c:pt idx="531">
                  <c:v>19407.227766648244</c:v>
                </c:pt>
                <c:pt idx="532">
                  <c:v>19211.195162944714</c:v>
                </c:pt>
                <c:pt idx="533">
                  <c:v>19015.162559241187</c:v>
                </c:pt>
                <c:pt idx="534">
                  <c:v>18819.129955537657</c:v>
                </c:pt>
                <c:pt idx="535">
                  <c:v>18623.097351834123</c:v>
                </c:pt>
                <c:pt idx="536">
                  <c:v>18427.064748130597</c:v>
                </c:pt>
                <c:pt idx="537">
                  <c:v>18231.032144427063</c:v>
                </c:pt>
                <c:pt idx="538">
                  <c:v>18034.999540723529</c:v>
                </c:pt>
                <c:pt idx="539">
                  <c:v>17838.966937020006</c:v>
                </c:pt>
                <c:pt idx="540">
                  <c:v>17642.934333316472</c:v>
                </c:pt>
                <c:pt idx="541">
                  <c:v>17446.901729612946</c:v>
                </c:pt>
                <c:pt idx="542">
                  <c:v>17250.869125909419</c:v>
                </c:pt>
                <c:pt idx="543">
                  <c:v>17054.836522205886</c:v>
                </c:pt>
                <c:pt idx="544">
                  <c:v>16858.803918502359</c:v>
                </c:pt>
                <c:pt idx="545">
                  <c:v>16662.771314798822</c:v>
                </c:pt>
                <c:pt idx="546">
                  <c:v>16466.738711095291</c:v>
                </c:pt>
                <c:pt idx="547">
                  <c:v>16270.706107391761</c:v>
                </c:pt>
                <c:pt idx="548">
                  <c:v>16074.673503688235</c:v>
                </c:pt>
                <c:pt idx="549">
                  <c:v>15878.640899984704</c:v>
                </c:pt>
                <c:pt idx="550">
                  <c:v>15682.608296281178</c:v>
                </c:pt>
                <c:pt idx="551">
                  <c:v>15486.575692577642</c:v>
                </c:pt>
                <c:pt idx="552">
                  <c:v>15290.543088874116</c:v>
                </c:pt>
                <c:pt idx="553">
                  <c:v>15094.510485170586</c:v>
                </c:pt>
                <c:pt idx="554">
                  <c:v>14898.477881467059</c:v>
                </c:pt>
                <c:pt idx="555">
                  <c:v>14702.445277763522</c:v>
                </c:pt>
                <c:pt idx="556">
                  <c:v>14506.412674059991</c:v>
                </c:pt>
                <c:pt idx="557">
                  <c:v>14310.380070356465</c:v>
                </c:pt>
                <c:pt idx="558">
                  <c:v>14114.347466652933</c:v>
                </c:pt>
                <c:pt idx="559">
                  <c:v>13918.314862949408</c:v>
                </c:pt>
                <c:pt idx="560">
                  <c:v>13722.282259245872</c:v>
                </c:pt>
                <c:pt idx="561">
                  <c:v>13526.249655542348</c:v>
                </c:pt>
                <c:pt idx="562">
                  <c:v>13330.217051838816</c:v>
                </c:pt>
                <c:pt idx="563">
                  <c:v>13134.184448135291</c:v>
                </c:pt>
                <c:pt idx="564">
                  <c:v>12938.151844431755</c:v>
                </c:pt>
                <c:pt idx="565">
                  <c:v>12742.119240728229</c:v>
                </c:pt>
                <c:pt idx="566">
                  <c:v>12546.086637024689</c:v>
                </c:pt>
                <c:pt idx="567">
                  <c:v>12350.054033321165</c:v>
                </c:pt>
                <c:pt idx="568">
                  <c:v>12154.021429617633</c:v>
                </c:pt>
                <c:pt idx="569">
                  <c:v>11957.988825914106</c:v>
                </c:pt>
                <c:pt idx="570">
                  <c:v>11761.956222210571</c:v>
                </c:pt>
                <c:pt idx="571">
                  <c:v>11565.923618507044</c:v>
                </c:pt>
                <c:pt idx="572">
                  <c:v>11369.891014803514</c:v>
                </c:pt>
                <c:pt idx="573">
                  <c:v>11173.858411099987</c:v>
                </c:pt>
                <c:pt idx="574">
                  <c:v>10977.825807396455</c:v>
                </c:pt>
                <c:pt idx="575">
                  <c:v>10781.793203692925</c:v>
                </c:pt>
                <c:pt idx="576">
                  <c:v>10585.760599989388</c:v>
                </c:pt>
                <c:pt idx="577">
                  <c:v>10389.727996285863</c:v>
                </c:pt>
                <c:pt idx="578">
                  <c:v>10193.695392582336</c:v>
                </c:pt>
                <c:pt idx="579">
                  <c:v>9997.6627888788043</c:v>
                </c:pt>
                <c:pt idx="580">
                  <c:v>9801.630185175276</c:v>
                </c:pt>
                <c:pt idx="581">
                  <c:v>9605.5975814717422</c:v>
                </c:pt>
                <c:pt idx="582">
                  <c:v>9409.5649777682174</c:v>
                </c:pt>
                <c:pt idx="583">
                  <c:v>9213.5323740646854</c:v>
                </c:pt>
                <c:pt idx="584">
                  <c:v>9017.4997703611607</c:v>
                </c:pt>
                <c:pt idx="585">
                  <c:v>8821.4671666576232</c:v>
                </c:pt>
                <c:pt idx="586">
                  <c:v>8625.4345629541003</c:v>
                </c:pt>
                <c:pt idx="587">
                  <c:v>8429.4019592505592</c:v>
                </c:pt>
                <c:pt idx="588">
                  <c:v>8233.3693555470345</c:v>
                </c:pt>
                <c:pt idx="589">
                  <c:v>8037.3367518435034</c:v>
                </c:pt>
                <c:pt idx="590">
                  <c:v>7841.3041481399787</c:v>
                </c:pt>
                <c:pt idx="591">
                  <c:v>7645.2715444364449</c:v>
                </c:pt>
                <c:pt idx="592">
                  <c:v>7449.2389407329129</c:v>
                </c:pt>
                <c:pt idx="593">
                  <c:v>7253.2063370293799</c:v>
                </c:pt>
                <c:pt idx="594">
                  <c:v>7057.1737333258543</c:v>
                </c:pt>
                <c:pt idx="595">
                  <c:v>6861.1411296223232</c:v>
                </c:pt>
                <c:pt idx="596">
                  <c:v>6665.1085259187976</c:v>
                </c:pt>
                <c:pt idx="597">
                  <c:v>6469.0759222152719</c:v>
                </c:pt>
                <c:pt idx="598">
                  <c:v>6273.0433185117327</c:v>
                </c:pt>
                <c:pt idx="599">
                  <c:v>6077.010714808207</c:v>
                </c:pt>
                <c:pt idx="600">
                  <c:v>5880.9781111046741</c:v>
                </c:pt>
                <c:pt idx="601">
                  <c:v>5684.9455074011421</c:v>
                </c:pt>
                <c:pt idx="602">
                  <c:v>5488.912903697611</c:v>
                </c:pt>
                <c:pt idx="603">
                  <c:v>5292.8802999940854</c:v>
                </c:pt>
                <c:pt idx="604">
                  <c:v>5096.8476962905524</c:v>
                </c:pt>
                <c:pt idx="605">
                  <c:v>4900.8150925870286</c:v>
                </c:pt>
                <c:pt idx="606">
                  <c:v>4704.7824888834957</c:v>
                </c:pt>
                <c:pt idx="607">
                  <c:v>4508.7498851799701</c:v>
                </c:pt>
                <c:pt idx="608">
                  <c:v>4312.7172814764308</c:v>
                </c:pt>
                <c:pt idx="609">
                  <c:v>4116.6846777729052</c:v>
                </c:pt>
                <c:pt idx="610">
                  <c:v>3920.6520740693736</c:v>
                </c:pt>
                <c:pt idx="611">
                  <c:v>3724.6194703658421</c:v>
                </c:pt>
                <c:pt idx="612">
                  <c:v>3528.5868666623087</c:v>
                </c:pt>
                <c:pt idx="613">
                  <c:v>3332.5542629587831</c:v>
                </c:pt>
                <c:pt idx="614">
                  <c:v>3136.5216592552533</c:v>
                </c:pt>
                <c:pt idx="615">
                  <c:v>2940.4890555517263</c:v>
                </c:pt>
                <c:pt idx="616">
                  <c:v>2744.4564518481993</c:v>
                </c:pt>
                <c:pt idx="617">
                  <c:v>2548.4238481446678</c:v>
                </c:pt>
                <c:pt idx="618">
                  <c:v>2352.3912444411426</c:v>
                </c:pt>
                <c:pt idx="619">
                  <c:v>2156.3586407376047</c:v>
                </c:pt>
                <c:pt idx="620">
                  <c:v>1960.3260370340774</c:v>
                </c:pt>
                <c:pt idx="621">
                  <c:v>1764.2934333305377</c:v>
                </c:pt>
                <c:pt idx="622">
                  <c:v>1568.2608296270125</c:v>
                </c:pt>
                <c:pt idx="623">
                  <c:v>1372.228225923481</c:v>
                </c:pt>
                <c:pt idx="624">
                  <c:v>1176.1956222199558</c:v>
                </c:pt>
                <c:pt idx="625">
                  <c:v>980.16301851642424</c:v>
                </c:pt>
                <c:pt idx="626">
                  <c:v>784.13041481289702</c:v>
                </c:pt>
                <c:pt idx="627">
                  <c:v>588.09781110936729</c:v>
                </c:pt>
                <c:pt idx="628">
                  <c:v>392.06520740584205</c:v>
                </c:pt>
                <c:pt idx="629">
                  <c:v>196.03260370230237</c:v>
                </c:pt>
                <c:pt idx="630">
                  <c:v>1.2292062313639895E-9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0-4787-A723-41D70A8D2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74511"/>
        <c:axId val="2133475759"/>
      </c:scatterChart>
      <c:valAx>
        <c:axId val="213347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5759"/>
        <c:crosses val="autoZero"/>
        <c:crossBetween val="midCat"/>
      </c:valAx>
      <c:valAx>
        <c:axId val="213347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7'!$J$54:$J$684</c:f>
              <c:numCache>
                <c:formatCode>General</c:formatCode>
                <c:ptCount val="631"/>
                <c:pt idx="0">
                  <c:v>643.60278070864217</c:v>
                </c:pt>
                <c:pt idx="1">
                  <c:v>643.60278070864217</c:v>
                </c:pt>
                <c:pt idx="2">
                  <c:v>643.60278070864217</c:v>
                </c:pt>
                <c:pt idx="3">
                  <c:v>643.60278070864217</c:v>
                </c:pt>
                <c:pt idx="4">
                  <c:v>643.60278070864217</c:v>
                </c:pt>
                <c:pt idx="5">
                  <c:v>643.60278070864217</c:v>
                </c:pt>
                <c:pt idx="6">
                  <c:v>643.60278070864217</c:v>
                </c:pt>
                <c:pt idx="7">
                  <c:v>643.60278070864217</c:v>
                </c:pt>
                <c:pt idx="8">
                  <c:v>643.60278070864217</c:v>
                </c:pt>
                <c:pt idx="9">
                  <c:v>643.60278070864217</c:v>
                </c:pt>
                <c:pt idx="10">
                  <c:v>643.60278070864217</c:v>
                </c:pt>
                <c:pt idx="11">
                  <c:v>643.60278070864217</c:v>
                </c:pt>
                <c:pt idx="12">
                  <c:v>643.60278070864217</c:v>
                </c:pt>
                <c:pt idx="13">
                  <c:v>643.60278070864217</c:v>
                </c:pt>
                <c:pt idx="14">
                  <c:v>643.60278070864217</c:v>
                </c:pt>
                <c:pt idx="15">
                  <c:v>643.60278070864217</c:v>
                </c:pt>
                <c:pt idx="16">
                  <c:v>643.60278070864217</c:v>
                </c:pt>
                <c:pt idx="17">
                  <c:v>643.60278070864217</c:v>
                </c:pt>
                <c:pt idx="18">
                  <c:v>643.60278070864217</c:v>
                </c:pt>
                <c:pt idx="19">
                  <c:v>643.60278070864217</c:v>
                </c:pt>
                <c:pt idx="20">
                  <c:v>643.60278070864217</c:v>
                </c:pt>
                <c:pt idx="21">
                  <c:v>643.60278070864217</c:v>
                </c:pt>
                <c:pt idx="22">
                  <c:v>643.60278070864217</c:v>
                </c:pt>
                <c:pt idx="23">
                  <c:v>643.60278070864217</c:v>
                </c:pt>
                <c:pt idx="24">
                  <c:v>643.60278070864217</c:v>
                </c:pt>
                <c:pt idx="25">
                  <c:v>643.60278070864217</c:v>
                </c:pt>
                <c:pt idx="26">
                  <c:v>643.60278070864217</c:v>
                </c:pt>
                <c:pt idx="27">
                  <c:v>643.60278070864217</c:v>
                </c:pt>
                <c:pt idx="28">
                  <c:v>643.60278070864217</c:v>
                </c:pt>
                <c:pt idx="29">
                  <c:v>643.60278070864217</c:v>
                </c:pt>
                <c:pt idx="30">
                  <c:v>643.60278070864217</c:v>
                </c:pt>
                <c:pt idx="31">
                  <c:v>643.60278070864217</c:v>
                </c:pt>
                <c:pt idx="32">
                  <c:v>643.60278070864217</c:v>
                </c:pt>
                <c:pt idx="33">
                  <c:v>643.60278070864217</c:v>
                </c:pt>
                <c:pt idx="34">
                  <c:v>643.60278070864217</c:v>
                </c:pt>
                <c:pt idx="35">
                  <c:v>643.60278070864217</c:v>
                </c:pt>
                <c:pt idx="36">
                  <c:v>643.60278070864217</c:v>
                </c:pt>
                <c:pt idx="37">
                  <c:v>643.60278070864217</c:v>
                </c:pt>
                <c:pt idx="38">
                  <c:v>643.60278070864217</c:v>
                </c:pt>
                <c:pt idx="39">
                  <c:v>643.60278070864217</c:v>
                </c:pt>
                <c:pt idx="40">
                  <c:v>643.60278070864217</c:v>
                </c:pt>
                <c:pt idx="41">
                  <c:v>643.60278070864217</c:v>
                </c:pt>
                <c:pt idx="42">
                  <c:v>643.60278070864217</c:v>
                </c:pt>
                <c:pt idx="43">
                  <c:v>643.60278070864217</c:v>
                </c:pt>
                <c:pt idx="44">
                  <c:v>643.60278070864217</c:v>
                </c:pt>
                <c:pt idx="45">
                  <c:v>643.60278070864217</c:v>
                </c:pt>
                <c:pt idx="46">
                  <c:v>643.60278070864217</c:v>
                </c:pt>
                <c:pt idx="47">
                  <c:v>643.60278070864217</c:v>
                </c:pt>
                <c:pt idx="48">
                  <c:v>643.60278070864217</c:v>
                </c:pt>
                <c:pt idx="49">
                  <c:v>643.60278070864217</c:v>
                </c:pt>
                <c:pt idx="50">
                  <c:v>643.60278070864217</c:v>
                </c:pt>
                <c:pt idx="51">
                  <c:v>643.60278070864217</c:v>
                </c:pt>
                <c:pt idx="52">
                  <c:v>643.60278070864217</c:v>
                </c:pt>
                <c:pt idx="53">
                  <c:v>643.60278070864217</c:v>
                </c:pt>
                <c:pt idx="54">
                  <c:v>643.60278070864217</c:v>
                </c:pt>
                <c:pt idx="55">
                  <c:v>643.60278070864217</c:v>
                </c:pt>
                <c:pt idx="56">
                  <c:v>643.60278070864217</c:v>
                </c:pt>
                <c:pt idx="57">
                  <c:v>643.60278070864217</c:v>
                </c:pt>
                <c:pt idx="58">
                  <c:v>643.60278070864217</c:v>
                </c:pt>
                <c:pt idx="59">
                  <c:v>643.60278070864217</c:v>
                </c:pt>
                <c:pt idx="60">
                  <c:v>643.60278070864217</c:v>
                </c:pt>
                <c:pt idx="61">
                  <c:v>643.60278070864217</c:v>
                </c:pt>
                <c:pt idx="62">
                  <c:v>643.60278070864217</c:v>
                </c:pt>
                <c:pt idx="63">
                  <c:v>643.60278070864217</c:v>
                </c:pt>
                <c:pt idx="64">
                  <c:v>643.60278070864217</c:v>
                </c:pt>
                <c:pt idx="65">
                  <c:v>643.60278070864217</c:v>
                </c:pt>
                <c:pt idx="66">
                  <c:v>643.60278070864217</c:v>
                </c:pt>
                <c:pt idx="67">
                  <c:v>643.60278070864217</c:v>
                </c:pt>
                <c:pt idx="68">
                  <c:v>643.60278070864217</c:v>
                </c:pt>
                <c:pt idx="69">
                  <c:v>643.60278070864217</c:v>
                </c:pt>
                <c:pt idx="70">
                  <c:v>643.60278070864217</c:v>
                </c:pt>
                <c:pt idx="71">
                  <c:v>643.60278070864217</c:v>
                </c:pt>
                <c:pt idx="72">
                  <c:v>643.60278070864217</c:v>
                </c:pt>
                <c:pt idx="73">
                  <c:v>643.60278070864217</c:v>
                </c:pt>
                <c:pt idx="74">
                  <c:v>643.60278070864217</c:v>
                </c:pt>
                <c:pt idx="75">
                  <c:v>643.60278070864217</c:v>
                </c:pt>
                <c:pt idx="76">
                  <c:v>643.60278070864217</c:v>
                </c:pt>
                <c:pt idx="77">
                  <c:v>643.60278070864217</c:v>
                </c:pt>
                <c:pt idx="78">
                  <c:v>643.60278070864217</c:v>
                </c:pt>
                <c:pt idx="79">
                  <c:v>643.60278070864217</c:v>
                </c:pt>
                <c:pt idx="80">
                  <c:v>643.60278070864217</c:v>
                </c:pt>
                <c:pt idx="81">
                  <c:v>643.60278070864217</c:v>
                </c:pt>
                <c:pt idx="82">
                  <c:v>643.60278070864217</c:v>
                </c:pt>
                <c:pt idx="83">
                  <c:v>643.60278070864217</c:v>
                </c:pt>
                <c:pt idx="84">
                  <c:v>643.60278070864217</c:v>
                </c:pt>
                <c:pt idx="85">
                  <c:v>643.60278070864217</c:v>
                </c:pt>
                <c:pt idx="86">
                  <c:v>643.60278070864217</c:v>
                </c:pt>
                <c:pt idx="87">
                  <c:v>643.60278070864217</c:v>
                </c:pt>
                <c:pt idx="88">
                  <c:v>643.60278070864217</c:v>
                </c:pt>
                <c:pt idx="89">
                  <c:v>643.60278070864217</c:v>
                </c:pt>
                <c:pt idx="90">
                  <c:v>643.60278070864217</c:v>
                </c:pt>
                <c:pt idx="91">
                  <c:v>643.60278070864217</c:v>
                </c:pt>
                <c:pt idx="92">
                  <c:v>643.60278070864217</c:v>
                </c:pt>
                <c:pt idx="93">
                  <c:v>643.60278070864217</c:v>
                </c:pt>
                <c:pt idx="94">
                  <c:v>643.60278070864217</c:v>
                </c:pt>
                <c:pt idx="95">
                  <c:v>643.60278070864217</c:v>
                </c:pt>
                <c:pt idx="96">
                  <c:v>643.60278070864217</c:v>
                </c:pt>
                <c:pt idx="97">
                  <c:v>643.60278070864217</c:v>
                </c:pt>
                <c:pt idx="98">
                  <c:v>643.60278070864217</c:v>
                </c:pt>
                <c:pt idx="99">
                  <c:v>643.60278070864217</c:v>
                </c:pt>
                <c:pt idx="100">
                  <c:v>643.60278070864217</c:v>
                </c:pt>
                <c:pt idx="101">
                  <c:v>643.60278070864217</c:v>
                </c:pt>
                <c:pt idx="102">
                  <c:v>643.60278070864217</c:v>
                </c:pt>
                <c:pt idx="103">
                  <c:v>643.60278070864217</c:v>
                </c:pt>
                <c:pt idx="104">
                  <c:v>643.60278070864217</c:v>
                </c:pt>
                <c:pt idx="105">
                  <c:v>643.60278070864217</c:v>
                </c:pt>
                <c:pt idx="106">
                  <c:v>643.60278070864217</c:v>
                </c:pt>
                <c:pt idx="107">
                  <c:v>643.60278070864217</c:v>
                </c:pt>
                <c:pt idx="108">
                  <c:v>643.60278070864217</c:v>
                </c:pt>
                <c:pt idx="109">
                  <c:v>643.60278070864217</c:v>
                </c:pt>
                <c:pt idx="110">
                  <c:v>643.60278070864217</c:v>
                </c:pt>
                <c:pt idx="111">
                  <c:v>643.60278070864217</c:v>
                </c:pt>
                <c:pt idx="112">
                  <c:v>643.60278070864217</c:v>
                </c:pt>
                <c:pt idx="113">
                  <c:v>643.60278070864217</c:v>
                </c:pt>
                <c:pt idx="114">
                  <c:v>643.60278070864217</c:v>
                </c:pt>
                <c:pt idx="115">
                  <c:v>643.60278070864217</c:v>
                </c:pt>
                <c:pt idx="116">
                  <c:v>643.60278070864217</c:v>
                </c:pt>
                <c:pt idx="117">
                  <c:v>643.60278070864217</c:v>
                </c:pt>
                <c:pt idx="118">
                  <c:v>643.60278070864217</c:v>
                </c:pt>
                <c:pt idx="119">
                  <c:v>643.60278070864217</c:v>
                </c:pt>
                <c:pt idx="120">
                  <c:v>643.60278070864217</c:v>
                </c:pt>
                <c:pt idx="121">
                  <c:v>643.60278070864217</c:v>
                </c:pt>
                <c:pt idx="122">
                  <c:v>643.60278070864217</c:v>
                </c:pt>
                <c:pt idx="123">
                  <c:v>643.60278070864217</c:v>
                </c:pt>
                <c:pt idx="124">
                  <c:v>643.60278070864217</c:v>
                </c:pt>
                <c:pt idx="125">
                  <c:v>643.60278070864217</c:v>
                </c:pt>
                <c:pt idx="126">
                  <c:v>643.60278070864217</c:v>
                </c:pt>
                <c:pt idx="127">
                  <c:v>643.60278070864217</c:v>
                </c:pt>
                <c:pt idx="128">
                  <c:v>643.60278070864217</c:v>
                </c:pt>
                <c:pt idx="129">
                  <c:v>643.60278070864217</c:v>
                </c:pt>
                <c:pt idx="130">
                  <c:v>643.60278070864217</c:v>
                </c:pt>
                <c:pt idx="131">
                  <c:v>643.60278070864217</c:v>
                </c:pt>
                <c:pt idx="132">
                  <c:v>643.60278070864217</c:v>
                </c:pt>
                <c:pt idx="133">
                  <c:v>643.60278070864217</c:v>
                </c:pt>
                <c:pt idx="134">
                  <c:v>643.60278070864217</c:v>
                </c:pt>
                <c:pt idx="135">
                  <c:v>643.60278070864217</c:v>
                </c:pt>
                <c:pt idx="136">
                  <c:v>643.60278070864217</c:v>
                </c:pt>
                <c:pt idx="137">
                  <c:v>643.60278070864217</c:v>
                </c:pt>
                <c:pt idx="138">
                  <c:v>643.60278070864217</c:v>
                </c:pt>
                <c:pt idx="139">
                  <c:v>643.60278070864217</c:v>
                </c:pt>
                <c:pt idx="140">
                  <c:v>643.60278070864217</c:v>
                </c:pt>
                <c:pt idx="141">
                  <c:v>643.60278070864217</c:v>
                </c:pt>
                <c:pt idx="142">
                  <c:v>643.60278070864217</c:v>
                </c:pt>
                <c:pt idx="143">
                  <c:v>643.60278070864217</c:v>
                </c:pt>
                <c:pt idx="144">
                  <c:v>643.60278070864217</c:v>
                </c:pt>
                <c:pt idx="145">
                  <c:v>643.60278070864217</c:v>
                </c:pt>
                <c:pt idx="146">
                  <c:v>643.60278070864217</c:v>
                </c:pt>
                <c:pt idx="147">
                  <c:v>643.60278070864217</c:v>
                </c:pt>
                <c:pt idx="148">
                  <c:v>643.60278070864217</c:v>
                </c:pt>
                <c:pt idx="149">
                  <c:v>643.60278070864217</c:v>
                </c:pt>
                <c:pt idx="150">
                  <c:v>643.60278070864217</c:v>
                </c:pt>
                <c:pt idx="151">
                  <c:v>643.60278070864217</c:v>
                </c:pt>
                <c:pt idx="152">
                  <c:v>643.60278070864217</c:v>
                </c:pt>
                <c:pt idx="153">
                  <c:v>643.60278070864217</c:v>
                </c:pt>
                <c:pt idx="154">
                  <c:v>643.60278070864217</c:v>
                </c:pt>
                <c:pt idx="155">
                  <c:v>643.60278070864217</c:v>
                </c:pt>
                <c:pt idx="156">
                  <c:v>643.60278070864217</c:v>
                </c:pt>
                <c:pt idx="157">
                  <c:v>643.60278070864217</c:v>
                </c:pt>
                <c:pt idx="158">
                  <c:v>643.60278070864217</c:v>
                </c:pt>
                <c:pt idx="159">
                  <c:v>643.60278070864217</c:v>
                </c:pt>
                <c:pt idx="160">
                  <c:v>643.60278070864217</c:v>
                </c:pt>
                <c:pt idx="161">
                  <c:v>643.60278070864217</c:v>
                </c:pt>
                <c:pt idx="162">
                  <c:v>643.60278070864217</c:v>
                </c:pt>
                <c:pt idx="163">
                  <c:v>643.60278070864217</c:v>
                </c:pt>
                <c:pt idx="164">
                  <c:v>643.60278070864217</c:v>
                </c:pt>
                <c:pt idx="165">
                  <c:v>643.60278070864217</c:v>
                </c:pt>
                <c:pt idx="166">
                  <c:v>643.60278070864217</c:v>
                </c:pt>
                <c:pt idx="167">
                  <c:v>643.60278070864217</c:v>
                </c:pt>
                <c:pt idx="168">
                  <c:v>643.60278070864217</c:v>
                </c:pt>
                <c:pt idx="169">
                  <c:v>643.60278070864217</c:v>
                </c:pt>
                <c:pt idx="170">
                  <c:v>643.60278070864217</c:v>
                </c:pt>
                <c:pt idx="171">
                  <c:v>643.60278070864217</c:v>
                </c:pt>
                <c:pt idx="172">
                  <c:v>643.60278070864217</c:v>
                </c:pt>
                <c:pt idx="173">
                  <c:v>643.60278070864217</c:v>
                </c:pt>
                <c:pt idx="174">
                  <c:v>643.60278070864217</c:v>
                </c:pt>
                <c:pt idx="175">
                  <c:v>643.60278070864217</c:v>
                </c:pt>
                <c:pt idx="176">
                  <c:v>643.60278070864217</c:v>
                </c:pt>
                <c:pt idx="177">
                  <c:v>643.60278070864217</c:v>
                </c:pt>
                <c:pt idx="178">
                  <c:v>643.60278070864217</c:v>
                </c:pt>
                <c:pt idx="179">
                  <c:v>643.60278070864217</c:v>
                </c:pt>
                <c:pt idx="180">
                  <c:v>726.33248673678577</c:v>
                </c:pt>
                <c:pt idx="181">
                  <c:v>726.33248673678577</c:v>
                </c:pt>
                <c:pt idx="182">
                  <c:v>726.33248673678577</c:v>
                </c:pt>
                <c:pt idx="183">
                  <c:v>726.33248673678577</c:v>
                </c:pt>
                <c:pt idx="184">
                  <c:v>726.33248673678577</c:v>
                </c:pt>
                <c:pt idx="185">
                  <c:v>726.33248673678577</c:v>
                </c:pt>
                <c:pt idx="186">
                  <c:v>726.33248673678577</c:v>
                </c:pt>
                <c:pt idx="187">
                  <c:v>726.33248673678577</c:v>
                </c:pt>
                <c:pt idx="188">
                  <c:v>726.33248673678577</c:v>
                </c:pt>
                <c:pt idx="189">
                  <c:v>726.33248673678577</c:v>
                </c:pt>
                <c:pt idx="190">
                  <c:v>726.33248673678577</c:v>
                </c:pt>
                <c:pt idx="191">
                  <c:v>726.33248673678577</c:v>
                </c:pt>
                <c:pt idx="192">
                  <c:v>726.33248673678577</c:v>
                </c:pt>
                <c:pt idx="193">
                  <c:v>726.33248673678577</c:v>
                </c:pt>
                <c:pt idx="194">
                  <c:v>726.33248673678577</c:v>
                </c:pt>
                <c:pt idx="195">
                  <c:v>726.33248673678577</c:v>
                </c:pt>
                <c:pt idx="196">
                  <c:v>726.33248673678577</c:v>
                </c:pt>
                <c:pt idx="197">
                  <c:v>726.33248673678577</c:v>
                </c:pt>
                <c:pt idx="198">
                  <c:v>726.33248673678577</c:v>
                </c:pt>
                <c:pt idx="199">
                  <c:v>726.33248673678577</c:v>
                </c:pt>
                <c:pt idx="200">
                  <c:v>726.33248673678577</c:v>
                </c:pt>
                <c:pt idx="201">
                  <c:v>726.33248673678577</c:v>
                </c:pt>
                <c:pt idx="202">
                  <c:v>726.33248673678577</c:v>
                </c:pt>
                <c:pt idx="203">
                  <c:v>726.33248673678577</c:v>
                </c:pt>
                <c:pt idx="204">
                  <c:v>726.33248673678577</c:v>
                </c:pt>
                <c:pt idx="205">
                  <c:v>726.33248673678577</c:v>
                </c:pt>
                <c:pt idx="206">
                  <c:v>726.33248673678577</c:v>
                </c:pt>
                <c:pt idx="207">
                  <c:v>726.33248673678577</c:v>
                </c:pt>
                <c:pt idx="208">
                  <c:v>726.33248673678577</c:v>
                </c:pt>
                <c:pt idx="209">
                  <c:v>726.33248673678577</c:v>
                </c:pt>
                <c:pt idx="210">
                  <c:v>726.33248673678577</c:v>
                </c:pt>
                <c:pt idx="211">
                  <c:v>726.33248673678577</c:v>
                </c:pt>
                <c:pt idx="212">
                  <c:v>726.33248673678577</c:v>
                </c:pt>
                <c:pt idx="213">
                  <c:v>726.33248673678577</c:v>
                </c:pt>
                <c:pt idx="214">
                  <c:v>726.33248673678577</c:v>
                </c:pt>
                <c:pt idx="215">
                  <c:v>726.33248673678577</c:v>
                </c:pt>
                <c:pt idx="216">
                  <c:v>726.33248673678577</c:v>
                </c:pt>
                <c:pt idx="217">
                  <c:v>726.33248673678577</c:v>
                </c:pt>
                <c:pt idx="218">
                  <c:v>726.33248673678577</c:v>
                </c:pt>
                <c:pt idx="219">
                  <c:v>726.33248673678577</c:v>
                </c:pt>
                <c:pt idx="220">
                  <c:v>726.33248673678577</c:v>
                </c:pt>
                <c:pt idx="221">
                  <c:v>726.33248673678577</c:v>
                </c:pt>
                <c:pt idx="222">
                  <c:v>726.33248673678577</c:v>
                </c:pt>
                <c:pt idx="223">
                  <c:v>726.33248673678577</c:v>
                </c:pt>
                <c:pt idx="224">
                  <c:v>726.33248673678577</c:v>
                </c:pt>
                <c:pt idx="225">
                  <c:v>726.33248673678577</c:v>
                </c:pt>
                <c:pt idx="226">
                  <c:v>726.33248673678577</c:v>
                </c:pt>
                <c:pt idx="227">
                  <c:v>726.33248673678577</c:v>
                </c:pt>
                <c:pt idx="228">
                  <c:v>726.33248673678577</c:v>
                </c:pt>
                <c:pt idx="229">
                  <c:v>726.33248673678577</c:v>
                </c:pt>
                <c:pt idx="230">
                  <c:v>726.33248673678577</c:v>
                </c:pt>
                <c:pt idx="231">
                  <c:v>726.33248673678577</c:v>
                </c:pt>
                <c:pt idx="232">
                  <c:v>726.33248673678577</c:v>
                </c:pt>
                <c:pt idx="233">
                  <c:v>726.33248673678577</c:v>
                </c:pt>
                <c:pt idx="234">
                  <c:v>726.33248673678577</c:v>
                </c:pt>
                <c:pt idx="235">
                  <c:v>726.33248673678577</c:v>
                </c:pt>
                <c:pt idx="236">
                  <c:v>726.33248673678577</c:v>
                </c:pt>
                <c:pt idx="237">
                  <c:v>726.33248673678577</c:v>
                </c:pt>
                <c:pt idx="238">
                  <c:v>726.33248673678577</c:v>
                </c:pt>
                <c:pt idx="239">
                  <c:v>726.33248673678577</c:v>
                </c:pt>
                <c:pt idx="240">
                  <c:v>726.33248673678577</c:v>
                </c:pt>
                <c:pt idx="241">
                  <c:v>726.33248673678577</c:v>
                </c:pt>
                <c:pt idx="242">
                  <c:v>726.33248673678577</c:v>
                </c:pt>
                <c:pt idx="243">
                  <c:v>726.33248673678577</c:v>
                </c:pt>
                <c:pt idx="244">
                  <c:v>726.33248673678577</c:v>
                </c:pt>
                <c:pt idx="245">
                  <c:v>726.33248673678577</c:v>
                </c:pt>
                <c:pt idx="246">
                  <c:v>726.33248673678577</c:v>
                </c:pt>
                <c:pt idx="247">
                  <c:v>726.33248673678577</c:v>
                </c:pt>
                <c:pt idx="248">
                  <c:v>726.33248673678577</c:v>
                </c:pt>
                <c:pt idx="249">
                  <c:v>726.33248673678577</c:v>
                </c:pt>
                <c:pt idx="250">
                  <c:v>726.33248673678577</c:v>
                </c:pt>
                <c:pt idx="251">
                  <c:v>726.33248673678577</c:v>
                </c:pt>
                <c:pt idx="252">
                  <c:v>726.33248673678577</c:v>
                </c:pt>
                <c:pt idx="253">
                  <c:v>726.33248673678577</c:v>
                </c:pt>
                <c:pt idx="254">
                  <c:v>726.33248673678577</c:v>
                </c:pt>
                <c:pt idx="255">
                  <c:v>726.33248673678577</c:v>
                </c:pt>
                <c:pt idx="256">
                  <c:v>726.33248673678577</c:v>
                </c:pt>
                <c:pt idx="257">
                  <c:v>726.33248673678577</c:v>
                </c:pt>
                <c:pt idx="258">
                  <c:v>726.33248673678577</c:v>
                </c:pt>
                <c:pt idx="259">
                  <c:v>726.33248673678577</c:v>
                </c:pt>
                <c:pt idx="260">
                  <c:v>726.33248673678577</c:v>
                </c:pt>
                <c:pt idx="261">
                  <c:v>726.33248673678577</c:v>
                </c:pt>
                <c:pt idx="262">
                  <c:v>726.33248673678577</c:v>
                </c:pt>
                <c:pt idx="263">
                  <c:v>726.33248673678577</c:v>
                </c:pt>
                <c:pt idx="264">
                  <c:v>726.33248673678577</c:v>
                </c:pt>
                <c:pt idx="265">
                  <c:v>726.33248673678577</c:v>
                </c:pt>
                <c:pt idx="266">
                  <c:v>726.33248673678577</c:v>
                </c:pt>
                <c:pt idx="267">
                  <c:v>726.33248673678577</c:v>
                </c:pt>
                <c:pt idx="268">
                  <c:v>726.33248673678577</c:v>
                </c:pt>
                <c:pt idx="269">
                  <c:v>726.33248673678577</c:v>
                </c:pt>
                <c:pt idx="270">
                  <c:v>726.33248673678577</c:v>
                </c:pt>
                <c:pt idx="271">
                  <c:v>726.33248673678577</c:v>
                </c:pt>
                <c:pt idx="272">
                  <c:v>726.33248673678577</c:v>
                </c:pt>
                <c:pt idx="273">
                  <c:v>726.33248673678577</c:v>
                </c:pt>
                <c:pt idx="274">
                  <c:v>726.33248673678577</c:v>
                </c:pt>
                <c:pt idx="275">
                  <c:v>726.33248673678577</c:v>
                </c:pt>
                <c:pt idx="276">
                  <c:v>726.33248673678577</c:v>
                </c:pt>
                <c:pt idx="277">
                  <c:v>726.33248673678577</c:v>
                </c:pt>
                <c:pt idx="278">
                  <c:v>726.33248673678577</c:v>
                </c:pt>
                <c:pt idx="279">
                  <c:v>726.33248673678577</c:v>
                </c:pt>
                <c:pt idx="280">
                  <c:v>726.33248673678577</c:v>
                </c:pt>
                <c:pt idx="281">
                  <c:v>726.33248673678577</c:v>
                </c:pt>
                <c:pt idx="282">
                  <c:v>726.33248673678577</c:v>
                </c:pt>
                <c:pt idx="283">
                  <c:v>726.33248673678577</c:v>
                </c:pt>
                <c:pt idx="284">
                  <c:v>726.33248673678577</c:v>
                </c:pt>
                <c:pt idx="285">
                  <c:v>726.33248673678577</c:v>
                </c:pt>
                <c:pt idx="286">
                  <c:v>726.33248673678577</c:v>
                </c:pt>
                <c:pt idx="287">
                  <c:v>726.33248673678577</c:v>
                </c:pt>
                <c:pt idx="288">
                  <c:v>726.33248673678577</c:v>
                </c:pt>
                <c:pt idx="289">
                  <c:v>726.33248673678577</c:v>
                </c:pt>
                <c:pt idx="290">
                  <c:v>726.33248673678577</c:v>
                </c:pt>
                <c:pt idx="291">
                  <c:v>726.33248673678577</c:v>
                </c:pt>
                <c:pt idx="292">
                  <c:v>726.33248673678577</c:v>
                </c:pt>
                <c:pt idx="293">
                  <c:v>726.33248673678577</c:v>
                </c:pt>
                <c:pt idx="294">
                  <c:v>726.33248673678577</c:v>
                </c:pt>
                <c:pt idx="295">
                  <c:v>726.33248673678577</c:v>
                </c:pt>
                <c:pt idx="296">
                  <c:v>726.33248673678577</c:v>
                </c:pt>
                <c:pt idx="297">
                  <c:v>726.33248673678577</c:v>
                </c:pt>
                <c:pt idx="298">
                  <c:v>726.33248673678577</c:v>
                </c:pt>
                <c:pt idx="299">
                  <c:v>726.33248673678577</c:v>
                </c:pt>
                <c:pt idx="300">
                  <c:v>726.33248673678577</c:v>
                </c:pt>
                <c:pt idx="301">
                  <c:v>726.33248673678577</c:v>
                </c:pt>
                <c:pt idx="302">
                  <c:v>726.33248673678577</c:v>
                </c:pt>
                <c:pt idx="303">
                  <c:v>726.33248673678577</c:v>
                </c:pt>
                <c:pt idx="304">
                  <c:v>726.33248673678577</c:v>
                </c:pt>
                <c:pt idx="305">
                  <c:v>726.33248673678577</c:v>
                </c:pt>
                <c:pt idx="306">
                  <c:v>726.33248673678577</c:v>
                </c:pt>
                <c:pt idx="307">
                  <c:v>726.33248673678577</c:v>
                </c:pt>
                <c:pt idx="308">
                  <c:v>726.33248673678577</c:v>
                </c:pt>
                <c:pt idx="309">
                  <c:v>726.33248673678577</c:v>
                </c:pt>
                <c:pt idx="310">
                  <c:v>726.33248673678577</c:v>
                </c:pt>
                <c:pt idx="311">
                  <c:v>726.33248673678577</c:v>
                </c:pt>
                <c:pt idx="312">
                  <c:v>726.33248673678577</c:v>
                </c:pt>
                <c:pt idx="313">
                  <c:v>726.33248673678577</c:v>
                </c:pt>
                <c:pt idx="314">
                  <c:v>726.33248673678577</c:v>
                </c:pt>
                <c:pt idx="315">
                  <c:v>726.33248673678577</c:v>
                </c:pt>
                <c:pt idx="316">
                  <c:v>726.33248673678577</c:v>
                </c:pt>
                <c:pt idx="317">
                  <c:v>726.33248673678577</c:v>
                </c:pt>
                <c:pt idx="318">
                  <c:v>726.33248673678577</c:v>
                </c:pt>
                <c:pt idx="319">
                  <c:v>726.33248673678577</c:v>
                </c:pt>
                <c:pt idx="320">
                  <c:v>726.33248673678577</c:v>
                </c:pt>
                <c:pt idx="321">
                  <c:v>726.33248673678577</c:v>
                </c:pt>
                <c:pt idx="322">
                  <c:v>726.33248673678577</c:v>
                </c:pt>
                <c:pt idx="323">
                  <c:v>726.33248673678577</c:v>
                </c:pt>
                <c:pt idx="324">
                  <c:v>726.33248673678577</c:v>
                </c:pt>
                <c:pt idx="325">
                  <c:v>726.33248673678577</c:v>
                </c:pt>
                <c:pt idx="326">
                  <c:v>726.33248673678577</c:v>
                </c:pt>
                <c:pt idx="327">
                  <c:v>726.33248673678577</c:v>
                </c:pt>
                <c:pt idx="328">
                  <c:v>726.33248673678577</c:v>
                </c:pt>
                <c:pt idx="329">
                  <c:v>726.33248673678577</c:v>
                </c:pt>
                <c:pt idx="330">
                  <c:v>726.33248673678577</c:v>
                </c:pt>
                <c:pt idx="331">
                  <c:v>726.33248673678577</c:v>
                </c:pt>
                <c:pt idx="332">
                  <c:v>726.33248673678577</c:v>
                </c:pt>
                <c:pt idx="333">
                  <c:v>726.33248673678577</c:v>
                </c:pt>
                <c:pt idx="334">
                  <c:v>726.33248673678577</c:v>
                </c:pt>
                <c:pt idx="335">
                  <c:v>726.33248673678577</c:v>
                </c:pt>
                <c:pt idx="336">
                  <c:v>726.33248673678577</c:v>
                </c:pt>
                <c:pt idx="337">
                  <c:v>726.33248673678577</c:v>
                </c:pt>
                <c:pt idx="338">
                  <c:v>726.33248673678577</c:v>
                </c:pt>
                <c:pt idx="339">
                  <c:v>726.33248673678577</c:v>
                </c:pt>
                <c:pt idx="340">
                  <c:v>726.33248673678577</c:v>
                </c:pt>
                <c:pt idx="341">
                  <c:v>726.33248673678577</c:v>
                </c:pt>
                <c:pt idx="342">
                  <c:v>726.33248673678577</c:v>
                </c:pt>
                <c:pt idx="343">
                  <c:v>726.33248673678577</c:v>
                </c:pt>
                <c:pt idx="344">
                  <c:v>726.33248673678577</c:v>
                </c:pt>
                <c:pt idx="345">
                  <c:v>726.33248673678577</c:v>
                </c:pt>
                <c:pt idx="346">
                  <c:v>726.33248673678577</c:v>
                </c:pt>
                <c:pt idx="347">
                  <c:v>726.33248673678577</c:v>
                </c:pt>
                <c:pt idx="348">
                  <c:v>726.33248673678577</c:v>
                </c:pt>
                <c:pt idx="349">
                  <c:v>726.33248673678577</c:v>
                </c:pt>
                <c:pt idx="350">
                  <c:v>726.33248673678577</c:v>
                </c:pt>
                <c:pt idx="351">
                  <c:v>726.33248673678577</c:v>
                </c:pt>
                <c:pt idx="352">
                  <c:v>726.33248673678577</c:v>
                </c:pt>
                <c:pt idx="353">
                  <c:v>726.33248673678577</c:v>
                </c:pt>
                <c:pt idx="354">
                  <c:v>726.33248673678577</c:v>
                </c:pt>
                <c:pt idx="355">
                  <c:v>726.33248673678577</c:v>
                </c:pt>
                <c:pt idx="356">
                  <c:v>726.33248673678577</c:v>
                </c:pt>
                <c:pt idx="357">
                  <c:v>726.33248673678577</c:v>
                </c:pt>
                <c:pt idx="358">
                  <c:v>726.33248673678577</c:v>
                </c:pt>
                <c:pt idx="359">
                  <c:v>726.33248673678577</c:v>
                </c:pt>
                <c:pt idx="360">
                  <c:v>726.33248673678577</c:v>
                </c:pt>
                <c:pt idx="361">
                  <c:v>726.33248673678577</c:v>
                </c:pt>
                <c:pt idx="362">
                  <c:v>726.33248673678577</c:v>
                </c:pt>
                <c:pt idx="363">
                  <c:v>726.33248673678577</c:v>
                </c:pt>
                <c:pt idx="364">
                  <c:v>726.33248673678577</c:v>
                </c:pt>
                <c:pt idx="365">
                  <c:v>726.33248673678577</c:v>
                </c:pt>
                <c:pt idx="366">
                  <c:v>726.33248673678577</c:v>
                </c:pt>
                <c:pt idx="367">
                  <c:v>726.33248673678577</c:v>
                </c:pt>
                <c:pt idx="368">
                  <c:v>726.33248673678577</c:v>
                </c:pt>
                <c:pt idx="369">
                  <c:v>726.33248673678577</c:v>
                </c:pt>
                <c:pt idx="370">
                  <c:v>726.33248673678577</c:v>
                </c:pt>
                <c:pt idx="371">
                  <c:v>726.33248673678577</c:v>
                </c:pt>
                <c:pt idx="372">
                  <c:v>726.33248673678577</c:v>
                </c:pt>
                <c:pt idx="373">
                  <c:v>726.33248673678577</c:v>
                </c:pt>
                <c:pt idx="374">
                  <c:v>726.33248673678577</c:v>
                </c:pt>
                <c:pt idx="375">
                  <c:v>726.33248673678577</c:v>
                </c:pt>
                <c:pt idx="376">
                  <c:v>726.33248673678577</c:v>
                </c:pt>
                <c:pt idx="377">
                  <c:v>726.33248673678577</c:v>
                </c:pt>
                <c:pt idx="378">
                  <c:v>726.33248673678577</c:v>
                </c:pt>
                <c:pt idx="379">
                  <c:v>726.33248673678577</c:v>
                </c:pt>
                <c:pt idx="380">
                  <c:v>726.33248673678577</c:v>
                </c:pt>
                <c:pt idx="381">
                  <c:v>726.33248673678577</c:v>
                </c:pt>
                <c:pt idx="382">
                  <c:v>726.33248673678577</c:v>
                </c:pt>
                <c:pt idx="383">
                  <c:v>726.33248673678577</c:v>
                </c:pt>
                <c:pt idx="384">
                  <c:v>726.33248673678577</c:v>
                </c:pt>
                <c:pt idx="385">
                  <c:v>726.33248673678577</c:v>
                </c:pt>
                <c:pt idx="386">
                  <c:v>726.33248673678577</c:v>
                </c:pt>
                <c:pt idx="387">
                  <c:v>726.33248673678577</c:v>
                </c:pt>
                <c:pt idx="388">
                  <c:v>726.33248673678577</c:v>
                </c:pt>
                <c:pt idx="389">
                  <c:v>726.33248673678577</c:v>
                </c:pt>
                <c:pt idx="390">
                  <c:v>726.33248673678577</c:v>
                </c:pt>
                <c:pt idx="391">
                  <c:v>726.33248673678577</c:v>
                </c:pt>
                <c:pt idx="392">
                  <c:v>726.33248673678577</c:v>
                </c:pt>
                <c:pt idx="393">
                  <c:v>726.33248673678577</c:v>
                </c:pt>
                <c:pt idx="394">
                  <c:v>726.33248673678577</c:v>
                </c:pt>
                <c:pt idx="395">
                  <c:v>726.33248673678577</c:v>
                </c:pt>
                <c:pt idx="396">
                  <c:v>726.33248673678577</c:v>
                </c:pt>
                <c:pt idx="397">
                  <c:v>726.33248673678577</c:v>
                </c:pt>
                <c:pt idx="398">
                  <c:v>726.33248673678577</c:v>
                </c:pt>
                <c:pt idx="399">
                  <c:v>726.33248673678577</c:v>
                </c:pt>
                <c:pt idx="400">
                  <c:v>726.33248673678577</c:v>
                </c:pt>
                <c:pt idx="401">
                  <c:v>726.33248673678577</c:v>
                </c:pt>
                <c:pt idx="402">
                  <c:v>726.33248673678577</c:v>
                </c:pt>
                <c:pt idx="403">
                  <c:v>726.33248673678577</c:v>
                </c:pt>
                <c:pt idx="404">
                  <c:v>726.33248673678577</c:v>
                </c:pt>
                <c:pt idx="405">
                  <c:v>726.33248673678577</c:v>
                </c:pt>
                <c:pt idx="406">
                  <c:v>726.33248673678577</c:v>
                </c:pt>
                <c:pt idx="407">
                  <c:v>726.33248673678577</c:v>
                </c:pt>
                <c:pt idx="408">
                  <c:v>726.33248673678577</c:v>
                </c:pt>
                <c:pt idx="409">
                  <c:v>726.33248673678577</c:v>
                </c:pt>
                <c:pt idx="410">
                  <c:v>726.33248673678577</c:v>
                </c:pt>
                <c:pt idx="411">
                  <c:v>726.33248673678577</c:v>
                </c:pt>
                <c:pt idx="412">
                  <c:v>726.33248673678577</c:v>
                </c:pt>
                <c:pt idx="413">
                  <c:v>726.33248673678577</c:v>
                </c:pt>
                <c:pt idx="414">
                  <c:v>726.33248673678577</c:v>
                </c:pt>
                <c:pt idx="415">
                  <c:v>726.33248673678577</c:v>
                </c:pt>
                <c:pt idx="416">
                  <c:v>726.33248673678577</c:v>
                </c:pt>
                <c:pt idx="417">
                  <c:v>726.33248673678577</c:v>
                </c:pt>
                <c:pt idx="418">
                  <c:v>726.33248673678577</c:v>
                </c:pt>
                <c:pt idx="419">
                  <c:v>726.33248673678577</c:v>
                </c:pt>
                <c:pt idx="420">
                  <c:v>726.33248673678577</c:v>
                </c:pt>
                <c:pt idx="421">
                  <c:v>726.33248673678577</c:v>
                </c:pt>
                <c:pt idx="422">
                  <c:v>726.33248673678577</c:v>
                </c:pt>
                <c:pt idx="423">
                  <c:v>726.33248673678577</c:v>
                </c:pt>
                <c:pt idx="424">
                  <c:v>726.33248673678577</c:v>
                </c:pt>
                <c:pt idx="425">
                  <c:v>726.33248673678577</c:v>
                </c:pt>
                <c:pt idx="426">
                  <c:v>726.33248673678577</c:v>
                </c:pt>
                <c:pt idx="427">
                  <c:v>726.33248673678577</c:v>
                </c:pt>
                <c:pt idx="428">
                  <c:v>726.33248673678577</c:v>
                </c:pt>
                <c:pt idx="429">
                  <c:v>726.33248673678577</c:v>
                </c:pt>
                <c:pt idx="430">
                  <c:v>726.33248673678577</c:v>
                </c:pt>
                <c:pt idx="431">
                  <c:v>726.33248673678577</c:v>
                </c:pt>
                <c:pt idx="432">
                  <c:v>726.33248673678577</c:v>
                </c:pt>
                <c:pt idx="433">
                  <c:v>726.33248673678577</c:v>
                </c:pt>
                <c:pt idx="434">
                  <c:v>726.33248673678577</c:v>
                </c:pt>
                <c:pt idx="435">
                  <c:v>726.33248673678577</c:v>
                </c:pt>
                <c:pt idx="436">
                  <c:v>726.33248673678577</c:v>
                </c:pt>
                <c:pt idx="437">
                  <c:v>726.33248673678577</c:v>
                </c:pt>
                <c:pt idx="438">
                  <c:v>726.33248673678577</c:v>
                </c:pt>
                <c:pt idx="439">
                  <c:v>726.33248673678577</c:v>
                </c:pt>
                <c:pt idx="440">
                  <c:v>726.33248673678577</c:v>
                </c:pt>
                <c:pt idx="441">
                  <c:v>726.33248673678577</c:v>
                </c:pt>
                <c:pt idx="442">
                  <c:v>726.33248673678577</c:v>
                </c:pt>
                <c:pt idx="443">
                  <c:v>726.33248673678577</c:v>
                </c:pt>
                <c:pt idx="444">
                  <c:v>726.33248673678577</c:v>
                </c:pt>
                <c:pt idx="445">
                  <c:v>726.33248673678577</c:v>
                </c:pt>
                <c:pt idx="446">
                  <c:v>726.33248673678577</c:v>
                </c:pt>
                <c:pt idx="447">
                  <c:v>726.33248673678577</c:v>
                </c:pt>
                <c:pt idx="448">
                  <c:v>726.33248673678577</c:v>
                </c:pt>
                <c:pt idx="449">
                  <c:v>726.33248673678577</c:v>
                </c:pt>
                <c:pt idx="450">
                  <c:v>1960.3260370352721</c:v>
                </c:pt>
                <c:pt idx="451">
                  <c:v>1960.3260370352721</c:v>
                </c:pt>
                <c:pt idx="452">
                  <c:v>1960.3260370352721</c:v>
                </c:pt>
                <c:pt idx="453">
                  <c:v>1960.3260370352721</c:v>
                </c:pt>
                <c:pt idx="454">
                  <c:v>1960.3260370352721</c:v>
                </c:pt>
                <c:pt idx="455">
                  <c:v>1960.3260370352721</c:v>
                </c:pt>
                <c:pt idx="456">
                  <c:v>1960.3260370352721</c:v>
                </c:pt>
                <c:pt idx="457">
                  <c:v>1960.3260370352721</c:v>
                </c:pt>
                <c:pt idx="458">
                  <c:v>1960.3260370352721</c:v>
                </c:pt>
                <c:pt idx="459">
                  <c:v>1960.3260370352721</c:v>
                </c:pt>
                <c:pt idx="460">
                  <c:v>1960.3260370352721</c:v>
                </c:pt>
                <c:pt idx="461">
                  <c:v>1960.3260370352721</c:v>
                </c:pt>
                <c:pt idx="462">
                  <c:v>1960.3260370352721</c:v>
                </c:pt>
                <c:pt idx="463">
                  <c:v>1960.3260370352721</c:v>
                </c:pt>
                <c:pt idx="464">
                  <c:v>1960.3260370352721</c:v>
                </c:pt>
                <c:pt idx="465">
                  <c:v>1960.3260370352721</c:v>
                </c:pt>
                <c:pt idx="466">
                  <c:v>1960.3260370352721</c:v>
                </c:pt>
                <c:pt idx="467">
                  <c:v>1960.3260370352721</c:v>
                </c:pt>
                <c:pt idx="468">
                  <c:v>1960.3260370352721</c:v>
                </c:pt>
                <c:pt idx="469">
                  <c:v>1960.3260370352721</c:v>
                </c:pt>
                <c:pt idx="470">
                  <c:v>1960.3260370352721</c:v>
                </c:pt>
                <c:pt idx="471">
                  <c:v>1960.3260370352721</c:v>
                </c:pt>
                <c:pt idx="472">
                  <c:v>1960.3260370352721</c:v>
                </c:pt>
                <c:pt idx="473">
                  <c:v>1960.3260370352721</c:v>
                </c:pt>
                <c:pt idx="474">
                  <c:v>1960.3260370352721</c:v>
                </c:pt>
                <c:pt idx="475">
                  <c:v>1960.3260370352721</c:v>
                </c:pt>
                <c:pt idx="476">
                  <c:v>1960.3260370352721</c:v>
                </c:pt>
                <c:pt idx="477">
                  <c:v>1960.3260370352721</c:v>
                </c:pt>
                <c:pt idx="478">
                  <c:v>1960.3260370352721</c:v>
                </c:pt>
                <c:pt idx="479">
                  <c:v>1960.3260370352721</c:v>
                </c:pt>
                <c:pt idx="480">
                  <c:v>1960.3260370352721</c:v>
                </c:pt>
                <c:pt idx="481">
                  <c:v>1960.3260370352721</c:v>
                </c:pt>
                <c:pt idx="482">
                  <c:v>1960.3260370352721</c:v>
                </c:pt>
                <c:pt idx="483">
                  <c:v>1960.3260370352721</c:v>
                </c:pt>
                <c:pt idx="484">
                  <c:v>1960.3260370352721</c:v>
                </c:pt>
                <c:pt idx="485">
                  <c:v>1960.3260370352721</c:v>
                </c:pt>
                <c:pt idx="486">
                  <c:v>1960.3260370352721</c:v>
                </c:pt>
                <c:pt idx="487">
                  <c:v>1960.3260370352721</c:v>
                </c:pt>
                <c:pt idx="488">
                  <c:v>1960.3260370352721</c:v>
                </c:pt>
                <c:pt idx="489">
                  <c:v>1960.3260370352721</c:v>
                </c:pt>
                <c:pt idx="490">
                  <c:v>1960.3260370352721</c:v>
                </c:pt>
                <c:pt idx="491">
                  <c:v>1960.3260370352721</c:v>
                </c:pt>
                <c:pt idx="492">
                  <c:v>1960.3260370352721</c:v>
                </c:pt>
                <c:pt idx="493">
                  <c:v>1960.3260370352721</c:v>
                </c:pt>
                <c:pt idx="494">
                  <c:v>1960.3260370352721</c:v>
                </c:pt>
                <c:pt idx="495">
                  <c:v>1960.3260370352721</c:v>
                </c:pt>
                <c:pt idx="496">
                  <c:v>1960.3260370352721</c:v>
                </c:pt>
                <c:pt idx="497">
                  <c:v>1960.3260370352721</c:v>
                </c:pt>
                <c:pt idx="498">
                  <c:v>1960.3260370352721</c:v>
                </c:pt>
                <c:pt idx="499">
                  <c:v>1960.3260370352721</c:v>
                </c:pt>
                <c:pt idx="500">
                  <c:v>1960.3260370352721</c:v>
                </c:pt>
                <c:pt idx="501">
                  <c:v>1960.3260370352721</c:v>
                </c:pt>
                <c:pt idx="502">
                  <c:v>1960.3260370352721</c:v>
                </c:pt>
                <c:pt idx="503">
                  <c:v>1960.3260370352721</c:v>
                </c:pt>
                <c:pt idx="504">
                  <c:v>1960.3260370352721</c:v>
                </c:pt>
                <c:pt idx="505">
                  <c:v>1960.3260370352721</c:v>
                </c:pt>
                <c:pt idx="506">
                  <c:v>1960.3260370352721</c:v>
                </c:pt>
                <c:pt idx="507">
                  <c:v>1960.3260370352721</c:v>
                </c:pt>
                <c:pt idx="508">
                  <c:v>1960.3260370352721</c:v>
                </c:pt>
                <c:pt idx="509">
                  <c:v>1960.3260370352721</c:v>
                </c:pt>
                <c:pt idx="510">
                  <c:v>1960.3260370352721</c:v>
                </c:pt>
                <c:pt idx="511">
                  <c:v>1960.3260370352721</c:v>
                </c:pt>
                <c:pt idx="512">
                  <c:v>1960.3260370352721</c:v>
                </c:pt>
                <c:pt idx="513">
                  <c:v>1960.3260370352721</c:v>
                </c:pt>
                <c:pt idx="514">
                  <c:v>1960.3260370352721</c:v>
                </c:pt>
                <c:pt idx="515">
                  <c:v>1960.3260370352721</c:v>
                </c:pt>
                <c:pt idx="516">
                  <c:v>1960.3260370352721</c:v>
                </c:pt>
                <c:pt idx="517">
                  <c:v>1960.3260370352721</c:v>
                </c:pt>
                <c:pt idx="518">
                  <c:v>1960.3260370352721</c:v>
                </c:pt>
                <c:pt idx="519">
                  <c:v>1960.3260370352721</c:v>
                </c:pt>
                <c:pt idx="520">
                  <c:v>1960.3260370352721</c:v>
                </c:pt>
                <c:pt idx="521">
                  <c:v>1960.3260370352721</c:v>
                </c:pt>
                <c:pt idx="522">
                  <c:v>1960.3260370352721</c:v>
                </c:pt>
                <c:pt idx="523">
                  <c:v>1960.3260370352721</c:v>
                </c:pt>
                <c:pt idx="524">
                  <c:v>1960.3260370352721</c:v>
                </c:pt>
                <c:pt idx="525">
                  <c:v>1960.3260370352721</c:v>
                </c:pt>
                <c:pt idx="526">
                  <c:v>1960.3260370352721</c:v>
                </c:pt>
                <c:pt idx="527">
                  <c:v>1960.3260370352721</c:v>
                </c:pt>
                <c:pt idx="528">
                  <c:v>1960.3260370352721</c:v>
                </c:pt>
                <c:pt idx="529">
                  <c:v>1960.3260370352721</c:v>
                </c:pt>
                <c:pt idx="530">
                  <c:v>1960.3260370352721</c:v>
                </c:pt>
                <c:pt idx="531">
                  <c:v>1960.3260370352721</c:v>
                </c:pt>
                <c:pt idx="532">
                  <c:v>1960.3260370352721</c:v>
                </c:pt>
                <c:pt idx="533">
                  <c:v>1960.3260370352721</c:v>
                </c:pt>
                <c:pt idx="534">
                  <c:v>1960.3260370352721</c:v>
                </c:pt>
                <c:pt idx="535">
                  <c:v>1960.3260370352721</c:v>
                </c:pt>
                <c:pt idx="536">
                  <c:v>1960.3260370352721</c:v>
                </c:pt>
                <c:pt idx="537">
                  <c:v>1960.3260370352721</c:v>
                </c:pt>
                <c:pt idx="538">
                  <c:v>1960.3260370352721</c:v>
                </c:pt>
                <c:pt idx="539">
                  <c:v>1960.3260370352721</c:v>
                </c:pt>
                <c:pt idx="540">
                  <c:v>1960.3260370352721</c:v>
                </c:pt>
                <c:pt idx="541">
                  <c:v>1960.3260370352721</c:v>
                </c:pt>
                <c:pt idx="542">
                  <c:v>1960.3260370352721</c:v>
                </c:pt>
                <c:pt idx="543">
                  <c:v>1960.3260370352721</c:v>
                </c:pt>
                <c:pt idx="544">
                  <c:v>1960.3260370352721</c:v>
                </c:pt>
                <c:pt idx="545">
                  <c:v>1960.3260370352721</c:v>
                </c:pt>
                <c:pt idx="546">
                  <c:v>1960.3260370352721</c:v>
                </c:pt>
                <c:pt idx="547">
                  <c:v>1960.3260370352721</c:v>
                </c:pt>
                <c:pt idx="548">
                  <c:v>1960.3260370352721</c:v>
                </c:pt>
                <c:pt idx="549">
                  <c:v>1960.3260370352721</c:v>
                </c:pt>
                <c:pt idx="550">
                  <c:v>1960.3260370352721</c:v>
                </c:pt>
                <c:pt idx="551">
                  <c:v>1960.3260370352721</c:v>
                </c:pt>
                <c:pt idx="552">
                  <c:v>1960.3260370352721</c:v>
                </c:pt>
                <c:pt idx="553">
                  <c:v>1960.3260370352721</c:v>
                </c:pt>
                <c:pt idx="554">
                  <c:v>1960.3260370352721</c:v>
                </c:pt>
                <c:pt idx="555">
                  <c:v>1960.3260370352721</c:v>
                </c:pt>
                <c:pt idx="556">
                  <c:v>1960.3260370352721</c:v>
                </c:pt>
                <c:pt idx="557">
                  <c:v>1960.3260370352721</c:v>
                </c:pt>
                <c:pt idx="558">
                  <c:v>1960.3260370352721</c:v>
                </c:pt>
                <c:pt idx="559">
                  <c:v>1960.3260370352721</c:v>
                </c:pt>
                <c:pt idx="560">
                  <c:v>1960.3260370352721</c:v>
                </c:pt>
                <c:pt idx="561">
                  <c:v>1960.3260370352721</c:v>
                </c:pt>
                <c:pt idx="562">
                  <c:v>1960.3260370352721</c:v>
                </c:pt>
                <c:pt idx="563">
                  <c:v>1960.3260370352721</c:v>
                </c:pt>
                <c:pt idx="564">
                  <c:v>1960.3260370352721</c:v>
                </c:pt>
                <c:pt idx="565">
                  <c:v>1960.3260370352721</c:v>
                </c:pt>
                <c:pt idx="566">
                  <c:v>1960.3260370352721</c:v>
                </c:pt>
                <c:pt idx="567">
                  <c:v>1960.3260370352721</c:v>
                </c:pt>
                <c:pt idx="568">
                  <c:v>1960.3260370352721</c:v>
                </c:pt>
                <c:pt idx="569">
                  <c:v>1960.3260370352721</c:v>
                </c:pt>
                <c:pt idx="570">
                  <c:v>1960.3260370352721</c:v>
                </c:pt>
                <c:pt idx="571">
                  <c:v>1960.3260370352721</c:v>
                </c:pt>
                <c:pt idx="572">
                  <c:v>1960.3260370352721</c:v>
                </c:pt>
                <c:pt idx="573">
                  <c:v>1960.3260370352721</c:v>
                </c:pt>
                <c:pt idx="574">
                  <c:v>1960.3260370352721</c:v>
                </c:pt>
                <c:pt idx="575">
                  <c:v>1960.3260370352721</c:v>
                </c:pt>
                <c:pt idx="576">
                  <c:v>1960.3260370352721</c:v>
                </c:pt>
                <c:pt idx="577">
                  <c:v>1960.3260370352721</c:v>
                </c:pt>
                <c:pt idx="578">
                  <c:v>1960.3260370352721</c:v>
                </c:pt>
                <c:pt idx="579">
                  <c:v>1960.3260370352721</c:v>
                </c:pt>
                <c:pt idx="580">
                  <c:v>1960.3260370352721</c:v>
                </c:pt>
                <c:pt idx="581">
                  <c:v>1960.3260370352721</c:v>
                </c:pt>
                <c:pt idx="582">
                  <c:v>1960.3260370352721</c:v>
                </c:pt>
                <c:pt idx="583">
                  <c:v>1960.3260370352721</c:v>
                </c:pt>
                <c:pt idx="584">
                  <c:v>1960.3260370352721</c:v>
                </c:pt>
                <c:pt idx="585">
                  <c:v>1960.3260370352721</c:v>
                </c:pt>
                <c:pt idx="586">
                  <c:v>1960.3260370352721</c:v>
                </c:pt>
                <c:pt idx="587">
                  <c:v>1960.3260370352721</c:v>
                </c:pt>
                <c:pt idx="588">
                  <c:v>1960.3260370352721</c:v>
                </c:pt>
                <c:pt idx="589">
                  <c:v>1960.3260370352721</c:v>
                </c:pt>
                <c:pt idx="590">
                  <c:v>1960.3260370352721</c:v>
                </c:pt>
                <c:pt idx="591">
                  <c:v>1960.3260370352721</c:v>
                </c:pt>
                <c:pt idx="592">
                  <c:v>1960.3260370352721</c:v>
                </c:pt>
                <c:pt idx="593">
                  <c:v>1960.3260370352721</c:v>
                </c:pt>
                <c:pt idx="594">
                  <c:v>1960.3260370352721</c:v>
                </c:pt>
                <c:pt idx="595">
                  <c:v>1960.3260370352721</c:v>
                </c:pt>
                <c:pt idx="596">
                  <c:v>1960.3260370352721</c:v>
                </c:pt>
                <c:pt idx="597">
                  <c:v>1960.3260370352721</c:v>
                </c:pt>
                <c:pt idx="598">
                  <c:v>1960.3260370352721</c:v>
                </c:pt>
                <c:pt idx="599">
                  <c:v>1960.3260370352721</c:v>
                </c:pt>
                <c:pt idx="600">
                  <c:v>1960.3260370352721</c:v>
                </c:pt>
                <c:pt idx="601">
                  <c:v>1960.3260370352721</c:v>
                </c:pt>
                <c:pt idx="602">
                  <c:v>1960.3260370352721</c:v>
                </c:pt>
                <c:pt idx="603">
                  <c:v>1960.3260370352721</c:v>
                </c:pt>
                <c:pt idx="604">
                  <c:v>1960.3260370352721</c:v>
                </c:pt>
                <c:pt idx="605">
                  <c:v>1960.3260370352721</c:v>
                </c:pt>
                <c:pt idx="606">
                  <c:v>1960.3260370352721</c:v>
                </c:pt>
                <c:pt idx="607">
                  <c:v>1960.3260370352721</c:v>
                </c:pt>
                <c:pt idx="608">
                  <c:v>1960.3260370352721</c:v>
                </c:pt>
                <c:pt idx="609">
                  <c:v>1960.3260370352721</c:v>
                </c:pt>
                <c:pt idx="610">
                  <c:v>1960.3260370352721</c:v>
                </c:pt>
                <c:pt idx="611">
                  <c:v>1960.3260370352721</c:v>
                </c:pt>
                <c:pt idx="612">
                  <c:v>1960.3260370352721</c:v>
                </c:pt>
                <c:pt idx="613">
                  <c:v>1960.3260370352721</c:v>
                </c:pt>
                <c:pt idx="614">
                  <c:v>1960.3260370352721</c:v>
                </c:pt>
                <c:pt idx="615">
                  <c:v>1960.3260370352721</c:v>
                </c:pt>
                <c:pt idx="616">
                  <c:v>1960.3260370352721</c:v>
                </c:pt>
                <c:pt idx="617">
                  <c:v>1960.3260370352721</c:v>
                </c:pt>
                <c:pt idx="618">
                  <c:v>1960.3260370352721</c:v>
                </c:pt>
                <c:pt idx="619">
                  <c:v>1960.3260370352721</c:v>
                </c:pt>
                <c:pt idx="620">
                  <c:v>1960.3260370352721</c:v>
                </c:pt>
                <c:pt idx="621">
                  <c:v>1960.3260370352721</c:v>
                </c:pt>
                <c:pt idx="622">
                  <c:v>1960.3260370352721</c:v>
                </c:pt>
                <c:pt idx="623">
                  <c:v>1960.3260370352721</c:v>
                </c:pt>
                <c:pt idx="624">
                  <c:v>1960.3260370352721</c:v>
                </c:pt>
                <c:pt idx="625">
                  <c:v>1960.3260370352721</c:v>
                </c:pt>
                <c:pt idx="626">
                  <c:v>1960.3260370352721</c:v>
                </c:pt>
                <c:pt idx="627">
                  <c:v>1960.3260370352721</c:v>
                </c:pt>
                <c:pt idx="628">
                  <c:v>1960.3260370352721</c:v>
                </c:pt>
                <c:pt idx="629">
                  <c:v>1960.3260370352721</c:v>
                </c:pt>
                <c:pt idx="630">
                  <c:v>1960.3260370352721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8-4714-988C-BA34D3020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312975"/>
        <c:axId val="2014313391"/>
      </c:scatterChart>
      <c:valAx>
        <c:axId val="201431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3391"/>
        <c:crosses val="autoZero"/>
        <c:crossBetween val="midCat"/>
      </c:valAx>
      <c:valAx>
        <c:axId val="20143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7'!$P$54:$P$684</c:f>
              <c:numCache>
                <c:formatCode>0.00E+00</c:formatCode>
                <c:ptCount val="631"/>
                <c:pt idx="0">
                  <c:v>0</c:v>
                </c:pt>
                <c:pt idx="1">
                  <c:v>2.1896250124443162E-7</c:v>
                </c:pt>
                <c:pt idx="2">
                  <c:v>8.7585000497772649E-7</c:v>
                </c:pt>
                <c:pt idx="3">
                  <c:v>2.1896250124443165E-6</c:v>
                </c:pt>
                <c:pt idx="4">
                  <c:v>4.379250024888633E-6</c:v>
                </c:pt>
                <c:pt idx="5">
                  <c:v>7.6636875435551067E-6</c:v>
                </c:pt>
                <c:pt idx="6">
                  <c:v>1.2261900069688171E-5</c:v>
                </c:pt>
                <c:pt idx="7">
                  <c:v>1.8392850104532256E-5</c:v>
                </c:pt>
                <c:pt idx="8">
                  <c:v>2.6275500149331796E-5</c:v>
                </c:pt>
                <c:pt idx="9">
                  <c:v>3.6128812705331218E-5</c:v>
                </c:pt>
                <c:pt idx="10">
                  <c:v>4.8171750273774955E-5</c:v>
                </c:pt>
                <c:pt idx="11">
                  <c:v>6.2623275355907441E-5</c:v>
                </c:pt>
                <c:pt idx="12">
                  <c:v>7.9702350452973109E-5</c:v>
                </c:pt>
                <c:pt idx="13">
                  <c:v>9.962793806621638E-5</c:v>
                </c:pt>
                <c:pt idx="14">
                  <c:v>1.2261900069688171E-4</c:v>
                </c:pt>
                <c:pt idx="15">
                  <c:v>1.4889450084621349E-4</c:v>
                </c:pt>
                <c:pt idx="16">
                  <c:v>1.7867340101545618E-4</c:v>
                </c:pt>
                <c:pt idx="17">
                  <c:v>2.1217466370585422E-4</c:v>
                </c:pt>
                <c:pt idx="18">
                  <c:v>2.49617251418652E-4</c:v>
                </c:pt>
                <c:pt idx="19">
                  <c:v>2.9122012665509399E-4</c:v>
                </c:pt>
                <c:pt idx="20">
                  <c:v>3.3720225191642461E-4</c:v>
                </c:pt>
                <c:pt idx="21">
                  <c:v>3.877825897038883E-4</c:v>
                </c:pt>
                <c:pt idx="22">
                  <c:v>4.431801025187295E-4</c:v>
                </c:pt>
                <c:pt idx="23">
                  <c:v>5.036137528621926E-4</c:v>
                </c:pt>
                <c:pt idx="24">
                  <c:v>5.6930250323552209E-4</c:v>
                </c:pt>
                <c:pt idx="25">
                  <c:v>6.4046531613996241E-4</c:v>
                </c:pt>
                <c:pt idx="26">
                  <c:v>7.173211540767579E-4</c:v>
                </c:pt>
                <c:pt idx="27">
                  <c:v>8.0008897954715304E-4</c:v>
                </c:pt>
                <c:pt idx="28">
                  <c:v>8.8898775505239229E-4</c:v>
                </c:pt>
                <c:pt idx="29">
                  <c:v>9.8423644309372001E-4</c:v>
                </c:pt>
                <c:pt idx="30">
                  <c:v>1.0860540061723807E-3</c:v>
                </c:pt>
                <c:pt idx="31">
                  <c:v>1.1946594067896187E-3</c:v>
                </c:pt>
                <c:pt idx="32">
                  <c:v>1.3102716074466787E-3</c:v>
                </c:pt>
                <c:pt idx="33">
                  <c:v>1.4331095706448047E-3</c:v>
                </c:pt>
                <c:pt idx="34">
                  <c:v>1.5633922588852416E-3</c:v>
                </c:pt>
                <c:pt idx="35">
                  <c:v>1.7013386346692336E-3</c:v>
                </c:pt>
                <c:pt idx="36">
                  <c:v>1.847167660498025E-3</c:v>
                </c:pt>
                <c:pt idx="37">
                  <c:v>2.0010982988728603E-3</c:v>
                </c:pt>
                <c:pt idx="38">
                  <c:v>2.163349512294984E-3</c:v>
                </c:pt>
                <c:pt idx="39">
                  <c:v>2.3341402632656408E-3</c:v>
                </c:pt>
                <c:pt idx="40">
                  <c:v>2.5136895142860746E-3</c:v>
                </c:pt>
                <c:pt idx="41">
                  <c:v>2.7022162278575301E-3</c:v>
                </c:pt>
                <c:pt idx="42">
                  <c:v>2.8999393664812518E-3</c:v>
                </c:pt>
                <c:pt idx="43">
                  <c:v>3.1070778926584842E-3</c:v>
                </c:pt>
                <c:pt idx="44">
                  <c:v>3.3238507688904714E-3</c:v>
                </c:pt>
                <c:pt idx="45">
                  <c:v>3.5504769576784581E-3</c:v>
                </c:pt>
                <c:pt idx="46">
                  <c:v>3.7871754215236886E-3</c:v>
                </c:pt>
                <c:pt idx="47">
                  <c:v>4.0341651229274071E-3</c:v>
                </c:pt>
                <c:pt idx="48">
                  <c:v>4.2916650243908592E-3</c:v>
                </c:pt>
                <c:pt idx="49">
                  <c:v>4.5598940884152882E-3</c:v>
                </c:pt>
                <c:pt idx="50">
                  <c:v>4.8390712775019384E-3</c:v>
                </c:pt>
                <c:pt idx="51">
                  <c:v>5.129415554152055E-3</c:v>
                </c:pt>
                <c:pt idx="52">
                  <c:v>5.4311458808668821E-3</c:v>
                </c:pt>
                <c:pt idx="53">
                  <c:v>5.7444812201476641E-3</c:v>
                </c:pt>
                <c:pt idx="54">
                  <c:v>6.0696405344956451E-3</c:v>
                </c:pt>
                <c:pt idx="55">
                  <c:v>6.4068427864120694E-3</c:v>
                </c:pt>
                <c:pt idx="56">
                  <c:v>6.7563069383981822E-3</c:v>
                </c:pt>
                <c:pt idx="57">
                  <c:v>7.1182519529552277E-3</c:v>
                </c:pt>
                <c:pt idx="58">
                  <c:v>7.4928967925844501E-3</c:v>
                </c:pt>
                <c:pt idx="59">
                  <c:v>7.8804604197870946E-3</c:v>
                </c:pt>
                <c:pt idx="60">
                  <c:v>8.2811617970644045E-3</c:v>
                </c:pt>
                <c:pt idx="61">
                  <c:v>8.695219886917625E-3</c:v>
                </c:pt>
                <c:pt idx="62">
                  <c:v>9.1228536518479994E-3</c:v>
                </c:pt>
                <c:pt idx="63">
                  <c:v>9.5642820543567729E-3</c:v>
                </c:pt>
                <c:pt idx="64">
                  <c:v>1.0019724056945191E-2</c:v>
                </c:pt>
                <c:pt idx="65">
                  <c:v>1.0489398622114496E-2</c:v>
                </c:pt>
                <c:pt idx="66">
                  <c:v>1.0973524712365934E-2</c:v>
                </c:pt>
                <c:pt idx="67">
                  <c:v>1.1472321290200749E-2</c:v>
                </c:pt>
                <c:pt idx="68">
                  <c:v>1.1986007318120186E-2</c:v>
                </c:pt>
                <c:pt idx="69">
                  <c:v>1.2514801758625488E-2</c:v>
                </c:pt>
                <c:pt idx="70">
                  <c:v>1.3058923574217901E-2</c:v>
                </c:pt>
                <c:pt idx="71">
                  <c:v>1.3618591727398668E-2</c:v>
                </c:pt>
                <c:pt idx="72">
                  <c:v>1.4194025180669034E-2</c:v>
                </c:pt>
                <c:pt idx="73">
                  <c:v>1.4785442896530243E-2</c:v>
                </c:pt>
                <c:pt idx="74">
                  <c:v>1.5393063837483541E-2</c:v>
                </c:pt>
                <c:pt idx="75">
                  <c:v>1.6017106966030172E-2</c:v>
                </c:pt>
                <c:pt idx="76">
                  <c:v>1.6657791244671379E-2</c:v>
                </c:pt>
                <c:pt idx="77">
                  <c:v>1.7315335635908407E-2</c:v>
                </c:pt>
                <c:pt idx="78">
                  <c:v>1.7989959102242499E-2</c:v>
                </c:pt>
                <c:pt idx="79">
                  <c:v>1.8681880606174903E-2</c:v>
                </c:pt>
                <c:pt idx="80">
                  <c:v>1.9391319110206862E-2</c:v>
                </c:pt>
                <c:pt idx="81">
                  <c:v>2.0118493576839619E-2</c:v>
                </c:pt>
                <c:pt idx="82">
                  <c:v>2.086362296857442E-2</c:v>
                </c:pt>
                <c:pt idx="83">
                  <c:v>2.1626926247912508E-2</c:v>
                </c:pt>
                <c:pt idx="84">
                  <c:v>2.2408622377355129E-2</c:v>
                </c:pt>
                <c:pt idx="85">
                  <c:v>2.3208930319403527E-2</c:v>
                </c:pt>
                <c:pt idx="86">
                  <c:v>2.4028069036558946E-2</c:v>
                </c:pt>
                <c:pt idx="87">
                  <c:v>2.4866257491322631E-2</c:v>
                </c:pt>
                <c:pt idx="88">
                  <c:v>2.5723714646195824E-2</c:v>
                </c:pt>
                <c:pt idx="89">
                  <c:v>2.6600659463679774E-2</c:v>
                </c:pt>
                <c:pt idx="90">
                  <c:v>2.7497310906275722E-2</c:v>
                </c:pt>
                <c:pt idx="91">
                  <c:v>2.8413887936484913E-2</c:v>
                </c:pt>
                <c:pt idx="92">
                  <c:v>2.9350609516808592E-2</c:v>
                </c:pt>
                <c:pt idx="93">
                  <c:v>3.0307694609748002E-2</c:v>
                </c:pt>
                <c:pt idx="94">
                  <c:v>3.1285362177804386E-2</c:v>
                </c:pt>
                <c:pt idx="95">
                  <c:v>3.2283831183478995E-2</c:v>
                </c:pt>
                <c:pt idx="96">
                  <c:v>3.3303320589273065E-2</c:v>
                </c:pt>
                <c:pt idx="97">
                  <c:v>3.4344049357687846E-2</c:v>
                </c:pt>
                <c:pt idx="98">
                  <c:v>3.5406236451224586E-2</c:v>
                </c:pt>
                <c:pt idx="99">
                  <c:v>3.649010083238452E-2</c:v>
                </c:pt>
                <c:pt idx="100">
                  <c:v>3.7595861463668896E-2</c:v>
                </c:pt>
                <c:pt idx="101">
                  <c:v>3.8723737307578963E-2</c:v>
                </c:pt>
                <c:pt idx="102">
                  <c:v>3.9873947326615963E-2</c:v>
                </c:pt>
                <c:pt idx="103">
                  <c:v>4.1046710483281137E-2</c:v>
                </c:pt>
                <c:pt idx="104">
                  <c:v>4.2242245740075735E-2</c:v>
                </c:pt>
                <c:pt idx="105">
                  <c:v>4.3460772059500996E-2</c:v>
                </c:pt>
                <c:pt idx="106">
                  <c:v>4.4702508404058164E-2</c:v>
                </c:pt>
                <c:pt idx="107">
                  <c:v>4.5967673736248486E-2</c:v>
                </c:pt>
                <c:pt idx="108">
                  <c:v>4.7256487018573212E-2</c:v>
                </c:pt>
                <c:pt idx="109">
                  <c:v>4.8569167213533576E-2</c:v>
                </c:pt>
                <c:pt idx="110">
                  <c:v>4.9905933283630827E-2</c:v>
                </c:pt>
                <c:pt idx="111">
                  <c:v>5.1267004191366213E-2</c:v>
                </c:pt>
                <c:pt idx="112">
                  <c:v>5.2652598899240975E-2</c:v>
                </c:pt>
                <c:pt idx="113">
                  <c:v>5.4062936369756356E-2</c:v>
                </c:pt>
                <c:pt idx="114">
                  <c:v>5.5498235565413605E-2</c:v>
                </c:pt>
                <c:pt idx="115">
                  <c:v>5.6958715448713962E-2</c:v>
                </c:pt>
                <c:pt idx="116">
                  <c:v>5.8444594982158676E-2</c:v>
                </c:pt>
                <c:pt idx="117">
                  <c:v>5.9956093128248983E-2</c:v>
                </c:pt>
                <c:pt idx="118">
                  <c:v>6.1493428849486137E-2</c:v>
                </c:pt>
                <c:pt idx="119">
                  <c:v>6.305682110837138E-2</c:v>
                </c:pt>
                <c:pt idx="120">
                  <c:v>6.4646488867405955E-2</c:v>
                </c:pt>
                <c:pt idx="121">
                  <c:v>6.6262651089091101E-2</c:v>
                </c:pt>
                <c:pt idx="122">
                  <c:v>6.7905526735928062E-2</c:v>
                </c:pt>
                <c:pt idx="123">
                  <c:v>6.9575334770418093E-2</c:v>
                </c:pt>
                <c:pt idx="124">
                  <c:v>7.1272294155062435E-2</c:v>
                </c:pt>
                <c:pt idx="125">
                  <c:v>7.299662385236233E-2</c:v>
                </c:pt>
                <c:pt idx="126">
                  <c:v>7.474854282481902E-2</c:v>
                </c:pt>
                <c:pt idx="127">
                  <c:v>7.652827003493376E-2</c:v>
                </c:pt>
                <c:pt idx="128">
                  <c:v>7.8336024445207791E-2</c:v>
                </c:pt>
                <c:pt idx="129">
                  <c:v>8.0172025018142343E-2</c:v>
                </c:pt>
                <c:pt idx="130">
                  <c:v>8.2036490716238669E-2</c:v>
                </c:pt>
                <c:pt idx="131">
                  <c:v>8.3929640501998026E-2</c:v>
                </c:pt>
                <c:pt idx="132">
                  <c:v>8.5851693337921642E-2</c:v>
                </c:pt>
                <c:pt idx="133">
                  <c:v>8.7802868186510771E-2</c:v>
                </c:pt>
                <c:pt idx="134">
                  <c:v>8.9783384010266656E-2</c:v>
                </c:pt>
                <c:pt idx="135">
                  <c:v>9.1793459771690539E-2</c:v>
                </c:pt>
                <c:pt idx="136">
                  <c:v>9.383331443328366E-2</c:v>
                </c:pt>
                <c:pt idx="137">
                  <c:v>9.5903166957547276E-2</c:v>
                </c:pt>
                <c:pt idx="138">
                  <c:v>9.8003236306982613E-2</c:v>
                </c:pt>
                <c:pt idx="139">
                  <c:v>0.10013374144409093</c:v>
                </c:pt>
                <c:pt idx="140">
                  <c:v>0.10229490133137346</c:v>
                </c:pt>
                <c:pt idx="141">
                  <c:v>0.10448693493133146</c:v>
                </c:pt>
                <c:pt idx="142">
                  <c:v>0.10671006120646617</c:v>
                </c:pt>
                <c:pt idx="143">
                  <c:v>0.10896449911927884</c:v>
                </c:pt>
                <c:pt idx="144">
                  <c:v>0.1112504676322707</c:v>
                </c:pt>
                <c:pt idx="145">
                  <c:v>0.11356818570794301</c:v>
                </c:pt>
                <c:pt idx="146">
                  <c:v>0.11591787230879701</c:v>
                </c:pt>
                <c:pt idx="147">
                  <c:v>0.11829974639733393</c:v>
                </c:pt>
                <c:pt idx="148">
                  <c:v>0.12071402693605503</c:v>
                </c:pt>
                <c:pt idx="149">
                  <c:v>0.12316093288746155</c:v>
                </c:pt>
                <c:pt idx="150">
                  <c:v>0.12564068321405472</c:v>
                </c:pt>
                <c:pt idx="151">
                  <c:v>0.12815349687833583</c:v>
                </c:pt>
                <c:pt idx="152">
                  <c:v>0.13069959284280608</c:v>
                </c:pt>
                <c:pt idx="153">
                  <c:v>0.13327919006996672</c:v>
                </c:pt>
                <c:pt idx="154">
                  <c:v>0.13589250752231902</c:v>
                </c:pt>
                <c:pt idx="155">
                  <c:v>0.13853976416236419</c:v>
                </c:pt>
                <c:pt idx="156">
                  <c:v>0.1412211789526035</c:v>
                </c:pt>
                <c:pt idx="157">
                  <c:v>0.14393697085553819</c:v>
                </c:pt>
                <c:pt idx="158">
                  <c:v>0.14668735883366948</c:v>
                </c:pt>
                <c:pt idx="159">
                  <c:v>0.14947256184949864</c:v>
                </c:pt>
                <c:pt idx="160">
                  <c:v>0.15229279886552691</c:v>
                </c:pt>
                <c:pt idx="161">
                  <c:v>0.15514828884425552</c:v>
                </c:pt>
                <c:pt idx="162">
                  <c:v>0.15803925074818576</c:v>
                </c:pt>
                <c:pt idx="163">
                  <c:v>0.16096590353981882</c:v>
                </c:pt>
                <c:pt idx="164">
                  <c:v>0.16392846618165596</c:v>
                </c:pt>
                <c:pt idx="165">
                  <c:v>0.16692715763619845</c:v>
                </c:pt>
                <c:pt idx="166">
                  <c:v>0.16996219686594752</c:v>
                </c:pt>
                <c:pt idx="167">
                  <c:v>0.17303380283340439</c:v>
                </c:pt>
                <c:pt idx="168">
                  <c:v>0.17614219450107033</c:v>
                </c:pt>
                <c:pt idx="169">
                  <c:v>0.17928759083144657</c:v>
                </c:pt>
                <c:pt idx="170">
                  <c:v>0.18247021078703438</c:v>
                </c:pt>
                <c:pt idx="171">
                  <c:v>0.18569027333033497</c:v>
                </c:pt>
                <c:pt idx="172">
                  <c:v>0.18894799742384963</c:v>
                </c:pt>
                <c:pt idx="173">
                  <c:v>0.19224360203007956</c:v>
                </c:pt>
                <c:pt idx="174">
                  <c:v>0.19557730611152602</c:v>
                </c:pt>
                <c:pt idx="175">
                  <c:v>0.19894932863069026</c:v>
                </c:pt>
                <c:pt idx="176">
                  <c:v>0.20235988855007353</c:v>
                </c:pt>
                <c:pt idx="177">
                  <c:v>0.20580920483217705</c:v>
                </c:pt>
                <c:pt idx="178">
                  <c:v>0.20929749643950207</c:v>
                </c:pt>
                <c:pt idx="179">
                  <c:v>0.21282498233454986</c:v>
                </c:pt>
                <c:pt idx="180">
                  <c:v>0.21639188147982164</c:v>
                </c:pt>
                <c:pt idx="181">
                  <c:v>0.21999816486021148</c:v>
                </c:pt>
                <c:pt idx="182">
                  <c:v>0.22364380346061347</c:v>
                </c:pt>
                <c:pt idx="183">
                  <c:v>0.22732876826592166</c:v>
                </c:pt>
                <c:pt idx="184">
                  <c:v>0.23105303026103013</c:v>
                </c:pt>
                <c:pt idx="185">
                  <c:v>0.23481656043083296</c:v>
                </c:pt>
                <c:pt idx="186">
                  <c:v>0.23861932976022421</c:v>
                </c:pt>
                <c:pt idx="187">
                  <c:v>0.24246130923409795</c:v>
                </c:pt>
                <c:pt idx="188">
                  <c:v>0.24634246983734825</c:v>
                </c:pt>
                <c:pt idx="189">
                  <c:v>0.25026278255486922</c:v>
                </c:pt>
                <c:pt idx="190">
                  <c:v>0.25422221837155484</c:v>
                </c:pt>
                <c:pt idx="191">
                  <c:v>0.25822074827229924</c:v>
                </c:pt>
                <c:pt idx="192">
                  <c:v>0.26225834324199648</c:v>
                </c:pt>
                <c:pt idx="193">
                  <c:v>0.26633497426554065</c:v>
                </c:pt>
                <c:pt idx="194">
                  <c:v>0.2704506123278258</c:v>
                </c:pt>
                <c:pt idx="195">
                  <c:v>0.27460522841374602</c:v>
                </c:pt>
                <c:pt idx="196">
                  <c:v>0.27879879350819536</c:v>
                </c:pt>
                <c:pt idx="197">
                  <c:v>0.28303127859606791</c:v>
                </c:pt>
                <c:pt idx="198">
                  <c:v>0.28730265466225774</c:v>
                </c:pt>
                <c:pt idx="199">
                  <c:v>0.29161289269165891</c:v>
                </c:pt>
                <c:pt idx="200">
                  <c:v>0.2959619636691655</c:v>
                </c:pt>
                <c:pt idx="201">
                  <c:v>0.30034983857967151</c:v>
                </c:pt>
                <c:pt idx="202">
                  <c:v>0.30477648840807109</c:v>
                </c:pt>
                <c:pt idx="203">
                  <c:v>0.30924188413925829</c:v>
                </c:pt>
                <c:pt idx="204">
                  <c:v>0.3137459967581272</c:v>
                </c:pt>
                <c:pt idx="205">
                  <c:v>0.31828879724957188</c:v>
                </c:pt>
                <c:pt idx="206">
                  <c:v>0.32287025659848639</c:v>
                </c:pt>
                <c:pt idx="207">
                  <c:v>0.32749034578976477</c:v>
                </c:pt>
                <c:pt idx="208">
                  <c:v>0.33214903580830113</c:v>
                </c:pt>
                <c:pt idx="209">
                  <c:v>0.33684629763898954</c:v>
                </c:pt>
                <c:pt idx="210">
                  <c:v>0.34158210226672409</c:v>
                </c:pt>
                <c:pt idx="211">
                  <c:v>0.34635642067639882</c:v>
                </c:pt>
                <c:pt idx="212">
                  <c:v>0.35116922385290777</c:v>
                </c:pt>
                <c:pt idx="213">
                  <c:v>0.35602048278114506</c:v>
                </c:pt>
                <c:pt idx="214">
                  <c:v>0.36091016844600476</c:v>
                </c:pt>
                <c:pt idx="215">
                  <c:v>0.36583825183238095</c:v>
                </c:pt>
                <c:pt idx="216">
                  <c:v>0.37080470392516762</c:v>
                </c:pt>
                <c:pt idx="217">
                  <c:v>0.37580949570925892</c:v>
                </c:pt>
                <c:pt idx="218">
                  <c:v>0.38085259816954892</c:v>
                </c:pt>
                <c:pt idx="219">
                  <c:v>0.38593398229093168</c:v>
                </c:pt>
                <c:pt idx="220">
                  <c:v>0.39105361905830122</c:v>
                </c:pt>
                <c:pt idx="221">
                  <c:v>0.39621147945655166</c:v>
                </c:pt>
                <c:pt idx="222">
                  <c:v>0.40140753447057709</c:v>
                </c:pt>
                <c:pt idx="223">
                  <c:v>0.40664175508527156</c:v>
                </c:pt>
                <c:pt idx="224">
                  <c:v>0.4119141122855291</c:v>
                </c:pt>
                <c:pt idx="225">
                  <c:v>0.41722457705624383</c:v>
                </c:pt>
                <c:pt idx="226">
                  <c:v>0.42257312038230982</c:v>
                </c:pt>
                <c:pt idx="227">
                  <c:v>0.42795971324862109</c:v>
                </c:pt>
                <c:pt idx="228">
                  <c:v>0.43338432664007176</c:v>
                </c:pt>
                <c:pt idx="229">
                  <c:v>0.43884693154155591</c:v>
                </c:pt>
                <c:pt idx="230">
                  <c:v>0.44434749893796754</c:v>
                </c:pt>
                <c:pt idx="231">
                  <c:v>0.4498859998142008</c:v>
                </c:pt>
                <c:pt idx="232">
                  <c:v>0.45546240515514969</c:v>
                </c:pt>
                <c:pt idx="233">
                  <c:v>0.46107668594570833</c:v>
                </c:pt>
                <c:pt idx="234">
                  <c:v>0.46672881317077081</c:v>
                </c:pt>
                <c:pt idx="235">
                  <c:v>0.47241875781523113</c:v>
                </c:pt>
                <c:pt idx="236">
                  <c:v>0.47814649086398342</c:v>
                </c:pt>
                <c:pt idx="237">
                  <c:v>0.48391198330192176</c:v>
                </c:pt>
                <c:pt idx="238">
                  <c:v>0.48971520611394015</c:v>
                </c:pt>
                <c:pt idx="239">
                  <c:v>0.49555613028493273</c:v>
                </c:pt>
                <c:pt idx="240">
                  <c:v>0.50143472679979351</c:v>
                </c:pt>
                <c:pt idx="241">
                  <c:v>0.50735096664341661</c:v>
                </c:pt>
                <c:pt idx="242">
                  <c:v>0.51330482080069606</c:v>
                </c:pt>
                <c:pt idx="243">
                  <c:v>0.51929626025652598</c:v>
                </c:pt>
                <c:pt idx="244">
                  <c:v>0.52532525599580038</c:v>
                </c:pt>
                <c:pt idx="245">
                  <c:v>0.53139177900341339</c:v>
                </c:pt>
                <c:pt idx="246">
                  <c:v>0.53749580026425903</c:v>
                </c:pt>
                <c:pt idx="247">
                  <c:v>0.54363729076323142</c:v>
                </c:pt>
                <c:pt idx="248">
                  <c:v>0.54981622148522458</c:v>
                </c:pt>
                <c:pt idx="249">
                  <c:v>0.55603256341513263</c:v>
                </c:pt>
                <c:pt idx="250">
                  <c:v>0.56228628753784959</c:v>
                </c:pt>
                <c:pt idx="251">
                  <c:v>0.56857736483826959</c:v>
                </c:pt>
                <c:pt idx="252">
                  <c:v>0.57490576630128665</c:v>
                </c:pt>
                <c:pt idx="253">
                  <c:v>0.58127146291179488</c:v>
                </c:pt>
                <c:pt idx="254">
                  <c:v>0.5876744256546883</c:v>
                </c:pt>
                <c:pt idx="255">
                  <c:v>0.59411462551486105</c:v>
                </c:pt>
                <c:pt idx="256">
                  <c:v>0.60059203347720713</c:v>
                </c:pt>
                <c:pt idx="257">
                  <c:v>0.60710662052662068</c:v>
                </c:pt>
                <c:pt idx="258">
                  <c:v>0.6136583576479957</c:v>
                </c:pt>
                <c:pt idx="259">
                  <c:v>0.62024721582622633</c:v>
                </c:pt>
                <c:pt idx="260">
                  <c:v>0.62687316604620658</c:v>
                </c:pt>
                <c:pt idx="261">
                  <c:v>0.63353617929283057</c:v>
                </c:pt>
                <c:pt idx="262">
                  <c:v>0.64023622655099233</c:v>
                </c:pt>
                <c:pt idx="263">
                  <c:v>0.64697327880558597</c:v>
                </c:pt>
                <c:pt idx="264">
                  <c:v>0.65374730704150552</c:v>
                </c:pt>
                <c:pt idx="265">
                  <c:v>0.6605582822436451</c:v>
                </c:pt>
                <c:pt idx="266">
                  <c:v>0.66740617539689873</c:v>
                </c:pt>
                <c:pt idx="267">
                  <c:v>0.67429095748616041</c:v>
                </c:pt>
                <c:pt idx="268">
                  <c:v>0.6812125994963244</c:v>
                </c:pt>
                <c:pt idx="269">
                  <c:v>0.68817107241228459</c:v>
                </c:pt>
                <c:pt idx="270">
                  <c:v>0.69516634721893511</c:v>
                </c:pt>
                <c:pt idx="271">
                  <c:v>0.70219839490117009</c:v>
                </c:pt>
                <c:pt idx="272">
                  <c:v>0.70926718644388353</c:v>
                </c:pt>
                <c:pt idx="273">
                  <c:v>0.71637269283196958</c:v>
                </c:pt>
                <c:pt idx="274">
                  <c:v>0.72351488505032224</c:v>
                </c:pt>
                <c:pt idx="275">
                  <c:v>0.73069373408383564</c:v>
                </c:pt>
                <c:pt idx="276">
                  <c:v>0.7379092109174038</c:v>
                </c:pt>
                <c:pt idx="277">
                  <c:v>0.74516128653592084</c:v>
                </c:pt>
                <c:pt idx="278">
                  <c:v>0.75244993192428078</c:v>
                </c:pt>
                <c:pt idx="279">
                  <c:v>0.75977511806737763</c:v>
                </c:pt>
                <c:pt idx="280">
                  <c:v>0.76713681595010552</c:v>
                </c:pt>
                <c:pt idx="281">
                  <c:v>0.77453499655735858</c:v>
                </c:pt>
                <c:pt idx="282">
                  <c:v>0.78196963087403082</c:v>
                </c:pt>
                <c:pt idx="283">
                  <c:v>0.78944068988501637</c:v>
                </c:pt>
                <c:pt idx="284">
                  <c:v>0.79694814457520924</c:v>
                </c:pt>
                <c:pt idx="285">
                  <c:v>0.80449196592950356</c:v>
                </c:pt>
                <c:pt idx="286">
                  <c:v>0.81207212493279335</c:v>
                </c:pt>
                <c:pt idx="287">
                  <c:v>0.81968859256997262</c:v>
                </c:pt>
                <c:pt idx="288">
                  <c:v>0.8273413398259355</c:v>
                </c:pt>
                <c:pt idx="289">
                  <c:v>0.83503033768557611</c:v>
                </c:pt>
                <c:pt idx="290">
                  <c:v>0.84275555713378847</c:v>
                </c:pt>
                <c:pt idx="291">
                  <c:v>0.85051696915546671</c:v>
                </c:pt>
                <c:pt idx="292">
                  <c:v>0.85831454473550484</c:v>
                </c:pt>
                <c:pt idx="293">
                  <c:v>0.86614825485879687</c:v>
                </c:pt>
                <c:pt idx="294">
                  <c:v>0.87401807051023694</c:v>
                </c:pt>
                <c:pt idx="295">
                  <c:v>0.88192396267471918</c:v>
                </c:pt>
                <c:pt idx="296">
                  <c:v>0.88986590233713758</c:v>
                </c:pt>
                <c:pt idx="297">
                  <c:v>0.89784386048238629</c:v>
                </c:pt>
                <c:pt idx="298">
                  <c:v>0.90585780809535932</c:v>
                </c:pt>
                <c:pt idx="299">
                  <c:v>0.91390771616095068</c:v>
                </c:pt>
                <c:pt idx="300">
                  <c:v>0.9219935556640545</c:v>
                </c:pt>
                <c:pt idx="301">
                  <c:v>0.9301152975895649</c:v>
                </c:pt>
                <c:pt idx="302">
                  <c:v>0.93827291292237591</c:v>
                </c:pt>
                <c:pt idx="303">
                  <c:v>0.94646637264738165</c:v>
                </c:pt>
                <c:pt idx="304">
                  <c:v>0.95469564774947613</c:v>
                </c:pt>
                <c:pt idx="305">
                  <c:v>0.96296070921355337</c:v>
                </c:pt>
                <c:pt idx="306">
                  <c:v>0.97126152802450749</c:v>
                </c:pt>
                <c:pt idx="307">
                  <c:v>0.97959807516723263</c:v>
                </c:pt>
                <c:pt idx="308">
                  <c:v>0.98797032162662279</c:v>
                </c:pt>
                <c:pt idx="309">
                  <c:v>0.996378238387572</c:v>
                </c:pt>
                <c:pt idx="310">
                  <c:v>1.0048217964349744</c:v>
                </c:pt>
                <c:pt idx="311">
                  <c:v>1.0133009667537241</c:v>
                </c:pt>
                <c:pt idx="312">
                  <c:v>1.021815720328715</c:v>
                </c:pt>
                <c:pt idx="313">
                  <c:v>1.0303660281448415</c:v>
                </c:pt>
                <c:pt idx="314">
                  <c:v>1.0389518611869972</c:v>
                </c:pt>
                <c:pt idx="315">
                  <c:v>1.0475731904400765</c:v>
                </c:pt>
                <c:pt idx="316">
                  <c:v>1.0562299868889733</c:v>
                </c:pt>
                <c:pt idx="317">
                  <c:v>1.0649222215185818</c:v>
                </c:pt>
                <c:pt idx="318">
                  <c:v>1.0736498653137962</c:v>
                </c:pt>
                <c:pt idx="319">
                  <c:v>1.0824128892595104</c:v>
                </c:pt>
                <c:pt idx="320">
                  <c:v>1.0912112643406184</c:v>
                </c:pt>
                <c:pt idx="321">
                  <c:v>1.1000449615420145</c:v>
                </c:pt>
                <c:pt idx="322">
                  <c:v>1.1089139518485924</c:v>
                </c:pt>
                <c:pt idx="323">
                  <c:v>1.1178182062452464</c:v>
                </c:pt>
                <c:pt idx="324">
                  <c:v>1.1267576957168706</c:v>
                </c:pt>
                <c:pt idx="325">
                  <c:v>1.135732391248359</c:v>
                </c:pt>
                <c:pt idx="326">
                  <c:v>1.1447422638246059</c:v>
                </c:pt>
                <c:pt idx="327">
                  <c:v>1.153787284430505</c:v>
                </c:pt>
                <c:pt idx="328">
                  <c:v>1.1628674240509507</c:v>
                </c:pt>
                <c:pt idx="329">
                  <c:v>1.1719826536708366</c:v>
                </c:pt>
                <c:pt idx="330">
                  <c:v>1.1811329442750573</c:v>
                </c:pt>
                <c:pt idx="331">
                  <c:v>1.1903182668485066</c:v>
                </c:pt>
                <c:pt idx="332">
                  <c:v>1.1995385923760786</c:v>
                </c:pt>
                <c:pt idx="333">
                  <c:v>1.2087938918426675</c:v>
                </c:pt>
                <c:pt idx="334">
                  <c:v>1.2180841362331671</c:v>
                </c:pt>
                <c:pt idx="335">
                  <c:v>1.2274092965324719</c:v>
                </c:pt>
                <c:pt idx="336">
                  <c:v>1.2367693437254756</c:v>
                </c:pt>
                <c:pt idx="337">
                  <c:v>1.2461642487970723</c:v>
                </c:pt>
                <c:pt idx="338">
                  <c:v>1.2555939827321563</c:v>
                </c:pt>
                <c:pt idx="339">
                  <c:v>1.2650585165156214</c:v>
                </c:pt>
                <c:pt idx="340">
                  <c:v>1.2745578211323618</c:v>
                </c:pt>
                <c:pt idx="341">
                  <c:v>1.2840918675672717</c:v>
                </c:pt>
                <c:pt idx="342">
                  <c:v>1.2936606268052449</c:v>
                </c:pt>
                <c:pt idx="343">
                  <c:v>1.3032640698311755</c:v>
                </c:pt>
                <c:pt idx="344">
                  <c:v>1.3129021676299577</c:v>
                </c:pt>
                <c:pt idx="345">
                  <c:v>1.3225748911864856</c:v>
                </c:pt>
                <c:pt idx="346">
                  <c:v>1.3322822114856532</c:v>
                </c:pt>
                <c:pt idx="347">
                  <c:v>1.3420240995123545</c:v>
                </c:pt>
                <c:pt idx="348">
                  <c:v>1.3518005262514836</c:v>
                </c:pt>
                <c:pt idx="349">
                  <c:v>1.3616114626879348</c:v>
                </c:pt>
                <c:pt idx="350">
                  <c:v>1.371456879806602</c:v>
                </c:pt>
                <c:pt idx="351">
                  <c:v>1.3813367485923793</c:v>
                </c:pt>
                <c:pt idx="352">
                  <c:v>1.3912510400301608</c:v>
                </c:pt>
                <c:pt idx="353">
                  <c:v>1.4011997251048403</c:v>
                </c:pt>
                <c:pt idx="354">
                  <c:v>1.4111827748013122</c:v>
                </c:pt>
                <c:pt idx="355">
                  <c:v>1.4212001601044704</c:v>
                </c:pt>
                <c:pt idx="356">
                  <c:v>1.431251851999209</c:v>
                </c:pt>
                <c:pt idx="357">
                  <c:v>1.4413378214704222</c:v>
                </c:pt>
                <c:pt idx="358">
                  <c:v>1.4514580395030039</c:v>
                </c:pt>
                <c:pt idx="359">
                  <c:v>1.4616124770818482</c:v>
                </c:pt>
                <c:pt idx="360">
                  <c:v>1.4718011051918491</c:v>
                </c:pt>
                <c:pt idx="361">
                  <c:v>1.482023894817901</c:v>
                </c:pt>
                <c:pt idx="362">
                  <c:v>1.4922808169448976</c:v>
                </c:pt>
                <c:pt idx="363">
                  <c:v>1.502571842557733</c:v>
                </c:pt>
                <c:pt idx="364">
                  <c:v>1.5128969426413015</c:v>
                </c:pt>
                <c:pt idx="365">
                  <c:v>1.5232560881804971</c:v>
                </c:pt>
                <c:pt idx="366">
                  <c:v>1.5336492501602137</c:v>
                </c:pt>
                <c:pt idx="367">
                  <c:v>1.5440763995653455</c:v>
                </c:pt>
                <c:pt idx="368">
                  <c:v>1.5545375073807866</c:v>
                </c:pt>
                <c:pt idx="369">
                  <c:v>1.565032544591431</c:v>
                </c:pt>
                <c:pt idx="370">
                  <c:v>1.5755614821821728</c:v>
                </c:pt>
                <c:pt idx="371">
                  <c:v>1.5861242911379061</c:v>
                </c:pt>
                <c:pt idx="372">
                  <c:v>1.5967209424435249</c:v>
                </c:pt>
                <c:pt idx="373">
                  <c:v>1.6073514070839234</c:v>
                </c:pt>
                <c:pt idx="374">
                  <c:v>1.6180156560439956</c:v>
                </c:pt>
                <c:pt idx="375">
                  <c:v>1.6287136603086356</c:v>
                </c:pt>
                <c:pt idx="376">
                  <c:v>1.6394453908627373</c:v>
                </c:pt>
                <c:pt idx="377">
                  <c:v>1.650210818691195</c:v>
                </c:pt>
                <c:pt idx="378">
                  <c:v>1.6610099147789026</c:v>
                </c:pt>
                <c:pt idx="379">
                  <c:v>1.6718426501107544</c:v>
                </c:pt>
                <c:pt idx="380">
                  <c:v>1.6827089956716441</c:v>
                </c:pt>
                <c:pt idx="381">
                  <c:v>1.6936089224464661</c:v>
                </c:pt>
                <c:pt idx="382">
                  <c:v>1.7045424014201143</c:v>
                </c:pt>
                <c:pt idx="383">
                  <c:v>1.7155094035774829</c:v>
                </c:pt>
                <c:pt idx="384">
                  <c:v>1.7265098999034658</c:v>
                </c:pt>
                <c:pt idx="385">
                  <c:v>1.7375438613829572</c:v>
                </c:pt>
                <c:pt idx="386">
                  <c:v>1.7486112590008511</c:v>
                </c:pt>
                <c:pt idx="387">
                  <c:v>1.7597120637420418</c:v>
                </c:pt>
                <c:pt idx="388">
                  <c:v>1.770846246591423</c:v>
                </c:pt>
                <c:pt idx="389">
                  <c:v>1.782013778533889</c:v>
                </c:pt>
                <c:pt idx="390">
                  <c:v>1.7932146305543337</c:v>
                </c:pt>
                <c:pt idx="391">
                  <c:v>1.8044487736376515</c:v>
                </c:pt>
                <c:pt idx="392">
                  <c:v>1.8157161787687361</c:v>
                </c:pt>
                <c:pt idx="393">
                  <c:v>1.8270168169324819</c:v>
                </c:pt>
                <c:pt idx="394">
                  <c:v>1.8383506591137826</c:v>
                </c:pt>
                <c:pt idx="395">
                  <c:v>1.8497176762975325</c:v>
                </c:pt>
                <c:pt idx="396">
                  <c:v>1.8611178394686256</c:v>
                </c:pt>
                <c:pt idx="397">
                  <c:v>1.8725511196119562</c:v>
                </c:pt>
                <c:pt idx="398">
                  <c:v>1.8840174877124181</c:v>
                </c:pt>
                <c:pt idx="399">
                  <c:v>1.8955169147549054</c:v>
                </c:pt>
                <c:pt idx="400">
                  <c:v>1.9070493717243122</c:v>
                </c:pt>
                <c:pt idx="401">
                  <c:v>1.9186148296055328</c:v>
                </c:pt>
                <c:pt idx="402">
                  <c:v>1.9302132593834609</c:v>
                </c:pt>
                <c:pt idx="403">
                  <c:v>1.9418446320429907</c:v>
                </c:pt>
                <c:pt idx="404">
                  <c:v>1.9535089185690164</c:v>
                </c:pt>
                <c:pt idx="405">
                  <c:v>1.9652060899464321</c:v>
                </c:pt>
                <c:pt idx="406">
                  <c:v>1.9769361171601316</c:v>
                </c:pt>
                <c:pt idx="407">
                  <c:v>1.9886989711950092</c:v>
                </c:pt>
                <c:pt idx="408">
                  <c:v>2.0004946230359586</c:v>
                </c:pt>
                <c:pt idx="409">
                  <c:v>2.0123230436678745</c:v>
                </c:pt>
                <c:pt idx="410">
                  <c:v>2.0241842040756506</c:v>
                </c:pt>
                <c:pt idx="411">
                  <c:v>2.0360780752441809</c:v>
                </c:pt>
                <c:pt idx="412">
                  <c:v>2.0480046281583597</c:v>
                </c:pt>
                <c:pt idx="413">
                  <c:v>2.059963833803081</c:v>
                </c:pt>
                <c:pt idx="414">
                  <c:v>2.0719556631632385</c:v>
                </c:pt>
                <c:pt idx="415">
                  <c:v>2.0839800872237269</c:v>
                </c:pt>
                <c:pt idx="416">
                  <c:v>2.0960370769694396</c:v>
                </c:pt>
                <c:pt idx="417">
                  <c:v>2.108126603385271</c:v>
                </c:pt>
                <c:pt idx="418">
                  <c:v>2.1202486374561156</c:v>
                </c:pt>
                <c:pt idx="419">
                  <c:v>2.132403150166867</c:v>
                </c:pt>
                <c:pt idx="420">
                  <c:v>2.1445901125024194</c:v>
                </c:pt>
                <c:pt idx="421">
                  <c:v>2.1568094954476664</c:v>
                </c:pt>
                <c:pt idx="422">
                  <c:v>2.1690612699875027</c:v>
                </c:pt>
                <c:pt idx="423">
                  <c:v>2.1813454071068219</c:v>
                </c:pt>
                <c:pt idx="424">
                  <c:v>2.1936618777905186</c:v>
                </c:pt>
                <c:pt idx="425">
                  <c:v>2.2060106530234864</c:v>
                </c:pt>
                <c:pt idx="426">
                  <c:v>2.2183917037906196</c:v>
                </c:pt>
                <c:pt idx="427">
                  <c:v>2.2308050010768121</c:v>
                </c:pt>
                <c:pt idx="428">
                  <c:v>2.2432505158669582</c:v>
                </c:pt>
                <c:pt idx="429">
                  <c:v>2.255728219145952</c:v>
                </c:pt>
                <c:pt idx="430">
                  <c:v>2.2682380818986876</c:v>
                </c:pt>
                <c:pt idx="431">
                  <c:v>2.2807800751100586</c:v>
                </c:pt>
                <c:pt idx="432">
                  <c:v>2.2933541697649598</c:v>
                </c:pt>
                <c:pt idx="433">
                  <c:v>2.3059603368482846</c:v>
                </c:pt>
                <c:pt idx="434">
                  <c:v>2.3185985473449273</c:v>
                </c:pt>
                <c:pt idx="435">
                  <c:v>2.331268772239782</c:v>
                </c:pt>
                <c:pt idx="436">
                  <c:v>2.3439709825177428</c:v>
                </c:pt>
                <c:pt idx="437">
                  <c:v>2.3567051491637039</c:v>
                </c:pt>
                <c:pt idx="438">
                  <c:v>2.3694712431625589</c:v>
                </c:pt>
                <c:pt idx="439">
                  <c:v>2.3822692354992023</c:v>
                </c:pt>
                <c:pt idx="440">
                  <c:v>2.395099097158528</c:v>
                </c:pt>
                <c:pt idx="441">
                  <c:v>2.4079607991254299</c:v>
                </c:pt>
                <c:pt idx="442">
                  <c:v>2.4208543123848028</c:v>
                </c:pt>
                <c:pt idx="443">
                  <c:v>2.4337796079215401</c:v>
                </c:pt>
                <c:pt idx="444">
                  <c:v>2.4467366567205358</c:v>
                </c:pt>
                <c:pt idx="445">
                  <c:v>2.4597254297666842</c:v>
                </c:pt>
                <c:pt idx="446">
                  <c:v>2.4727458980448795</c:v>
                </c:pt>
                <c:pt idx="447">
                  <c:v>2.4857980325400155</c:v>
                </c:pt>
                <c:pt idx="448">
                  <c:v>2.4988818042369867</c:v>
                </c:pt>
                <c:pt idx="449">
                  <c:v>2.5119971841206867</c:v>
                </c:pt>
                <c:pt idx="450">
                  <c:v>2.5249357447184422</c:v>
                </c:pt>
                <c:pt idx="451">
                  <c:v>2.5376984683596198</c:v>
                </c:pt>
                <c:pt idx="452">
                  <c:v>2.5502863373735858</c:v>
                </c:pt>
                <c:pt idx="453">
                  <c:v>2.5627003340897061</c:v>
                </c:pt>
                <c:pt idx="454">
                  <c:v>2.5749414408373474</c:v>
                </c:pt>
                <c:pt idx="455">
                  <c:v>2.5870106399458765</c:v>
                </c:pt>
                <c:pt idx="456">
                  <c:v>2.5989089137446593</c:v>
                </c:pt>
                <c:pt idx="457">
                  <c:v>2.6106372445630619</c:v>
                </c:pt>
                <c:pt idx="458">
                  <c:v>2.6221966147304512</c:v>
                </c:pt>
                <c:pt idx="459">
                  <c:v>2.6335880065761934</c:v>
                </c:pt>
                <c:pt idx="460">
                  <c:v>2.6448124024296544</c:v>
                </c:pt>
                <c:pt idx="461">
                  <c:v>2.655870784620201</c:v>
                </c:pt>
                <c:pt idx="462">
                  <c:v>2.6667641354771998</c:v>
                </c:pt>
                <c:pt idx="463">
                  <c:v>2.6774934373300168</c:v>
                </c:pt>
                <c:pt idx="464">
                  <c:v>2.6880596725080181</c:v>
                </c:pt>
                <c:pt idx="465">
                  <c:v>2.6984638233405707</c:v>
                </c:pt>
                <c:pt idx="466">
                  <c:v>2.7087068721570406</c:v>
                </c:pt>
                <c:pt idx="467">
                  <c:v>2.7187898012867939</c:v>
                </c:pt>
                <c:pt idx="468">
                  <c:v>2.7287135930591973</c:v>
                </c:pt>
                <c:pt idx="469">
                  <c:v>2.7384792298036174</c:v>
                </c:pt>
                <c:pt idx="470">
                  <c:v>2.7480876938494201</c:v>
                </c:pt>
                <c:pt idx="471">
                  <c:v>2.7575399675259717</c:v>
                </c:pt>
                <c:pt idx="472">
                  <c:v>2.7668370331626391</c:v>
                </c:pt>
                <c:pt idx="473">
                  <c:v>2.7759798730887879</c:v>
                </c:pt>
                <c:pt idx="474">
                  <c:v>2.784969469633785</c:v>
                </c:pt>
                <c:pt idx="475">
                  <c:v>2.7938068051269966</c:v>
                </c:pt>
                <c:pt idx="476">
                  <c:v>2.8024928618977891</c:v>
                </c:pt>
                <c:pt idx="477">
                  <c:v>2.8110286222755292</c:v>
                </c:pt>
                <c:pt idx="478">
                  <c:v>2.8194150685895827</c:v>
                </c:pt>
                <c:pt idx="479">
                  <c:v>2.8276531831693164</c:v>
                </c:pt>
                <c:pt idx="480">
                  <c:v>2.835743948344096</c:v>
                </c:pt>
                <c:pt idx="481">
                  <c:v>2.8436883464432885</c:v>
                </c:pt>
                <c:pt idx="482">
                  <c:v>2.85148735979626</c:v>
                </c:pt>
                <c:pt idx="483">
                  <c:v>2.8591419707323769</c:v>
                </c:pt>
                <c:pt idx="484">
                  <c:v>2.8666531615810058</c:v>
                </c:pt>
                <c:pt idx="485">
                  <c:v>2.8740219146715127</c:v>
                </c:pt>
                <c:pt idx="486">
                  <c:v>2.8812492123332643</c:v>
                </c:pt>
                <c:pt idx="487">
                  <c:v>2.8883360368956263</c:v>
                </c:pt>
                <c:pt idx="488">
                  <c:v>2.8952833706879657</c:v>
                </c:pt>
                <c:pt idx="489">
                  <c:v>2.9020921960396486</c:v>
                </c:pt>
                <c:pt idx="490">
                  <c:v>2.9087634952800414</c:v>
                </c:pt>
                <c:pt idx="491">
                  <c:v>2.9152982507385103</c:v>
                </c:pt>
                <c:pt idx="492">
                  <c:v>2.9216974447444222</c:v>
                </c:pt>
                <c:pt idx="493">
                  <c:v>2.9279620596271427</c:v>
                </c:pt>
                <c:pt idx="494">
                  <c:v>2.9340930777160388</c:v>
                </c:pt>
                <c:pt idx="495">
                  <c:v>2.9400914813404766</c:v>
                </c:pt>
                <c:pt idx="496">
                  <c:v>2.9459582528298225</c:v>
                </c:pt>
                <c:pt idx="497">
                  <c:v>2.9516943745134427</c:v>
                </c:pt>
                <c:pt idx="498">
                  <c:v>2.9573008287207037</c:v>
                </c:pt>
                <c:pt idx="499">
                  <c:v>2.962778597780972</c:v>
                </c:pt>
                <c:pt idx="500">
                  <c:v>2.9681286640236135</c:v>
                </c:pt>
                <c:pt idx="501">
                  <c:v>2.9733520097779951</c:v>
                </c:pt>
                <c:pt idx="502">
                  <c:v>2.9784496173734829</c:v>
                </c:pt>
                <c:pt idx="503">
                  <c:v>2.9834224691394433</c:v>
                </c:pt>
                <c:pt idx="504">
                  <c:v>2.9882715474052426</c:v>
                </c:pt>
                <c:pt idx="505">
                  <c:v>2.992997834500247</c:v>
                </c:pt>
                <c:pt idx="506">
                  <c:v>2.9976023127538229</c:v>
                </c:pt>
                <c:pt idx="507">
                  <c:v>3.002085964495337</c:v>
                </c:pt>
                <c:pt idx="508">
                  <c:v>3.0064497720541556</c:v>
                </c:pt>
                <c:pt idx="509">
                  <c:v>3.0106947177596446</c:v>
                </c:pt>
                <c:pt idx="510">
                  <c:v>3.0148217839411706</c:v>
                </c:pt>
                <c:pt idx="511">
                  <c:v>3.0188319529281</c:v>
                </c:pt>
                <c:pt idx="512">
                  <c:v>3.0227262070497996</c:v>
                </c:pt>
                <c:pt idx="513">
                  <c:v>3.026505528635635</c:v>
                </c:pt>
                <c:pt idx="514">
                  <c:v>3.0301709000149732</c:v>
                </c:pt>
                <c:pt idx="515">
                  <c:v>3.03372330351718</c:v>
                </c:pt>
                <c:pt idx="516">
                  <c:v>3.0371637214716221</c:v>
                </c:pt>
                <c:pt idx="517">
                  <c:v>3.0404931362076657</c:v>
                </c:pt>
                <c:pt idx="518">
                  <c:v>3.0437125300546772</c:v>
                </c:pt>
                <c:pt idx="519">
                  <c:v>3.0468228853420229</c:v>
                </c:pt>
                <c:pt idx="520">
                  <c:v>3.0498251843990696</c:v>
                </c:pt>
                <c:pt idx="521">
                  <c:v>3.052720409555183</c:v>
                </c:pt>
                <c:pt idx="522">
                  <c:v>3.0555095431397299</c:v>
                </c:pt>
                <c:pt idx="523">
                  <c:v>3.0581935674820766</c:v>
                </c:pt>
                <c:pt idx="524">
                  <c:v>3.0607734649115894</c:v>
                </c:pt>
                <c:pt idx="525">
                  <c:v>3.0632502177576346</c:v>
                </c:pt>
                <c:pt idx="526">
                  <c:v>3.0656248083495785</c:v>
                </c:pt>
                <c:pt idx="527">
                  <c:v>3.0678982190167874</c:v>
                </c:pt>
                <c:pt idx="528">
                  <c:v>3.070071432088628</c:v>
                </c:pt>
                <c:pt idx="529">
                  <c:v>3.0721454298944666</c:v>
                </c:pt>
                <c:pt idx="530">
                  <c:v>3.0741211947636691</c:v>
                </c:pt>
                <c:pt idx="531">
                  <c:v>3.0759997090256022</c:v>
                </c:pt>
                <c:pt idx="532">
                  <c:v>3.0777819550096321</c:v>
                </c:pt>
                <c:pt idx="533">
                  <c:v>3.0794689150451258</c:v>
                </c:pt>
                <c:pt idx="534">
                  <c:v>3.0810615714614489</c:v>
                </c:pt>
                <c:pt idx="535">
                  <c:v>3.0825609065879678</c:v>
                </c:pt>
                <c:pt idx="536">
                  <c:v>3.0839679027540492</c:v>
                </c:pt>
                <c:pt idx="537">
                  <c:v>3.0852835422890594</c:v>
                </c:pt>
                <c:pt idx="538">
                  <c:v>3.0865088075223648</c:v>
                </c:pt>
                <c:pt idx="539">
                  <c:v>3.0876446807833315</c:v>
                </c:pt>
                <c:pt idx="540">
                  <c:v>3.088692144401326</c:v>
                </c:pt>
                <c:pt idx="541">
                  <c:v>3.0896521807057149</c:v>
                </c:pt>
                <c:pt idx="542">
                  <c:v>3.0905257720258641</c:v>
                </c:pt>
                <c:pt idx="543">
                  <c:v>3.0913139006911403</c:v>
                </c:pt>
                <c:pt idx="544">
                  <c:v>3.0920175490309094</c:v>
                </c:pt>
                <c:pt idx="545">
                  <c:v>3.0926376993745381</c:v>
                </c:pt>
                <c:pt idx="546">
                  <c:v>3.0931753340513928</c:v>
                </c:pt>
                <c:pt idx="547">
                  <c:v>3.0936314353908401</c:v>
                </c:pt>
                <c:pt idx="548">
                  <c:v>3.0940069857222459</c:v>
                </c:pt>
                <c:pt idx="549">
                  <c:v>3.0943029673749769</c:v>
                </c:pt>
                <c:pt idx="550">
                  <c:v>3.094520362678399</c:v>
                </c:pt>
                <c:pt idx="551">
                  <c:v>3.094660153961879</c:v>
                </c:pt>
                <c:pt idx="552">
                  <c:v>3.0947233235547831</c:v>
                </c:pt>
                <c:pt idx="553">
                  <c:v>3.0947108537864776</c:v>
                </c:pt>
                <c:pt idx="554">
                  <c:v>3.0946237269863288</c:v>
                </c:pt>
                <c:pt idx="555">
                  <c:v>3.0944629254837035</c:v>
                </c:pt>
                <c:pt idx="556">
                  <c:v>3.0942294316079675</c:v>
                </c:pt>
                <c:pt idx="557">
                  <c:v>3.0939242276884875</c:v>
                </c:pt>
                <c:pt idx="558">
                  <c:v>3.0935482960546294</c:v>
                </c:pt>
                <c:pt idx="559">
                  <c:v>3.09310261903576</c:v>
                </c:pt>
                <c:pt idx="560">
                  <c:v>3.0925881789612455</c:v>
                </c:pt>
                <c:pt idx="561">
                  <c:v>3.0920059581604526</c:v>
                </c:pt>
                <c:pt idx="562">
                  <c:v>3.0913569389627473</c:v>
                </c:pt>
                <c:pt idx="563">
                  <c:v>3.0906421036974958</c:v>
                </c:pt>
                <c:pt idx="564">
                  <c:v>3.0898624346940649</c:v>
                </c:pt>
                <c:pt idx="565">
                  <c:v>3.0890189142818207</c:v>
                </c:pt>
                <c:pt idx="566">
                  <c:v>3.0881125247901298</c:v>
                </c:pt>
                <c:pt idx="567">
                  <c:v>3.0871442485483582</c:v>
                </c:pt>
                <c:pt idx="568">
                  <c:v>3.0861150678858724</c:v>
                </c:pt>
                <c:pt idx="569">
                  <c:v>3.0850259651320386</c:v>
                </c:pt>
                <c:pt idx="570">
                  <c:v>3.0838779226162236</c:v>
                </c:pt>
                <c:pt idx="571">
                  <c:v>3.0826719226677937</c:v>
                </c:pt>
                <c:pt idx="572">
                  <c:v>3.0814089476161146</c:v>
                </c:pt>
                <c:pt idx="573">
                  <c:v>3.0800899797905532</c:v>
                </c:pt>
                <c:pt idx="574">
                  <c:v>3.0787160015204758</c:v>
                </c:pt>
                <c:pt idx="575">
                  <c:v>3.0772879951352485</c:v>
                </c:pt>
                <c:pt idx="576">
                  <c:v>3.0758069429642383</c:v>
                </c:pt>
                <c:pt idx="577">
                  <c:v>3.0742738273368109</c:v>
                </c:pt>
                <c:pt idx="578">
                  <c:v>3.072689630582333</c:v>
                </c:pt>
                <c:pt idx="579">
                  <c:v>3.071055335030171</c:v>
                </c:pt>
                <c:pt idx="580">
                  <c:v>3.0693719230096912</c:v>
                </c:pt>
                <c:pt idx="581">
                  <c:v>3.0676403768502598</c:v>
                </c:pt>
                <c:pt idx="582">
                  <c:v>3.0658616788812432</c:v>
                </c:pt>
                <c:pt idx="583">
                  <c:v>3.0640368114320076</c:v>
                </c:pt>
                <c:pt idx="584">
                  <c:v>3.0621667568319197</c:v>
                </c:pt>
                <c:pt idx="585">
                  <c:v>3.0602524974103456</c:v>
                </c:pt>
                <c:pt idx="586">
                  <c:v>3.0582950154966517</c:v>
                </c:pt>
                <c:pt idx="587">
                  <c:v>3.0562952934202046</c:v>
                </c:pt>
                <c:pt idx="588">
                  <c:v>3.0542543135103704</c:v>
                </c:pt>
                <c:pt idx="589">
                  <c:v>3.0521730580965154</c:v>
                </c:pt>
                <c:pt idx="590">
                  <c:v>3.050052509508006</c:v>
                </c:pt>
                <c:pt idx="591">
                  <c:v>3.0478936500742089</c:v>
                </c:pt>
                <c:pt idx="592">
                  <c:v>3.0456974621244903</c:v>
                </c:pt>
                <c:pt idx="593">
                  <c:v>3.0434649279882162</c:v>
                </c:pt>
                <c:pt idx="594">
                  <c:v>3.0411970299947533</c:v>
                </c:pt>
                <c:pt idx="595">
                  <c:v>3.0388947504734678</c:v>
                </c:pt>
                <c:pt idx="596">
                  <c:v>3.0365590717537261</c:v>
                </c:pt>
                <c:pt idx="597">
                  <c:v>3.0341909761648949</c:v>
                </c:pt>
                <c:pt idx="598">
                  <c:v>3.03179144603634</c:v>
                </c:pt>
                <c:pt idx="599">
                  <c:v>3.0293614636974282</c:v>
                </c:pt>
                <c:pt idx="600">
                  <c:v>3.0269020114775258</c:v>
                </c:pt>
                <c:pt idx="601">
                  <c:v>3.0244140717059986</c:v>
                </c:pt>
                <c:pt idx="602">
                  <c:v>3.0218986267122139</c:v>
                </c:pt>
                <c:pt idx="603">
                  <c:v>3.0193566588255374</c:v>
                </c:pt>
                <c:pt idx="604">
                  <c:v>3.0167891503753355</c:v>
                </c:pt>
                <c:pt idx="605">
                  <c:v>3.0141970836909744</c:v>
                </c:pt>
                <c:pt idx="606">
                  <c:v>3.0115814411018209</c:v>
                </c:pt>
                <c:pt idx="607">
                  <c:v>3.0089432049372413</c:v>
                </c:pt>
                <c:pt idx="608">
                  <c:v>3.0062833575266019</c:v>
                </c:pt>
                <c:pt idx="609">
                  <c:v>3.003602881199269</c:v>
                </c:pt>
                <c:pt idx="610">
                  <c:v>3.0009027582846088</c:v>
                </c:pt>
                <c:pt idx="611">
                  <c:v>2.9981839711119878</c:v>
                </c:pt>
                <c:pt idx="612">
                  <c:v>2.9954475020107725</c:v>
                </c:pt>
                <c:pt idx="613">
                  <c:v>2.9926943333103289</c:v>
                </c:pt>
                <c:pt idx="614">
                  <c:v>2.9899254473400236</c:v>
                </c:pt>
                <c:pt idx="615">
                  <c:v>2.9871418264292231</c:v>
                </c:pt>
                <c:pt idx="616">
                  <c:v>2.9843444529072936</c:v>
                </c:pt>
                <c:pt idx="617">
                  <c:v>2.9815343091036013</c:v>
                </c:pt>
                <c:pt idx="618">
                  <c:v>2.9787123773475126</c:v>
                </c:pt>
                <c:pt idx="619">
                  <c:v>2.9758796399683942</c:v>
                </c:pt>
                <c:pt idx="620">
                  <c:v>2.973037079295612</c:v>
                </c:pt>
                <c:pt idx="621">
                  <c:v>2.9701856776585327</c:v>
                </c:pt>
                <c:pt idx="622">
                  <c:v>2.9673264173865226</c:v>
                </c:pt>
                <c:pt idx="623">
                  <c:v>2.964460280808948</c:v>
                </c:pt>
                <c:pt idx="624">
                  <c:v>2.9615882502551751</c:v>
                </c:pt>
                <c:pt idx="625">
                  <c:v>2.9587113080545708</c:v>
                </c:pt>
                <c:pt idx="626">
                  <c:v>2.9558304365365009</c:v>
                </c:pt>
                <c:pt idx="627">
                  <c:v>2.9529466180303321</c:v>
                </c:pt>
                <c:pt idx="628">
                  <c:v>2.9500608348654302</c:v>
                </c:pt>
                <c:pt idx="629">
                  <c:v>2.9471740693711621</c:v>
                </c:pt>
                <c:pt idx="630">
                  <c:v>2.944287303876894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3-4518-9D04-A1D42AFDB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181647"/>
        <c:axId val="1821182063"/>
      </c:scatterChart>
      <c:valAx>
        <c:axId val="1821181647"/>
        <c:scaling>
          <c:orientation val="minMax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2063"/>
        <c:crosses val="autoZero"/>
        <c:crossBetween val="midCat"/>
      </c:valAx>
      <c:valAx>
        <c:axId val="182118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7'!$R$54:$R$684</c:f>
              <c:numCache>
                <c:formatCode>0.00E+00</c:formatCode>
                <c:ptCount val="631"/>
                <c:pt idx="0">
                  <c:v>0</c:v>
                </c:pt>
                <c:pt idx="1">
                  <c:v>-6.0159452787638056E-7</c:v>
                </c:pt>
                <c:pt idx="2">
                  <c:v>-1.8047835836291415E-6</c:v>
                </c:pt>
                <c:pt idx="3">
                  <c:v>-3.6095671672582829E-6</c:v>
                </c:pt>
                <c:pt idx="4">
                  <c:v>-6.0159452787638056E-6</c:v>
                </c:pt>
                <c:pt idx="5">
                  <c:v>-9.0239179181457067E-6</c:v>
                </c:pt>
                <c:pt idx="6">
                  <c:v>-1.263348508540399E-5</c:v>
                </c:pt>
                <c:pt idx="7">
                  <c:v>-1.6844646780538652E-5</c:v>
                </c:pt>
                <c:pt idx="8">
                  <c:v>-2.1657403003549697E-5</c:v>
                </c:pt>
                <c:pt idx="9">
                  <c:v>-2.707175375443712E-5</c:v>
                </c:pt>
                <c:pt idx="10">
                  <c:v>-3.3087699033200922E-5</c:v>
                </c:pt>
                <c:pt idx="11">
                  <c:v>-3.9705238839841107E-5</c:v>
                </c:pt>
                <c:pt idx="12">
                  <c:v>-4.6924373174357674E-5</c:v>
                </c:pt>
                <c:pt idx="13">
                  <c:v>-5.4745102036750623E-5</c:v>
                </c:pt>
                <c:pt idx="14">
                  <c:v>-6.3167425427019947E-5</c:v>
                </c:pt>
                <c:pt idx="15">
                  <c:v>-7.2191343345165654E-5</c:v>
                </c:pt>
                <c:pt idx="16">
                  <c:v>-8.1816855791187756E-5</c:v>
                </c:pt>
                <c:pt idx="17">
                  <c:v>-9.2043962765086227E-5</c:v>
                </c:pt>
                <c:pt idx="18">
                  <c:v>-1.0287266426686107E-4</c:v>
                </c:pt>
                <c:pt idx="19">
                  <c:v>-1.143029602965123E-4</c:v>
                </c:pt>
                <c:pt idx="20">
                  <c:v>-1.2633485085403992E-4</c:v>
                </c:pt>
                <c:pt idx="21">
                  <c:v>-1.3896833593944391E-4</c:v>
                </c:pt>
                <c:pt idx="22">
                  <c:v>-1.5220341555272429E-4</c:v>
                </c:pt>
                <c:pt idx="23">
                  <c:v>-1.6604008969388104E-4</c:v>
                </c:pt>
                <c:pt idx="24">
                  <c:v>-1.8047835836291419E-4</c:v>
                </c:pt>
                <c:pt idx="25">
                  <c:v>-1.955182215598237E-4</c:v>
                </c:pt>
                <c:pt idx="26">
                  <c:v>-2.1115967928460962E-4</c:v>
                </c:pt>
                <c:pt idx="27">
                  <c:v>-2.274027315372719E-4</c:v>
                </c:pt>
                <c:pt idx="28">
                  <c:v>-2.4424737831781057E-4</c:v>
                </c:pt>
                <c:pt idx="29">
                  <c:v>-2.6169361962622562E-4</c:v>
                </c:pt>
                <c:pt idx="30">
                  <c:v>-2.7974145546251706E-4</c:v>
                </c:pt>
                <c:pt idx="31">
                  <c:v>-2.9839088582668484E-4</c:v>
                </c:pt>
                <c:pt idx="32">
                  <c:v>-3.1764191071872902E-4</c:v>
                </c:pt>
                <c:pt idx="33">
                  <c:v>-3.3749453013864959E-4</c:v>
                </c:pt>
                <c:pt idx="34">
                  <c:v>-3.5794874408644656E-4</c:v>
                </c:pt>
                <c:pt idx="35">
                  <c:v>-3.7900455256211987E-4</c:v>
                </c:pt>
                <c:pt idx="36">
                  <c:v>-4.0066195556566958E-4</c:v>
                </c:pt>
                <c:pt idx="37">
                  <c:v>-4.2292095309709568E-4</c:v>
                </c:pt>
                <c:pt idx="38">
                  <c:v>-4.4578154515639813E-4</c:v>
                </c:pt>
                <c:pt idx="39">
                  <c:v>-4.6924373174357697E-4</c:v>
                </c:pt>
                <c:pt idx="40">
                  <c:v>-4.933075128586322E-4</c:v>
                </c:pt>
                <c:pt idx="41">
                  <c:v>-5.1797288850156378E-4</c:v>
                </c:pt>
                <c:pt idx="42">
                  <c:v>-5.4323985867237186E-4</c:v>
                </c:pt>
                <c:pt idx="43">
                  <c:v>-5.6910842337105612E-4</c:v>
                </c:pt>
                <c:pt idx="44">
                  <c:v>-5.9557858259761689E-4</c:v>
                </c:pt>
                <c:pt idx="45">
                  <c:v>-6.2265033635205405E-4</c:v>
                </c:pt>
                <c:pt idx="46">
                  <c:v>-6.503236846343675E-4</c:v>
                </c:pt>
                <c:pt idx="47">
                  <c:v>-6.7859862744455745E-4</c:v>
                </c:pt>
                <c:pt idx="48">
                  <c:v>-7.0747516478262369E-4</c:v>
                </c:pt>
                <c:pt idx="49">
                  <c:v>-7.3695329664856622E-4</c:v>
                </c:pt>
                <c:pt idx="50">
                  <c:v>-7.6703302304238525E-4</c:v>
                </c:pt>
                <c:pt idx="51">
                  <c:v>-7.9771434396408057E-4</c:v>
                </c:pt>
                <c:pt idx="52">
                  <c:v>-8.2899725941365228E-4</c:v>
                </c:pt>
                <c:pt idx="53">
                  <c:v>-8.608817693911005E-4</c:v>
                </c:pt>
                <c:pt idx="54">
                  <c:v>-8.9336787389642501E-4</c:v>
                </c:pt>
                <c:pt idx="55">
                  <c:v>-9.2645557292962602E-4</c:v>
                </c:pt>
                <c:pt idx="56">
                  <c:v>-9.6014486649070331E-4</c:v>
                </c:pt>
                <c:pt idx="57">
                  <c:v>-9.944357545796569E-4</c:v>
                </c:pt>
                <c:pt idx="58">
                  <c:v>-1.029328237196487E-3</c:v>
                </c:pt>
                <c:pt idx="59">
                  <c:v>-1.0648223143411935E-3</c:v>
                </c:pt>
                <c:pt idx="60">
                  <c:v>-1.1009179860137761E-3</c:v>
                </c:pt>
                <c:pt idx="61">
                  <c:v>-1.1376152522142352E-3</c:v>
                </c:pt>
                <c:pt idx="62">
                  <c:v>-1.1749141129425709E-3</c:v>
                </c:pt>
                <c:pt idx="63">
                  <c:v>-1.2128145681987827E-3</c:v>
                </c:pt>
                <c:pt idx="64">
                  <c:v>-1.2513166179828712E-3</c:v>
                </c:pt>
                <c:pt idx="65">
                  <c:v>-1.2904202622948356E-3</c:v>
                </c:pt>
                <c:pt idx="66">
                  <c:v>-1.3301255011346769E-3</c:v>
                </c:pt>
                <c:pt idx="67">
                  <c:v>-1.3704323345023941E-3</c:v>
                </c:pt>
                <c:pt idx="68">
                  <c:v>-1.4113407623979881E-3</c:v>
                </c:pt>
                <c:pt idx="69">
                  <c:v>-1.4528507848214581E-3</c:v>
                </c:pt>
                <c:pt idx="70">
                  <c:v>-1.4949624017728048E-3</c:v>
                </c:pt>
                <c:pt idx="71">
                  <c:v>-1.5376756132520278E-3</c:v>
                </c:pt>
                <c:pt idx="72">
                  <c:v>-1.580990419259127E-3</c:v>
                </c:pt>
                <c:pt idx="73">
                  <c:v>-1.6249068197941028E-3</c:v>
                </c:pt>
                <c:pt idx="74">
                  <c:v>-1.6694248148569548E-3</c:v>
                </c:pt>
                <c:pt idx="75">
                  <c:v>-1.7145444044476832E-3</c:v>
                </c:pt>
                <c:pt idx="76">
                  <c:v>-1.7602655885662879E-3</c:v>
                </c:pt>
                <c:pt idx="77">
                  <c:v>-1.8065883672127693E-3</c:v>
                </c:pt>
                <c:pt idx="78">
                  <c:v>-1.8535127403871269E-3</c:v>
                </c:pt>
                <c:pt idx="79">
                  <c:v>-1.9010387080893609E-3</c:v>
                </c:pt>
                <c:pt idx="80">
                  <c:v>-1.9491662703194712E-3</c:v>
                </c:pt>
                <c:pt idx="81">
                  <c:v>-1.9978954270774576E-3</c:v>
                </c:pt>
                <c:pt idx="82">
                  <c:v>-2.0472261783633212E-3</c:v>
                </c:pt>
                <c:pt idx="83">
                  <c:v>-2.0971585241770607E-3</c:v>
                </c:pt>
                <c:pt idx="84">
                  <c:v>-2.1476924645186762E-3</c:v>
                </c:pt>
                <c:pt idx="85">
                  <c:v>-2.1988279993881686E-3</c:v>
                </c:pt>
                <c:pt idx="86">
                  <c:v>-2.2505651287855369E-3</c:v>
                </c:pt>
                <c:pt idx="87">
                  <c:v>-2.302903852710782E-3</c:v>
                </c:pt>
                <c:pt idx="88">
                  <c:v>-2.3558441711639035E-3</c:v>
                </c:pt>
                <c:pt idx="89">
                  <c:v>-2.4093860841449015E-3</c:v>
                </c:pt>
                <c:pt idx="90">
                  <c:v>-2.4635295916537753E-3</c:v>
                </c:pt>
                <c:pt idx="91">
                  <c:v>-2.5182746936905261E-3</c:v>
                </c:pt>
                <c:pt idx="92">
                  <c:v>-2.5736213902551527E-3</c:v>
                </c:pt>
                <c:pt idx="93">
                  <c:v>-2.6295696813476563E-3</c:v>
                </c:pt>
                <c:pt idx="94">
                  <c:v>-2.6861195669680357E-3</c:v>
                </c:pt>
                <c:pt idx="95">
                  <c:v>-2.743271047116292E-3</c:v>
                </c:pt>
                <c:pt idx="96">
                  <c:v>-2.8010241217924243E-3</c:v>
                </c:pt>
                <c:pt idx="97">
                  <c:v>-2.8593787909964329E-3</c:v>
                </c:pt>
                <c:pt idx="98">
                  <c:v>-2.9183350547283184E-3</c:v>
                </c:pt>
                <c:pt idx="99">
                  <c:v>-2.9778929129880799E-3</c:v>
                </c:pt>
                <c:pt idx="100">
                  <c:v>-3.0380523657757177E-3</c:v>
                </c:pt>
                <c:pt idx="101">
                  <c:v>-3.098813413091232E-3</c:v>
                </c:pt>
                <c:pt idx="102">
                  <c:v>-3.1601760549346222E-3</c:v>
                </c:pt>
                <c:pt idx="103">
                  <c:v>-3.2221402913058892E-3</c:v>
                </c:pt>
                <c:pt idx="104">
                  <c:v>-3.2847061222050326E-3</c:v>
                </c:pt>
                <c:pt idx="105">
                  <c:v>-3.3478735476320529E-3</c:v>
                </c:pt>
                <c:pt idx="106">
                  <c:v>-3.4116425675869491E-3</c:v>
                </c:pt>
                <c:pt idx="107">
                  <c:v>-3.4760131820697222E-3</c:v>
                </c:pt>
                <c:pt idx="108">
                  <c:v>-3.5409853910803712E-3</c:v>
                </c:pt>
                <c:pt idx="109">
                  <c:v>-3.6065591946188962E-3</c:v>
                </c:pt>
                <c:pt idx="110">
                  <c:v>-3.672734592685298E-3</c:v>
                </c:pt>
                <c:pt idx="111">
                  <c:v>-3.7395115852795757E-3</c:v>
                </c:pt>
                <c:pt idx="112">
                  <c:v>-3.8068901724017303E-3</c:v>
                </c:pt>
                <c:pt idx="113">
                  <c:v>-3.8748703540517609E-3</c:v>
                </c:pt>
                <c:pt idx="114">
                  <c:v>-3.9434521302296683E-3</c:v>
                </c:pt>
                <c:pt idx="115">
                  <c:v>-4.0126355009354525E-3</c:v>
                </c:pt>
                <c:pt idx="116">
                  <c:v>-4.0824204661691127E-3</c:v>
                </c:pt>
                <c:pt idx="117">
                  <c:v>-4.1528070259306488E-3</c:v>
                </c:pt>
                <c:pt idx="118">
                  <c:v>-4.2237951802200618E-3</c:v>
                </c:pt>
                <c:pt idx="119">
                  <c:v>-4.2953849290373507E-3</c:v>
                </c:pt>
                <c:pt idx="120">
                  <c:v>-4.3675762723825165E-3</c:v>
                </c:pt>
                <c:pt idx="121">
                  <c:v>-4.4403692102555582E-3</c:v>
                </c:pt>
                <c:pt idx="122">
                  <c:v>-4.5137637426564759E-3</c:v>
                </c:pt>
                <c:pt idx="123">
                  <c:v>-4.5877598695852704E-3</c:v>
                </c:pt>
                <c:pt idx="124">
                  <c:v>-4.6623575910419417E-3</c:v>
                </c:pt>
                <c:pt idx="125">
                  <c:v>-4.737556907026489E-3</c:v>
                </c:pt>
                <c:pt idx="126">
                  <c:v>-4.8133578175389132E-3</c:v>
                </c:pt>
                <c:pt idx="127">
                  <c:v>-4.8897603225792133E-3</c:v>
                </c:pt>
                <c:pt idx="128">
                  <c:v>-4.9667644221473902E-3</c:v>
                </c:pt>
                <c:pt idx="129">
                  <c:v>-5.0443701162434431E-3</c:v>
                </c:pt>
                <c:pt idx="130">
                  <c:v>-5.122577404867372E-3</c:v>
                </c:pt>
                <c:pt idx="131">
                  <c:v>-5.2013862880191776E-3</c:v>
                </c:pt>
                <c:pt idx="132">
                  <c:v>-5.2807967656988593E-3</c:v>
                </c:pt>
                <c:pt idx="133">
                  <c:v>-5.3608088379064178E-3</c:v>
                </c:pt>
                <c:pt idx="134">
                  <c:v>-5.4414225046418531E-3</c:v>
                </c:pt>
                <c:pt idx="135">
                  <c:v>-5.5226377659051643E-3</c:v>
                </c:pt>
                <c:pt idx="136">
                  <c:v>-5.6044546216963524E-3</c:v>
                </c:pt>
                <c:pt idx="137">
                  <c:v>-5.6868730720154165E-3</c:v>
                </c:pt>
                <c:pt idx="138">
                  <c:v>-5.7698931168623565E-3</c:v>
                </c:pt>
                <c:pt idx="139">
                  <c:v>-5.8535147562371733E-3</c:v>
                </c:pt>
                <c:pt idx="140">
                  <c:v>-5.9377379901398662E-3</c:v>
                </c:pt>
                <c:pt idx="141">
                  <c:v>-6.0225628185704358E-3</c:v>
                </c:pt>
                <c:pt idx="142">
                  <c:v>-6.1079892415288814E-3</c:v>
                </c:pt>
                <c:pt idx="143">
                  <c:v>-6.194017259015203E-3</c:v>
                </c:pt>
                <c:pt idx="144">
                  <c:v>-6.2806468710294014E-3</c:v>
                </c:pt>
                <c:pt idx="145">
                  <c:v>-6.3678780775714766E-3</c:v>
                </c:pt>
                <c:pt idx="146">
                  <c:v>-6.4557108786414269E-3</c:v>
                </c:pt>
                <c:pt idx="147">
                  <c:v>-6.5441452742392549E-3</c:v>
                </c:pt>
                <c:pt idx="148">
                  <c:v>-6.6331812643649589E-3</c:v>
                </c:pt>
                <c:pt idx="149">
                  <c:v>-6.7228188490185388E-3</c:v>
                </c:pt>
                <c:pt idx="150">
                  <c:v>-6.8130580281999965E-3</c:v>
                </c:pt>
                <c:pt idx="151">
                  <c:v>-6.9038988019093292E-3</c:v>
                </c:pt>
                <c:pt idx="152">
                  <c:v>-6.9953411701465396E-3</c:v>
                </c:pt>
                <c:pt idx="153">
                  <c:v>-7.0873851329116251E-3</c:v>
                </c:pt>
                <c:pt idx="154">
                  <c:v>-7.1800306902045884E-3</c:v>
                </c:pt>
                <c:pt idx="155">
                  <c:v>-7.2732778420254267E-3</c:v>
                </c:pt>
                <c:pt idx="156">
                  <c:v>-7.3671265883741418E-3</c:v>
                </c:pt>
                <c:pt idx="157">
                  <c:v>-7.4615769292507329E-3</c:v>
                </c:pt>
                <c:pt idx="158">
                  <c:v>-7.5566288646552009E-3</c:v>
                </c:pt>
                <c:pt idx="159">
                  <c:v>-7.6522823945875456E-3</c:v>
                </c:pt>
                <c:pt idx="160">
                  <c:v>-7.7485375190477664E-3</c:v>
                </c:pt>
                <c:pt idx="161">
                  <c:v>-7.8453942380358639E-3</c:v>
                </c:pt>
                <c:pt idx="162">
                  <c:v>-7.9428525515518374E-3</c:v>
                </c:pt>
                <c:pt idx="163">
                  <c:v>-8.0409124595956869E-3</c:v>
                </c:pt>
                <c:pt idx="164">
                  <c:v>-8.1395739621674124E-3</c:v>
                </c:pt>
                <c:pt idx="165">
                  <c:v>-8.2388370592670155E-3</c:v>
                </c:pt>
                <c:pt idx="166">
                  <c:v>-8.3387017508944946E-3</c:v>
                </c:pt>
                <c:pt idx="167">
                  <c:v>-8.4391680370498497E-3</c:v>
                </c:pt>
                <c:pt idx="168">
                  <c:v>-8.5402359177330824E-3</c:v>
                </c:pt>
                <c:pt idx="169">
                  <c:v>-8.6419053929441894E-3</c:v>
                </c:pt>
                <c:pt idx="170">
                  <c:v>-8.7441764626831741E-3</c:v>
                </c:pt>
                <c:pt idx="171">
                  <c:v>-8.8470491269500347E-3</c:v>
                </c:pt>
                <c:pt idx="172">
                  <c:v>-8.9505233857447731E-3</c:v>
                </c:pt>
                <c:pt idx="173">
                  <c:v>-9.0545992390673857E-3</c:v>
                </c:pt>
                <c:pt idx="174">
                  <c:v>-9.1592766869178759E-3</c:v>
                </c:pt>
                <c:pt idx="175">
                  <c:v>-9.2645557292962422E-3</c:v>
                </c:pt>
                <c:pt idx="176">
                  <c:v>-9.3704363662024861E-3</c:v>
                </c:pt>
                <c:pt idx="177">
                  <c:v>-9.476918597636606E-3</c:v>
                </c:pt>
                <c:pt idx="178">
                  <c:v>-9.5840024235986018E-3</c:v>
                </c:pt>
                <c:pt idx="179">
                  <c:v>-9.6916878440884736E-3</c:v>
                </c:pt>
                <c:pt idx="180">
                  <c:v>-9.799791234090631E-3</c:v>
                </c:pt>
                <c:pt idx="181">
                  <c:v>-9.9084949254867501E-3</c:v>
                </c:pt>
                <c:pt idx="182">
                  <c:v>-1.0017798918276833E-2</c:v>
                </c:pt>
                <c:pt idx="183">
                  <c:v>-1.0127703212460881E-2</c:v>
                </c:pt>
                <c:pt idx="184">
                  <c:v>-1.0238207808038892E-2</c:v>
                </c:pt>
                <c:pt idx="185">
                  <c:v>-1.0349312705010867E-2</c:v>
                </c:pt>
                <c:pt idx="186">
                  <c:v>-1.0461017903376805E-2</c:v>
                </c:pt>
                <c:pt idx="187">
                  <c:v>-1.0573323403136707E-2</c:v>
                </c:pt>
                <c:pt idx="188">
                  <c:v>-1.0686229204290574E-2</c:v>
                </c:pt>
                <c:pt idx="189">
                  <c:v>-1.0799735306838405E-2</c:v>
                </c:pt>
                <c:pt idx="190">
                  <c:v>-1.0913841710780199E-2</c:v>
                </c:pt>
                <c:pt idx="191">
                  <c:v>-1.1028548416115955E-2</c:v>
                </c:pt>
                <c:pt idx="192">
                  <c:v>-1.1143855422845676E-2</c:v>
                </c:pt>
                <c:pt idx="193">
                  <c:v>-1.1259762730969361E-2</c:v>
                </c:pt>
                <c:pt idx="194">
                  <c:v>-1.1376270340487011E-2</c:v>
                </c:pt>
                <c:pt idx="195">
                  <c:v>-1.1493378251398623E-2</c:v>
                </c:pt>
                <c:pt idx="196">
                  <c:v>-1.16110864637042E-2</c:v>
                </c:pt>
                <c:pt idx="197">
                  <c:v>-1.172939497740374E-2</c:v>
                </c:pt>
                <c:pt idx="198">
                  <c:v>-1.1848303792497244E-2</c:v>
                </c:pt>
                <c:pt idx="199">
                  <c:v>-1.1967812908984712E-2</c:v>
                </c:pt>
                <c:pt idx="200">
                  <c:v>-1.2087922326866143E-2</c:v>
                </c:pt>
                <c:pt idx="201">
                  <c:v>-1.2208632046141539E-2</c:v>
                </c:pt>
                <c:pt idx="202">
                  <c:v>-1.2329942066810897E-2</c:v>
                </c:pt>
                <c:pt idx="203">
                  <c:v>-1.245185238887422E-2</c:v>
                </c:pt>
                <c:pt idx="204">
                  <c:v>-1.2574363012331509E-2</c:v>
                </c:pt>
                <c:pt idx="205">
                  <c:v>-1.2697473937182758E-2</c:v>
                </c:pt>
                <c:pt idx="206">
                  <c:v>-1.2821185163427971E-2</c:v>
                </c:pt>
                <c:pt idx="207">
                  <c:v>-1.2945496691067149E-2</c:v>
                </c:pt>
                <c:pt idx="208">
                  <c:v>-1.3070408520100291E-2</c:v>
                </c:pt>
                <c:pt idx="209">
                  <c:v>-1.3195920650527396E-2</c:v>
                </c:pt>
                <c:pt idx="210">
                  <c:v>-1.3322033082348465E-2</c:v>
                </c:pt>
                <c:pt idx="211">
                  <c:v>-1.3448745815563498E-2</c:v>
                </c:pt>
                <c:pt idx="212">
                  <c:v>-1.3576058850172497E-2</c:v>
                </c:pt>
                <c:pt idx="213">
                  <c:v>-1.3703972186175457E-2</c:v>
                </c:pt>
                <c:pt idx="214">
                  <c:v>-1.3832485823572381E-2</c:v>
                </c:pt>
                <c:pt idx="215">
                  <c:v>-1.3961599762363268E-2</c:v>
                </c:pt>
                <c:pt idx="216">
                  <c:v>-1.409131400254812E-2</c:v>
                </c:pt>
                <c:pt idx="217">
                  <c:v>-1.4221628544126936E-2</c:v>
                </c:pt>
                <c:pt idx="218">
                  <c:v>-1.4352543387099716E-2</c:v>
                </c:pt>
                <c:pt idx="219">
                  <c:v>-1.4484058531466457E-2</c:v>
                </c:pt>
                <c:pt idx="220">
                  <c:v>-1.4616173977227163E-2</c:v>
                </c:pt>
                <c:pt idx="221">
                  <c:v>-1.4748889724381833E-2</c:v>
                </c:pt>
                <c:pt idx="222">
                  <c:v>-1.4882205772930469E-2</c:v>
                </c:pt>
                <c:pt idx="223">
                  <c:v>-1.5016122122873066E-2</c:v>
                </c:pt>
                <c:pt idx="224">
                  <c:v>-1.5150638774209628E-2</c:v>
                </c:pt>
                <c:pt idx="225">
                  <c:v>-1.5285755726940154E-2</c:v>
                </c:pt>
                <c:pt idx="226">
                  <c:v>-1.5421472981064645E-2</c:v>
                </c:pt>
                <c:pt idx="227">
                  <c:v>-1.5557790536583098E-2</c:v>
                </c:pt>
                <c:pt idx="228">
                  <c:v>-1.5694708393495512E-2</c:v>
                </c:pt>
                <c:pt idx="229">
                  <c:v>-1.5832226551801894E-2</c:v>
                </c:pt>
                <c:pt idx="230">
                  <c:v>-1.5970345011502237E-2</c:v>
                </c:pt>
                <c:pt idx="231">
                  <c:v>-1.6109063772596546E-2</c:v>
                </c:pt>
                <c:pt idx="232">
                  <c:v>-1.6248382835084819E-2</c:v>
                </c:pt>
                <c:pt idx="233">
                  <c:v>-1.6388302198967055E-2</c:v>
                </c:pt>
                <c:pt idx="234">
                  <c:v>-1.6528821864243256E-2</c:v>
                </c:pt>
                <c:pt idx="235">
                  <c:v>-1.6669941830913419E-2</c:v>
                </c:pt>
                <c:pt idx="236">
                  <c:v>-1.6811662098977546E-2</c:v>
                </c:pt>
                <c:pt idx="237">
                  <c:v>-1.6953982668435636E-2</c:v>
                </c:pt>
                <c:pt idx="238">
                  <c:v>-1.7096903539287691E-2</c:v>
                </c:pt>
                <c:pt idx="239">
                  <c:v>-1.7240424711533708E-2</c:v>
                </c:pt>
                <c:pt idx="240">
                  <c:v>-1.7384546185173693E-2</c:v>
                </c:pt>
                <c:pt idx="241">
                  <c:v>-1.7529267960207637E-2</c:v>
                </c:pt>
                <c:pt idx="242">
                  <c:v>-1.7674590036635546E-2</c:v>
                </c:pt>
                <c:pt idx="243">
                  <c:v>-1.782051241445742E-2</c:v>
                </c:pt>
                <c:pt idx="244">
                  <c:v>-1.7967035093673256E-2</c:v>
                </c:pt>
                <c:pt idx="245">
                  <c:v>-1.8114158074283057E-2</c:v>
                </c:pt>
                <c:pt idx="246">
                  <c:v>-1.8261881356286824E-2</c:v>
                </c:pt>
                <c:pt idx="247">
                  <c:v>-1.8410204939684548E-2</c:v>
                </c:pt>
                <c:pt idx="248">
                  <c:v>-1.8559128824476242E-2</c:v>
                </c:pt>
                <c:pt idx="249">
                  <c:v>-1.8708653010661901E-2</c:v>
                </c:pt>
                <c:pt idx="250">
                  <c:v>-1.8858777498241521E-2</c:v>
                </c:pt>
                <c:pt idx="251">
                  <c:v>-1.9009502287215103E-2</c:v>
                </c:pt>
                <c:pt idx="252">
                  <c:v>-1.9160827377582651E-2</c:v>
                </c:pt>
                <c:pt idx="253">
                  <c:v>-1.931275276934416E-2</c:v>
                </c:pt>
                <c:pt idx="254">
                  <c:v>-1.9465278462499638E-2</c:v>
                </c:pt>
                <c:pt idx="255">
                  <c:v>-1.9618404457049075E-2</c:v>
                </c:pt>
                <c:pt idx="256">
                  <c:v>-1.9772130752992476E-2</c:v>
                </c:pt>
                <c:pt idx="257">
                  <c:v>-1.9926457350329843E-2</c:v>
                </c:pt>
                <c:pt idx="258">
                  <c:v>-2.0081384249061175E-2</c:v>
                </c:pt>
                <c:pt idx="259">
                  <c:v>-2.0236911449186469E-2</c:v>
                </c:pt>
                <c:pt idx="260">
                  <c:v>-2.0393038950705725E-2</c:v>
                </c:pt>
                <c:pt idx="261">
                  <c:v>-2.0549766753618946E-2</c:v>
                </c:pt>
                <c:pt idx="262">
                  <c:v>-2.0707094857926132E-2</c:v>
                </c:pt>
                <c:pt idx="263">
                  <c:v>-2.0865023263627283E-2</c:v>
                </c:pt>
                <c:pt idx="264">
                  <c:v>-2.1023551970722393E-2</c:v>
                </c:pt>
                <c:pt idx="265">
                  <c:v>-2.1182680979211471E-2</c:v>
                </c:pt>
                <c:pt idx="266">
                  <c:v>-2.1342410289094508E-2</c:v>
                </c:pt>
                <c:pt idx="267">
                  <c:v>-2.1502739900371513E-2</c:v>
                </c:pt>
                <c:pt idx="268">
                  <c:v>-2.1663669813042481E-2</c:v>
                </c:pt>
                <c:pt idx="269">
                  <c:v>-2.1825200027107413E-2</c:v>
                </c:pt>
                <c:pt idx="270">
                  <c:v>-2.1987330542566307E-2</c:v>
                </c:pt>
                <c:pt idx="271">
                  <c:v>-2.2150061359419167E-2</c:v>
                </c:pt>
                <c:pt idx="272">
                  <c:v>-2.2313392477665991E-2</c:v>
                </c:pt>
                <c:pt idx="273">
                  <c:v>-2.2477323897306778E-2</c:v>
                </c:pt>
                <c:pt idx="274">
                  <c:v>-2.2641855618341526E-2</c:v>
                </c:pt>
                <c:pt idx="275">
                  <c:v>-2.280698764077024E-2</c:v>
                </c:pt>
                <c:pt idx="276">
                  <c:v>-2.2972719964592919E-2</c:v>
                </c:pt>
                <c:pt idx="277">
                  <c:v>-2.3139052589809559E-2</c:v>
                </c:pt>
                <c:pt idx="278">
                  <c:v>-2.3305985516420165E-2</c:v>
                </c:pt>
                <c:pt idx="279">
                  <c:v>-2.3473518744424732E-2</c:v>
                </c:pt>
                <c:pt idx="280">
                  <c:v>-2.3641652273823269E-2</c:v>
                </c:pt>
                <c:pt idx="281">
                  <c:v>-2.3810386104615763E-2</c:v>
                </c:pt>
                <c:pt idx="282">
                  <c:v>-2.3979720236802227E-2</c:v>
                </c:pt>
                <c:pt idx="283">
                  <c:v>-2.4149654670382648E-2</c:v>
                </c:pt>
                <c:pt idx="284">
                  <c:v>-2.4320189405357035E-2</c:v>
                </c:pt>
                <c:pt idx="285">
                  <c:v>-2.4491324441725387E-2</c:v>
                </c:pt>
                <c:pt idx="286">
                  <c:v>-2.4663059779487705E-2</c:v>
                </c:pt>
                <c:pt idx="287">
                  <c:v>-2.4835395418643984E-2</c:v>
                </c:pt>
                <c:pt idx="288">
                  <c:v>-2.5008331359194225E-2</c:v>
                </c:pt>
                <c:pt idx="289">
                  <c:v>-2.5181867601138431E-2</c:v>
                </c:pt>
                <c:pt idx="290">
                  <c:v>-2.5356004144476602E-2</c:v>
                </c:pt>
                <c:pt idx="291">
                  <c:v>-2.5530740989208735E-2</c:v>
                </c:pt>
                <c:pt idx="292">
                  <c:v>-2.5706078135334834E-2</c:v>
                </c:pt>
                <c:pt idx="293">
                  <c:v>-2.5882015582854898E-2</c:v>
                </c:pt>
                <c:pt idx="294">
                  <c:v>-2.605855333176892E-2</c:v>
                </c:pt>
                <c:pt idx="295">
                  <c:v>-2.623569138207691E-2</c:v>
                </c:pt>
                <c:pt idx="296">
                  <c:v>-2.6413429733778859E-2</c:v>
                </c:pt>
                <c:pt idx="297">
                  <c:v>-2.6591768386874777E-2</c:v>
                </c:pt>
                <c:pt idx="298">
                  <c:v>-2.677070734136466E-2</c:v>
                </c:pt>
                <c:pt idx="299">
                  <c:v>-2.6950246597248501E-2</c:v>
                </c:pt>
                <c:pt idx="300">
                  <c:v>-2.7130386154526311E-2</c:v>
                </c:pt>
                <c:pt idx="301">
                  <c:v>-2.7311126013198087E-2</c:v>
                </c:pt>
                <c:pt idx="302">
                  <c:v>-2.749246617326382E-2</c:v>
                </c:pt>
                <c:pt idx="303">
                  <c:v>-2.7674406634723522E-2</c:v>
                </c:pt>
                <c:pt idx="304">
                  <c:v>-2.7856947397577183E-2</c:v>
                </c:pt>
                <c:pt idx="305">
                  <c:v>-2.8040088461824809E-2</c:v>
                </c:pt>
                <c:pt idx="306">
                  <c:v>-2.8223829827466403E-2</c:v>
                </c:pt>
                <c:pt idx="307">
                  <c:v>-2.8408171494501956E-2</c:v>
                </c:pt>
                <c:pt idx="308">
                  <c:v>-2.8593113462931474E-2</c:v>
                </c:pt>
                <c:pt idx="309">
                  <c:v>-2.8778655732754954E-2</c:v>
                </c:pt>
                <c:pt idx="310">
                  <c:v>-2.8964798303972403E-2</c:v>
                </c:pt>
                <c:pt idx="311">
                  <c:v>-2.9151541176583813E-2</c:v>
                </c:pt>
                <c:pt idx="312">
                  <c:v>-2.9338884350589185E-2</c:v>
                </c:pt>
                <c:pt idx="313">
                  <c:v>-2.9526827825988523E-2</c:v>
                </c:pt>
                <c:pt idx="314">
                  <c:v>-2.9715371602781822E-2</c:v>
                </c:pt>
                <c:pt idx="315">
                  <c:v>-2.9904515680969086E-2</c:v>
                </c:pt>
                <c:pt idx="316">
                  <c:v>-3.0094260060550316E-2</c:v>
                </c:pt>
                <c:pt idx="317">
                  <c:v>-3.0284604741525507E-2</c:v>
                </c:pt>
                <c:pt idx="318">
                  <c:v>-3.0475549723894664E-2</c:v>
                </c:pt>
                <c:pt idx="319">
                  <c:v>-3.0667095007657783E-2</c:v>
                </c:pt>
                <c:pt idx="320">
                  <c:v>-3.0859240592814863E-2</c:v>
                </c:pt>
                <c:pt idx="321">
                  <c:v>-3.1051986479365912E-2</c:v>
                </c:pt>
                <c:pt idx="322">
                  <c:v>-3.1245332667310922E-2</c:v>
                </c:pt>
                <c:pt idx="323">
                  <c:v>-3.1439279156649895E-2</c:v>
                </c:pt>
                <c:pt idx="324">
                  <c:v>-3.1633825947382836E-2</c:v>
                </c:pt>
                <c:pt idx="325">
                  <c:v>-3.1828973039509739E-2</c:v>
                </c:pt>
                <c:pt idx="326">
                  <c:v>-3.2024720433030611E-2</c:v>
                </c:pt>
                <c:pt idx="327">
                  <c:v>-3.2221068127945438E-2</c:v>
                </c:pt>
                <c:pt idx="328">
                  <c:v>-3.2418016124254233E-2</c:v>
                </c:pt>
                <c:pt idx="329">
                  <c:v>-3.261556442195699E-2</c:v>
                </c:pt>
                <c:pt idx="330">
                  <c:v>-3.2813713021053709E-2</c:v>
                </c:pt>
                <c:pt idx="331">
                  <c:v>-3.3012461921544396E-2</c:v>
                </c:pt>
                <c:pt idx="332">
                  <c:v>-3.3211811123429046E-2</c:v>
                </c:pt>
                <c:pt idx="333">
                  <c:v>-3.3411760626707657E-2</c:v>
                </c:pt>
                <c:pt idx="334">
                  <c:v>-3.3612310431380236E-2</c:v>
                </c:pt>
                <c:pt idx="335">
                  <c:v>-3.3813460537446771E-2</c:v>
                </c:pt>
                <c:pt idx="336">
                  <c:v>-3.4015210944907275E-2</c:v>
                </c:pt>
                <c:pt idx="337">
                  <c:v>-3.421756165376174E-2</c:v>
                </c:pt>
                <c:pt idx="338">
                  <c:v>-3.4420512664010174E-2</c:v>
                </c:pt>
                <c:pt idx="339">
                  <c:v>-3.4624063975652569E-2</c:v>
                </c:pt>
                <c:pt idx="340">
                  <c:v>-3.4828215588688927E-2</c:v>
                </c:pt>
                <c:pt idx="341">
                  <c:v>-3.5032967503119253E-2</c:v>
                </c:pt>
                <c:pt idx="342">
                  <c:v>-3.5238319718943534E-2</c:v>
                </c:pt>
                <c:pt idx="343">
                  <c:v>-3.5444272236161783E-2</c:v>
                </c:pt>
                <c:pt idx="344">
                  <c:v>-3.5650825054774002E-2</c:v>
                </c:pt>
                <c:pt idx="345">
                  <c:v>-3.5857978174780175E-2</c:v>
                </c:pt>
                <c:pt idx="346">
                  <c:v>-3.6065731596180317E-2</c:v>
                </c:pt>
                <c:pt idx="347">
                  <c:v>-3.6274085318974428E-2</c:v>
                </c:pt>
                <c:pt idx="348">
                  <c:v>-3.6483039343162493E-2</c:v>
                </c:pt>
                <c:pt idx="349">
                  <c:v>-3.6692593668744528E-2</c:v>
                </c:pt>
                <c:pt idx="350">
                  <c:v>-3.6902748295720524E-2</c:v>
                </c:pt>
                <c:pt idx="351">
                  <c:v>-3.7113503224090481E-2</c:v>
                </c:pt>
                <c:pt idx="352">
                  <c:v>-3.7324858453854408E-2</c:v>
                </c:pt>
                <c:pt idx="353">
                  <c:v>-3.7536813985012296E-2</c:v>
                </c:pt>
                <c:pt idx="354">
                  <c:v>-3.7749369817564153E-2</c:v>
                </c:pt>
                <c:pt idx="355">
                  <c:v>-3.7962525951509965E-2</c:v>
                </c:pt>
                <c:pt idx="356">
                  <c:v>-3.8176282386849746E-2</c:v>
                </c:pt>
                <c:pt idx="357">
                  <c:v>-3.8390639123583488E-2</c:v>
                </c:pt>
                <c:pt idx="358">
                  <c:v>-3.8605596161711192E-2</c:v>
                </c:pt>
                <c:pt idx="359">
                  <c:v>-3.8821153501232865E-2</c:v>
                </c:pt>
                <c:pt idx="360">
                  <c:v>-3.9037311142148499E-2</c:v>
                </c:pt>
                <c:pt idx="361">
                  <c:v>-3.9254069084458096E-2</c:v>
                </c:pt>
                <c:pt idx="362">
                  <c:v>-3.9471427328161661E-2</c:v>
                </c:pt>
                <c:pt idx="363">
                  <c:v>-3.9689385873259181E-2</c:v>
                </c:pt>
                <c:pt idx="364">
                  <c:v>-3.9907944719750676E-2</c:v>
                </c:pt>
                <c:pt idx="365">
                  <c:v>-4.0127103867636127E-2</c:v>
                </c:pt>
                <c:pt idx="366">
                  <c:v>-4.0346863316915539E-2</c:v>
                </c:pt>
                <c:pt idx="367">
                  <c:v>-4.056722306758892E-2</c:v>
                </c:pt>
                <c:pt idx="368">
                  <c:v>-4.0788183119656263E-2</c:v>
                </c:pt>
                <c:pt idx="369">
                  <c:v>-4.1009743473117574E-2</c:v>
                </c:pt>
                <c:pt idx="370">
                  <c:v>-4.1231904127972847E-2</c:v>
                </c:pt>
                <c:pt idx="371">
                  <c:v>-4.1454665084222082E-2</c:v>
                </c:pt>
                <c:pt idx="372">
                  <c:v>-4.1678026341865286E-2</c:v>
                </c:pt>
                <c:pt idx="373">
                  <c:v>-4.1901987900902445E-2</c:v>
                </c:pt>
                <c:pt idx="374">
                  <c:v>-4.2126549761333572E-2</c:v>
                </c:pt>
                <c:pt idx="375">
                  <c:v>-4.2351711923158668E-2</c:v>
                </c:pt>
                <c:pt idx="376">
                  <c:v>-4.2577474386377719E-2</c:v>
                </c:pt>
                <c:pt idx="377">
                  <c:v>-4.2803837150990738E-2</c:v>
                </c:pt>
                <c:pt idx="378">
                  <c:v>-4.3030800216997719E-2</c:v>
                </c:pt>
                <c:pt idx="379">
                  <c:v>-4.3258363584398662E-2</c:v>
                </c:pt>
                <c:pt idx="380">
                  <c:v>-4.3486527253193574E-2</c:v>
                </c:pt>
                <c:pt idx="381">
                  <c:v>-4.3715291223382448E-2</c:v>
                </c:pt>
                <c:pt idx="382">
                  <c:v>-4.394465549496529E-2</c:v>
                </c:pt>
                <c:pt idx="383">
                  <c:v>-4.4174620067942087E-2</c:v>
                </c:pt>
                <c:pt idx="384">
                  <c:v>-4.4405184942312853E-2</c:v>
                </c:pt>
                <c:pt idx="385">
                  <c:v>-4.4636350118077581E-2</c:v>
                </c:pt>
                <c:pt idx="386">
                  <c:v>-4.486811559523627E-2</c:v>
                </c:pt>
                <c:pt idx="387">
                  <c:v>-4.5100481373788928E-2</c:v>
                </c:pt>
                <c:pt idx="388">
                  <c:v>-4.5333447453735548E-2</c:v>
                </c:pt>
                <c:pt idx="389">
                  <c:v>-4.556701383507613E-2</c:v>
                </c:pt>
                <c:pt idx="390">
                  <c:v>-4.580118051781068E-2</c:v>
                </c:pt>
                <c:pt idx="391">
                  <c:v>-4.6035947501939185E-2</c:v>
                </c:pt>
                <c:pt idx="392">
                  <c:v>-4.6271314787461659E-2</c:v>
                </c:pt>
                <c:pt idx="393">
                  <c:v>-4.6507282374378102E-2</c:v>
                </c:pt>
                <c:pt idx="394">
                  <c:v>-4.6743850262688506E-2</c:v>
                </c:pt>
                <c:pt idx="395">
                  <c:v>-4.6981018452392873E-2</c:v>
                </c:pt>
                <c:pt idx="396">
                  <c:v>-4.7218786943491201E-2</c:v>
                </c:pt>
                <c:pt idx="397">
                  <c:v>-4.7457155735983497E-2</c:v>
                </c:pt>
                <c:pt idx="398">
                  <c:v>-4.7696124829869756E-2</c:v>
                </c:pt>
                <c:pt idx="399">
                  <c:v>-4.7935694225149976E-2</c:v>
                </c:pt>
                <c:pt idx="400">
                  <c:v>-4.8175863921824158E-2</c:v>
                </c:pt>
                <c:pt idx="401">
                  <c:v>-4.8416633919892309E-2</c:v>
                </c:pt>
                <c:pt idx="402">
                  <c:v>-4.8658004219354421E-2</c:v>
                </c:pt>
                <c:pt idx="403">
                  <c:v>-4.8899974820210496E-2</c:v>
                </c:pt>
                <c:pt idx="404">
                  <c:v>-4.9142545722460539E-2</c:v>
                </c:pt>
                <c:pt idx="405">
                  <c:v>-4.9385716926104543E-2</c:v>
                </c:pt>
                <c:pt idx="406">
                  <c:v>-4.962948843114251E-2</c:v>
                </c:pt>
                <c:pt idx="407">
                  <c:v>-4.9873860237574438E-2</c:v>
                </c:pt>
                <c:pt idx="408">
                  <c:v>-5.0118832345400335E-2</c:v>
                </c:pt>
                <c:pt idx="409">
                  <c:v>-5.0364404754620201E-2</c:v>
                </c:pt>
                <c:pt idx="410">
                  <c:v>-5.0610577465234022E-2</c:v>
                </c:pt>
                <c:pt idx="411">
                  <c:v>-5.0857350477241804E-2</c:v>
                </c:pt>
                <c:pt idx="412">
                  <c:v>-5.1104723790643562E-2</c:v>
                </c:pt>
                <c:pt idx="413">
                  <c:v>-5.1352697405439275E-2</c:v>
                </c:pt>
                <c:pt idx="414">
                  <c:v>-5.160127132162895E-2</c:v>
                </c:pt>
                <c:pt idx="415">
                  <c:v>-5.1850445539212586E-2</c:v>
                </c:pt>
                <c:pt idx="416">
                  <c:v>-5.2100220058190198E-2</c:v>
                </c:pt>
                <c:pt idx="417">
                  <c:v>-5.2350594878561765E-2</c:v>
                </c:pt>
                <c:pt idx="418">
                  <c:v>-5.2601570000327294E-2</c:v>
                </c:pt>
                <c:pt idx="419">
                  <c:v>-5.2853145423486791E-2</c:v>
                </c:pt>
                <c:pt idx="420">
                  <c:v>-5.3105321148040258E-2</c:v>
                </c:pt>
                <c:pt idx="421">
                  <c:v>-5.3358097173987679E-2</c:v>
                </c:pt>
                <c:pt idx="422">
                  <c:v>-5.3611473501329068E-2</c:v>
                </c:pt>
                <c:pt idx="423">
                  <c:v>-5.386545013006442E-2</c:v>
                </c:pt>
                <c:pt idx="424">
                  <c:v>-5.4120027060193733E-2</c:v>
                </c:pt>
                <c:pt idx="425">
                  <c:v>-5.4375204291717008E-2</c:v>
                </c:pt>
                <c:pt idx="426">
                  <c:v>-5.4630981824634252E-2</c:v>
                </c:pt>
                <c:pt idx="427">
                  <c:v>-5.4887359658945457E-2</c:v>
                </c:pt>
                <c:pt idx="428">
                  <c:v>-5.5144337794650625E-2</c:v>
                </c:pt>
                <c:pt idx="429">
                  <c:v>-5.5401916231749761E-2</c:v>
                </c:pt>
                <c:pt idx="430">
                  <c:v>-5.5660094970242859E-2</c:v>
                </c:pt>
                <c:pt idx="431">
                  <c:v>-5.5918874010129918E-2</c:v>
                </c:pt>
                <c:pt idx="432">
                  <c:v>-5.6178253351410946E-2</c:v>
                </c:pt>
                <c:pt idx="433">
                  <c:v>-5.6438232994085936E-2</c:v>
                </c:pt>
                <c:pt idx="434">
                  <c:v>-5.6698812938154888E-2</c:v>
                </c:pt>
                <c:pt idx="435">
                  <c:v>-5.6959993183617809E-2</c:v>
                </c:pt>
                <c:pt idx="436">
                  <c:v>-5.7221773730474691E-2</c:v>
                </c:pt>
                <c:pt idx="437">
                  <c:v>-5.7484154578725535E-2</c:v>
                </c:pt>
                <c:pt idx="438">
                  <c:v>-5.7747135728370341E-2</c:v>
                </c:pt>
                <c:pt idx="439">
                  <c:v>-5.8010717179409116E-2</c:v>
                </c:pt>
                <c:pt idx="440">
                  <c:v>-5.8274898931841845E-2</c:v>
                </c:pt>
                <c:pt idx="441">
                  <c:v>-5.8539680985668544E-2</c:v>
                </c:pt>
                <c:pt idx="442">
                  <c:v>-5.880506334088921E-2</c:v>
                </c:pt>
                <c:pt idx="443">
                  <c:v>-5.9071045997503839E-2</c:v>
                </c:pt>
                <c:pt idx="444">
                  <c:v>-5.9337628955512423E-2</c:v>
                </c:pt>
                <c:pt idx="445">
                  <c:v>-5.9604812214914982E-2</c:v>
                </c:pt>
                <c:pt idx="446">
                  <c:v>-5.9872595775711503E-2</c:v>
                </c:pt>
                <c:pt idx="447">
                  <c:v>-6.0140979637901985E-2</c:v>
                </c:pt>
                <c:pt idx="448">
                  <c:v>-6.0409963801486423E-2</c:v>
                </c:pt>
                <c:pt idx="449">
                  <c:v>-6.0679548266464836E-2</c:v>
                </c:pt>
                <c:pt idx="450">
                  <c:v>-6.0982751908514522E-2</c:v>
                </c:pt>
                <c:pt idx="451">
                  <c:v>-6.1284271085886161E-2</c:v>
                </c:pt>
                <c:pt idx="452">
                  <c:v>-6.1584105798579737E-2</c:v>
                </c:pt>
                <c:pt idx="453">
                  <c:v>-6.1882256046595266E-2</c:v>
                </c:pt>
                <c:pt idx="454">
                  <c:v>-6.217872182993274E-2</c:v>
                </c:pt>
                <c:pt idx="455">
                  <c:v>-6.2473503148592159E-2</c:v>
                </c:pt>
                <c:pt idx="456">
                  <c:v>-6.276660000257353E-2</c:v>
                </c:pt>
                <c:pt idx="457">
                  <c:v>-6.3058012391876847E-2</c:v>
                </c:pt>
                <c:pt idx="458">
                  <c:v>-6.3347740316502102E-2</c:v>
                </c:pt>
                <c:pt idx="459">
                  <c:v>-6.3635783776449309E-2</c:v>
                </c:pt>
                <c:pt idx="460">
                  <c:v>-6.3922142771718468E-2</c:v>
                </c:pt>
                <c:pt idx="461">
                  <c:v>-6.4206817302309566E-2</c:v>
                </c:pt>
                <c:pt idx="462">
                  <c:v>-6.4489807368222615E-2</c:v>
                </c:pt>
                <c:pt idx="463">
                  <c:v>-6.4771112969457603E-2</c:v>
                </c:pt>
                <c:pt idx="464">
                  <c:v>-6.5050734106014543E-2</c:v>
                </c:pt>
                <c:pt idx="465">
                  <c:v>-6.5328670777893436E-2</c:v>
                </c:pt>
                <c:pt idx="466">
                  <c:v>-6.5604922985094252E-2</c:v>
                </c:pt>
                <c:pt idx="467">
                  <c:v>-6.5879490727617021E-2</c:v>
                </c:pt>
                <c:pt idx="468">
                  <c:v>-6.6152374005461742E-2</c:v>
                </c:pt>
                <c:pt idx="469">
                  <c:v>-6.6423572818628401E-2</c:v>
                </c:pt>
                <c:pt idx="470">
                  <c:v>-6.6693087167117013E-2</c:v>
                </c:pt>
                <c:pt idx="471">
                  <c:v>-6.6960917050927563E-2</c:v>
                </c:pt>
                <c:pt idx="472">
                  <c:v>-6.7227062470060064E-2</c:v>
                </c:pt>
                <c:pt idx="473">
                  <c:v>-6.7491523424514518E-2</c:v>
                </c:pt>
                <c:pt idx="474">
                  <c:v>-6.7754299914290911E-2</c:v>
                </c:pt>
                <c:pt idx="475">
                  <c:v>-6.8015391939389255E-2</c:v>
                </c:pt>
                <c:pt idx="476">
                  <c:v>-6.8274799499809538E-2</c:v>
                </c:pt>
                <c:pt idx="477">
                  <c:v>-6.8532522595551773E-2</c:v>
                </c:pt>
                <c:pt idx="478">
                  <c:v>-6.878856122661596E-2</c:v>
                </c:pt>
                <c:pt idx="479">
                  <c:v>-6.9042915393002086E-2</c:v>
                </c:pt>
                <c:pt idx="480">
                  <c:v>-6.9295585094710163E-2</c:v>
                </c:pt>
                <c:pt idx="481">
                  <c:v>-6.9546570331740179E-2</c:v>
                </c:pt>
                <c:pt idx="482">
                  <c:v>-6.9795871104092147E-2</c:v>
                </c:pt>
                <c:pt idx="483">
                  <c:v>-7.0043487411766067E-2</c:v>
                </c:pt>
                <c:pt idx="484">
                  <c:v>-7.0289419254761926E-2</c:v>
                </c:pt>
                <c:pt idx="485">
                  <c:v>-7.0533666633079736E-2</c:v>
                </c:pt>
                <c:pt idx="486">
                  <c:v>-7.0776229546719485E-2</c:v>
                </c:pt>
                <c:pt idx="487">
                  <c:v>-7.1017107995681186E-2</c:v>
                </c:pt>
                <c:pt idx="488">
                  <c:v>-7.1256301979964826E-2</c:v>
                </c:pt>
                <c:pt idx="489">
                  <c:v>-7.1493811499570403E-2</c:v>
                </c:pt>
                <c:pt idx="490">
                  <c:v>-7.1729636554497933E-2</c:v>
                </c:pt>
                <c:pt idx="491">
                  <c:v>-7.1963777144747415E-2</c:v>
                </c:pt>
                <c:pt idx="492">
                  <c:v>-7.2196233270318835E-2</c:v>
                </c:pt>
                <c:pt idx="493">
                  <c:v>-7.2427004931212208E-2</c:v>
                </c:pt>
                <c:pt idx="494">
                  <c:v>-7.2656092127427518E-2</c:v>
                </c:pt>
                <c:pt idx="495">
                  <c:v>-7.2883494858964781E-2</c:v>
                </c:pt>
                <c:pt idx="496">
                  <c:v>-7.3109213125823996E-2</c:v>
                </c:pt>
                <c:pt idx="497">
                  <c:v>-7.333324692800515E-2</c:v>
                </c:pt>
                <c:pt idx="498">
                  <c:v>-7.3555596265508255E-2</c:v>
                </c:pt>
                <c:pt idx="499">
                  <c:v>-7.3776261138333299E-2</c:v>
                </c:pt>
                <c:pt idx="500">
                  <c:v>-7.3995241546480295E-2</c:v>
                </c:pt>
                <c:pt idx="501">
                  <c:v>-7.4212537489949243E-2</c:v>
                </c:pt>
                <c:pt idx="502">
                  <c:v>-7.4428148968740129E-2</c:v>
                </c:pt>
                <c:pt idx="503">
                  <c:v>-7.4642075982852968E-2</c:v>
                </c:pt>
                <c:pt idx="504">
                  <c:v>-7.4854318532287745E-2</c:v>
                </c:pt>
                <c:pt idx="505">
                  <c:v>-7.5064876617044474E-2</c:v>
                </c:pt>
                <c:pt idx="506">
                  <c:v>-7.5273750237123155E-2</c:v>
                </c:pt>
                <c:pt idx="507">
                  <c:v>-7.5480939392523774E-2</c:v>
                </c:pt>
                <c:pt idx="508">
                  <c:v>-7.5686444083246346E-2</c:v>
                </c:pt>
                <c:pt idx="509">
                  <c:v>-7.5890264309290856E-2</c:v>
                </c:pt>
                <c:pt idx="510">
                  <c:v>-7.6092400070657318E-2</c:v>
                </c:pt>
                <c:pt idx="511">
                  <c:v>-7.6292851367345704E-2</c:v>
                </c:pt>
                <c:pt idx="512">
                  <c:v>-7.6491618199356057E-2</c:v>
                </c:pt>
                <c:pt idx="513">
                  <c:v>-7.6688700566688348E-2</c:v>
                </c:pt>
                <c:pt idx="514">
                  <c:v>-7.6884098469342577E-2</c:v>
                </c:pt>
                <c:pt idx="515">
                  <c:v>-7.7077811907318772E-2</c:v>
                </c:pt>
                <c:pt idx="516">
                  <c:v>-7.7269840880616891E-2</c:v>
                </c:pt>
                <c:pt idx="517">
                  <c:v>-7.7460185389236977E-2</c:v>
                </c:pt>
                <c:pt idx="518">
                  <c:v>-7.7648845433179001E-2</c:v>
                </c:pt>
                <c:pt idx="519">
                  <c:v>-7.7835821012442963E-2</c:v>
                </c:pt>
                <c:pt idx="520">
                  <c:v>-7.8021112127028891E-2</c:v>
                </c:pt>
                <c:pt idx="521">
                  <c:v>-7.8204718776936744E-2</c:v>
                </c:pt>
                <c:pt idx="522">
                  <c:v>-7.8386640962166562E-2</c:v>
                </c:pt>
                <c:pt idx="523">
                  <c:v>-7.8566878682718319E-2</c:v>
                </c:pt>
                <c:pt idx="524">
                  <c:v>-7.8745431938592014E-2</c:v>
                </c:pt>
                <c:pt idx="525">
                  <c:v>-7.8922300729787676E-2</c:v>
                </c:pt>
                <c:pt idx="526">
                  <c:v>-7.9097485056305261E-2</c:v>
                </c:pt>
                <c:pt idx="527">
                  <c:v>-7.9270984918144813E-2</c:v>
                </c:pt>
                <c:pt idx="528">
                  <c:v>-7.9442800315306303E-2</c:v>
                </c:pt>
                <c:pt idx="529">
                  <c:v>-7.9612931247789731E-2</c:v>
                </c:pt>
                <c:pt idx="530">
                  <c:v>-7.9781377715595125E-2</c:v>
                </c:pt>
                <c:pt idx="531">
                  <c:v>-7.9948139718722444E-2</c:v>
                </c:pt>
                <c:pt idx="532">
                  <c:v>-8.0113217257171715E-2</c:v>
                </c:pt>
                <c:pt idx="533">
                  <c:v>-8.0276610330942924E-2</c:v>
                </c:pt>
                <c:pt idx="534">
                  <c:v>-8.0438318940036085E-2</c:v>
                </c:pt>
                <c:pt idx="535">
                  <c:v>-8.0598343084451185E-2</c:v>
                </c:pt>
                <c:pt idx="536">
                  <c:v>-8.0756682764188237E-2</c:v>
                </c:pt>
                <c:pt idx="537">
                  <c:v>-8.0913337979247241E-2</c:v>
                </c:pt>
                <c:pt idx="538">
                  <c:v>-8.1068308729628183E-2</c:v>
                </c:pt>
                <c:pt idx="539">
                  <c:v>-8.1221595015331077E-2</c:v>
                </c:pt>
                <c:pt idx="540">
                  <c:v>-8.137319683635591E-2</c:v>
                </c:pt>
                <c:pt idx="541">
                  <c:v>-8.1523114192702695E-2</c:v>
                </c:pt>
                <c:pt idx="542">
                  <c:v>-8.1671347084371432E-2</c:v>
                </c:pt>
                <c:pt idx="543">
                  <c:v>-8.1817895511362107E-2</c:v>
                </c:pt>
                <c:pt idx="544">
                  <c:v>-8.1962759473674734E-2</c:v>
                </c:pt>
                <c:pt idx="545">
                  <c:v>-8.21059389713093E-2</c:v>
                </c:pt>
                <c:pt idx="546">
                  <c:v>-8.2247434004265818E-2</c:v>
                </c:pt>
                <c:pt idx="547">
                  <c:v>-8.2387244572544288E-2</c:v>
                </c:pt>
                <c:pt idx="548">
                  <c:v>-8.2525370676144696E-2</c:v>
                </c:pt>
                <c:pt idx="549">
                  <c:v>-8.2661812315067057E-2</c:v>
                </c:pt>
                <c:pt idx="550">
                  <c:v>-8.2796569489311356E-2</c:v>
                </c:pt>
                <c:pt idx="551">
                  <c:v>-8.2929642198877607E-2</c:v>
                </c:pt>
                <c:pt idx="552">
                  <c:v>-8.306103044376581E-2</c:v>
                </c:pt>
                <c:pt idx="553">
                  <c:v>-8.3190734223975951E-2</c:v>
                </c:pt>
                <c:pt idx="554">
                  <c:v>-8.3318753539508031E-2</c:v>
                </c:pt>
                <c:pt idx="555">
                  <c:v>-8.3445088390362063E-2</c:v>
                </c:pt>
                <c:pt idx="556">
                  <c:v>-8.3569738776538033E-2</c:v>
                </c:pt>
                <c:pt idx="557">
                  <c:v>-8.3692704698035955E-2</c:v>
                </c:pt>
                <c:pt idx="558">
                  <c:v>-8.3813986154855816E-2</c:v>
                </c:pt>
                <c:pt idx="559">
                  <c:v>-8.3933583146997628E-2</c:v>
                </c:pt>
                <c:pt idx="560">
                  <c:v>-8.4051495674461393E-2</c:v>
                </c:pt>
                <c:pt idx="561">
                  <c:v>-8.4167723737247097E-2</c:v>
                </c:pt>
                <c:pt idx="562">
                  <c:v>-8.4282267335354752E-2</c:v>
                </c:pt>
                <c:pt idx="563">
                  <c:v>-8.4395126468784346E-2</c:v>
                </c:pt>
                <c:pt idx="564">
                  <c:v>-8.4506301137535891E-2</c:v>
                </c:pt>
                <c:pt idx="565">
                  <c:v>-8.4615791341609389E-2</c:v>
                </c:pt>
                <c:pt idx="566">
                  <c:v>-8.4723597081004826E-2</c:v>
                </c:pt>
                <c:pt idx="567">
                  <c:v>-8.4829718355722214E-2</c:v>
                </c:pt>
                <c:pt idx="568">
                  <c:v>-8.4934155165761541E-2</c:v>
                </c:pt>
                <c:pt idx="569">
                  <c:v>-8.503690751112282E-2</c:v>
                </c:pt>
                <c:pt idx="570">
                  <c:v>-8.5137975391806051E-2</c:v>
                </c:pt>
                <c:pt idx="571">
                  <c:v>-8.523735880781122E-2</c:v>
                </c:pt>
                <c:pt idx="572">
                  <c:v>-8.5335057759138341E-2</c:v>
                </c:pt>
                <c:pt idx="573">
                  <c:v>-8.5431072245787401E-2</c:v>
                </c:pt>
                <c:pt idx="574">
                  <c:v>-8.5525402267758413E-2</c:v>
                </c:pt>
                <c:pt idx="575">
                  <c:v>-8.5618047825051377E-2</c:v>
                </c:pt>
                <c:pt idx="576">
                  <c:v>-8.5709008917666266E-2</c:v>
                </c:pt>
                <c:pt idx="577">
                  <c:v>-8.5798285545603106E-2</c:v>
                </c:pt>
                <c:pt idx="578">
                  <c:v>-8.5885877708861899E-2</c:v>
                </c:pt>
                <c:pt idx="579">
                  <c:v>-8.597178540744263E-2</c:v>
                </c:pt>
                <c:pt idx="580">
                  <c:v>-8.6056008641345313E-2</c:v>
                </c:pt>
                <c:pt idx="581">
                  <c:v>-8.6138547410569935E-2</c:v>
                </c:pt>
                <c:pt idx="582">
                  <c:v>-8.6219401715116509E-2</c:v>
                </c:pt>
                <c:pt idx="583">
                  <c:v>-8.6298571554985035E-2</c:v>
                </c:pt>
                <c:pt idx="584">
                  <c:v>-8.6376056930175499E-2</c:v>
                </c:pt>
                <c:pt idx="585">
                  <c:v>-8.6451857840687915E-2</c:v>
                </c:pt>
                <c:pt idx="586">
                  <c:v>-8.652597428652227E-2</c:v>
                </c:pt>
                <c:pt idx="587">
                  <c:v>-8.6598406267678577E-2</c:v>
                </c:pt>
                <c:pt idx="588">
                  <c:v>-8.6669153784156835E-2</c:v>
                </c:pt>
                <c:pt idx="589">
                  <c:v>-8.6738216835957033E-2</c:v>
                </c:pt>
                <c:pt idx="590">
                  <c:v>-8.6805595423079182E-2</c:v>
                </c:pt>
                <c:pt idx="591">
                  <c:v>-8.687128954552327E-2</c:v>
                </c:pt>
                <c:pt idx="592">
                  <c:v>-8.693529920328931E-2</c:v>
                </c:pt>
                <c:pt idx="593">
                  <c:v>-8.6997624396377302E-2</c:v>
                </c:pt>
                <c:pt idx="594">
                  <c:v>-8.7058265124787232E-2</c:v>
                </c:pt>
                <c:pt idx="595">
                  <c:v>-8.7117221388519114E-2</c:v>
                </c:pt>
                <c:pt idx="596">
                  <c:v>-8.7174493187572935E-2</c:v>
                </c:pt>
                <c:pt idx="597">
                  <c:v>-8.7230080521948708E-2</c:v>
                </c:pt>
                <c:pt idx="598">
                  <c:v>-8.7283983391646419E-2</c:v>
                </c:pt>
                <c:pt idx="599">
                  <c:v>-8.7336201796666069E-2</c:v>
                </c:pt>
                <c:pt idx="600">
                  <c:v>-8.738673573700767E-2</c:v>
                </c:pt>
                <c:pt idx="601">
                  <c:v>-8.7435585212671224E-2</c:v>
                </c:pt>
                <c:pt idx="602">
                  <c:v>-8.7482750223656716E-2</c:v>
                </c:pt>
                <c:pt idx="603">
                  <c:v>-8.752823076996416E-2</c:v>
                </c:pt>
                <c:pt idx="604">
                  <c:v>-8.7572026851593543E-2</c:v>
                </c:pt>
                <c:pt idx="605">
                  <c:v>-8.7614138468544878E-2</c:v>
                </c:pt>
                <c:pt idx="606">
                  <c:v>-8.7654565620818164E-2</c:v>
                </c:pt>
                <c:pt idx="607">
                  <c:v>-8.769330830841339E-2</c:v>
                </c:pt>
                <c:pt idx="608">
                  <c:v>-8.7730366531330567E-2</c:v>
                </c:pt>
                <c:pt idx="609">
                  <c:v>-8.7765740289569683E-2</c:v>
                </c:pt>
                <c:pt idx="610">
                  <c:v>-8.779942958313075E-2</c:v>
                </c:pt>
                <c:pt idx="611">
                  <c:v>-8.783143441201377E-2</c:v>
                </c:pt>
                <c:pt idx="612">
                  <c:v>-8.7861754776218728E-2</c:v>
                </c:pt>
                <c:pt idx="613">
                  <c:v>-8.7890390675745639E-2</c:v>
                </c:pt>
                <c:pt idx="614">
                  <c:v>-8.7917342110594487E-2</c:v>
                </c:pt>
                <c:pt idx="615">
                  <c:v>-8.7942609080765288E-2</c:v>
                </c:pt>
                <c:pt idx="616">
                  <c:v>-8.7966191586258041E-2</c:v>
                </c:pt>
                <c:pt idx="617">
                  <c:v>-8.7988089627072733E-2</c:v>
                </c:pt>
                <c:pt idx="618">
                  <c:v>-8.8008303203209376E-2</c:v>
                </c:pt>
                <c:pt idx="619">
                  <c:v>-8.8026832314667958E-2</c:v>
                </c:pt>
                <c:pt idx="620">
                  <c:v>-8.8043676961448492E-2</c:v>
                </c:pt>
                <c:pt idx="621">
                  <c:v>-8.8058837143550964E-2</c:v>
                </c:pt>
                <c:pt idx="622">
                  <c:v>-8.8072312860975388E-2</c:v>
                </c:pt>
                <c:pt idx="623">
                  <c:v>-8.8084104113721751E-2</c:v>
                </c:pt>
                <c:pt idx="624">
                  <c:v>-8.8094210901790052E-2</c:v>
                </c:pt>
                <c:pt idx="625">
                  <c:v>-8.8102633225180305E-2</c:v>
                </c:pt>
                <c:pt idx="626">
                  <c:v>-8.810937108389251E-2</c:v>
                </c:pt>
                <c:pt idx="627">
                  <c:v>-8.8114424477926667E-2</c:v>
                </c:pt>
                <c:pt idx="628">
                  <c:v>-8.8117793407282763E-2</c:v>
                </c:pt>
                <c:pt idx="629">
                  <c:v>-8.8119477871960797E-2</c:v>
                </c:pt>
                <c:pt idx="630">
                  <c:v>-8.8119477871960783E-2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E-4857-8017-2E391654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91711"/>
        <c:axId val="2021989215"/>
      </c:scatterChart>
      <c:valAx>
        <c:axId val="202199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9215"/>
        <c:crosses val="autoZero"/>
        <c:crossBetween val="midCat"/>
      </c:valAx>
      <c:valAx>
        <c:axId val="202198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7'!$S$54:$S$684</c:f>
              <c:numCache>
                <c:formatCode>0.00E+00</c:formatCode>
                <c:ptCount val="631"/>
                <c:pt idx="0">
                  <c:v>0</c:v>
                </c:pt>
                <c:pt idx="1">
                  <c:v>-6.0159452787638056E-7</c:v>
                </c:pt>
                <c:pt idx="2">
                  <c:v>-2.4063781115055222E-6</c:v>
                </c:pt>
                <c:pt idx="3">
                  <c:v>-6.0159452787638056E-6</c:v>
                </c:pt>
                <c:pt idx="4">
                  <c:v>-1.2031890557527611E-5</c:v>
                </c:pt>
                <c:pt idx="5">
                  <c:v>-2.1055808475673318E-5</c:v>
                </c:pt>
                <c:pt idx="6">
                  <c:v>-3.3689293561077311E-5</c:v>
                </c:pt>
                <c:pt idx="7">
                  <c:v>-5.053394034161596E-5</c:v>
                </c:pt>
                <c:pt idx="8">
                  <c:v>-7.2191343345165654E-5</c:v>
                </c:pt>
                <c:pt idx="9">
                  <c:v>-9.9263097099602774E-5</c:v>
                </c:pt>
                <c:pt idx="10">
                  <c:v>-1.3235079613280369E-4</c:v>
                </c:pt>
                <c:pt idx="11">
                  <c:v>-1.7205603497264481E-4</c:v>
                </c:pt>
                <c:pt idx="12">
                  <c:v>-2.1898040814700249E-4</c:v>
                </c:pt>
                <c:pt idx="13">
                  <c:v>-2.737255101837531E-4</c:v>
                </c:pt>
                <c:pt idx="14">
                  <c:v>-3.3689293561077303E-4</c:v>
                </c:pt>
                <c:pt idx="15">
                  <c:v>-4.0908427895593869E-4</c:v>
                </c:pt>
                <c:pt idx="16">
                  <c:v>-4.909011347471264E-4</c:v>
                </c:pt>
                <c:pt idx="17">
                  <c:v>-5.8294509751221258E-4</c:v>
                </c:pt>
                <c:pt idx="18">
                  <c:v>-6.8581776177907366E-4</c:v>
                </c:pt>
                <c:pt idx="19">
                  <c:v>-8.0012072207558593E-4</c:v>
                </c:pt>
                <c:pt idx="20">
                  <c:v>-9.2645557292962591E-4</c:v>
                </c:pt>
                <c:pt idx="21">
                  <c:v>-1.0654239088690699E-3</c:v>
                </c:pt>
                <c:pt idx="22">
                  <c:v>-1.2176273244217941E-3</c:v>
                </c:pt>
                <c:pt idx="23">
                  <c:v>-1.3836674141156752E-3</c:v>
                </c:pt>
                <c:pt idx="24">
                  <c:v>-1.5641457724785894E-3</c:v>
                </c:pt>
                <c:pt idx="25">
                  <c:v>-1.7596639940384131E-3</c:v>
                </c:pt>
                <c:pt idx="26">
                  <c:v>-1.9708236733230228E-3</c:v>
                </c:pt>
                <c:pt idx="27">
                  <c:v>-2.1982264048602948E-3</c:v>
                </c:pt>
                <c:pt idx="28">
                  <c:v>-2.4424737831781054E-3</c:v>
                </c:pt>
                <c:pt idx="29">
                  <c:v>-2.7041674028043311E-3</c:v>
                </c:pt>
                <c:pt idx="30">
                  <c:v>-2.9839088582668482E-3</c:v>
                </c:pt>
                <c:pt idx="31">
                  <c:v>-3.2822997440935331E-3</c:v>
                </c:pt>
                <c:pt idx="32">
                  <c:v>-3.5999416548122623E-3</c:v>
                </c:pt>
                <c:pt idx="33">
                  <c:v>-3.9374361849509121E-3</c:v>
                </c:pt>
                <c:pt idx="34">
                  <c:v>-4.2953849290373585E-3</c:v>
                </c:pt>
                <c:pt idx="35">
                  <c:v>-4.6743894815994783E-3</c:v>
                </c:pt>
                <c:pt idx="36">
                  <c:v>-5.0750514371651475E-3</c:v>
                </c:pt>
                <c:pt idx="37">
                  <c:v>-5.4979723902622429E-3</c:v>
                </c:pt>
                <c:pt idx="38">
                  <c:v>-5.9437539354186414E-3</c:v>
                </c:pt>
                <c:pt idx="39">
                  <c:v>-6.412997667162218E-3</c:v>
                </c:pt>
                <c:pt idx="40">
                  <c:v>-6.9063051800208504E-3</c:v>
                </c:pt>
                <c:pt idx="41">
                  <c:v>-7.4242780685224146E-3</c:v>
                </c:pt>
                <c:pt idx="42">
                  <c:v>-7.9675179271947866E-3</c:v>
                </c:pt>
                <c:pt idx="43">
                  <c:v>-8.5366263505658423E-3</c:v>
                </c:pt>
                <c:pt idx="44">
                  <c:v>-9.1322049331634594E-3</c:v>
                </c:pt>
                <c:pt idx="45">
                  <c:v>-9.7548552695155138E-3</c:v>
                </c:pt>
                <c:pt idx="46">
                  <c:v>-1.0405178954149882E-2</c:v>
                </c:pt>
                <c:pt idx="47">
                  <c:v>-1.1083777581594439E-2</c:v>
                </c:pt>
                <c:pt idx="48">
                  <c:v>-1.1791252746377063E-2</c:v>
                </c:pt>
                <c:pt idx="49">
                  <c:v>-1.2528206043025628E-2</c:v>
                </c:pt>
                <c:pt idx="50">
                  <c:v>-1.3295239066068014E-2</c:v>
                </c:pt>
                <c:pt idx="51">
                  <c:v>-1.4092953410032095E-2</c:v>
                </c:pt>
                <c:pt idx="52">
                  <c:v>-1.4921950669445747E-2</c:v>
                </c:pt>
                <c:pt idx="53">
                  <c:v>-1.5782832438836849E-2</c:v>
                </c:pt>
                <c:pt idx="54">
                  <c:v>-1.6676200312733275E-2</c:v>
                </c:pt>
                <c:pt idx="55">
                  <c:v>-1.7602655885662902E-2</c:v>
                </c:pt>
                <c:pt idx="56">
                  <c:v>-1.8562800752153604E-2</c:v>
                </c:pt>
                <c:pt idx="57">
                  <c:v>-1.9557236506733262E-2</c:v>
                </c:pt>
                <c:pt idx="58">
                  <c:v>-2.0586564743929749E-2</c:v>
                </c:pt>
                <c:pt idx="59">
                  <c:v>-2.1651387058270941E-2</c:v>
                </c:pt>
                <c:pt idx="60">
                  <c:v>-2.2752305044284719E-2</c:v>
                </c:pt>
                <c:pt idx="61">
                  <c:v>-2.3889920296498952E-2</c:v>
                </c:pt>
                <c:pt idx="62">
                  <c:v>-2.5064834409441523E-2</c:v>
                </c:pt>
                <c:pt idx="63">
                  <c:v>-2.6277648977640306E-2</c:v>
                </c:pt>
                <c:pt idx="64">
                  <c:v>-2.7528965595623178E-2</c:v>
                </c:pt>
                <c:pt idx="65">
                  <c:v>-2.8819385857918014E-2</c:v>
                </c:pt>
                <c:pt idx="66">
                  <c:v>-3.0149511359052691E-2</c:v>
                </c:pt>
                <c:pt idx="67">
                  <c:v>-3.1519943693555083E-2</c:v>
                </c:pt>
                <c:pt idx="68">
                  <c:v>-3.2931284455953072E-2</c:v>
                </c:pt>
                <c:pt idx="69">
                  <c:v>-3.4384135240774528E-2</c:v>
                </c:pt>
                <c:pt idx="70">
                  <c:v>-3.5879097642547333E-2</c:v>
                </c:pt>
                <c:pt idx="71">
                  <c:v>-3.7416773255799361E-2</c:v>
                </c:pt>
                <c:pt idx="72">
                  <c:v>-3.8997763675058486E-2</c:v>
                </c:pt>
                <c:pt idx="73">
                  <c:v>-4.0622670494852589E-2</c:v>
                </c:pt>
                <c:pt idx="74">
                  <c:v>-4.2292095309709545E-2</c:v>
                </c:pt>
                <c:pt idx="75">
                  <c:v>-4.4006639714157227E-2</c:v>
                </c:pt>
                <c:pt idx="76">
                  <c:v>-4.5766905302723516E-2</c:v>
                </c:pt>
                <c:pt idx="77">
                  <c:v>-4.7573493669936288E-2</c:v>
                </c:pt>
                <c:pt idx="78">
                  <c:v>-4.9427006410323417E-2</c:v>
                </c:pt>
                <c:pt idx="79">
                  <c:v>-5.1328045118412775E-2</c:v>
                </c:pt>
                <c:pt idx="80">
                  <c:v>-5.3277211388732246E-2</c:v>
                </c:pt>
                <c:pt idx="81">
                  <c:v>-5.5275106815809702E-2</c:v>
                </c:pt>
                <c:pt idx="82">
                  <c:v>-5.7322332994173025E-2</c:v>
                </c:pt>
                <c:pt idx="83">
                  <c:v>-5.9419491518350083E-2</c:v>
                </c:pt>
                <c:pt idx="84">
                  <c:v>-6.1567183982868756E-2</c:v>
                </c:pt>
                <c:pt idx="85">
                  <c:v>-6.3766011982256926E-2</c:v>
                </c:pt>
                <c:pt idx="86">
                  <c:v>-6.601657711104246E-2</c:v>
                </c:pt>
                <c:pt idx="87">
                  <c:v>-6.8319480963753246E-2</c:v>
                </c:pt>
                <c:pt idx="88">
                  <c:v>-7.0675325134917144E-2</c:v>
                </c:pt>
                <c:pt idx="89">
                  <c:v>-7.3084711219062043E-2</c:v>
                </c:pt>
                <c:pt idx="90">
                  <c:v>-7.5548240810715817E-2</c:v>
                </c:pt>
                <c:pt idx="91">
                  <c:v>-7.8066515504406339E-2</c:v>
                </c:pt>
                <c:pt idx="92">
                  <c:v>-8.0640136894661485E-2</c:v>
                </c:pt>
                <c:pt idx="93">
                  <c:v>-8.3269706576009142E-2</c:v>
                </c:pt>
                <c:pt idx="94">
                  <c:v>-8.5955826142977171E-2</c:v>
                </c:pt>
                <c:pt idx="95">
                  <c:v>-8.8699097190093459E-2</c:v>
                </c:pt>
                <c:pt idx="96">
                  <c:v>-9.1500121311885882E-2</c:v>
                </c:pt>
                <c:pt idx="97">
                  <c:v>-9.4359500102882313E-2</c:v>
                </c:pt>
                <c:pt idx="98">
                  <c:v>-9.7277835157610626E-2</c:v>
                </c:pt>
                <c:pt idx="99">
                  <c:v>-0.10025572807059871</c:v>
                </c:pt>
                <c:pt idx="100">
                  <c:v>-0.10329378043637442</c:v>
                </c:pt>
                <c:pt idx="101">
                  <c:v>-0.10639259384946566</c:v>
                </c:pt>
                <c:pt idx="102">
                  <c:v>-0.10955276990440029</c:v>
                </c:pt>
                <c:pt idx="103">
                  <c:v>-0.11277491019570618</c:v>
                </c:pt>
                <c:pt idx="104">
                  <c:v>-0.11605961631791122</c:v>
                </c:pt>
                <c:pt idx="105">
                  <c:v>-0.11940748986554327</c:v>
                </c:pt>
                <c:pt idx="106">
                  <c:v>-0.12281913243313022</c:v>
                </c:pt>
                <c:pt idx="107">
                  <c:v>-0.12629514561519994</c:v>
                </c:pt>
                <c:pt idx="108">
                  <c:v>-0.1298361310062803</c:v>
                </c:pt>
                <c:pt idx="109">
                  <c:v>-0.13344269020089919</c:v>
                </c:pt>
                <c:pt idx="110">
                  <c:v>-0.13711542479358449</c:v>
                </c:pt>
                <c:pt idx="111">
                  <c:v>-0.14085493637886407</c:v>
                </c:pt>
                <c:pt idx="112">
                  <c:v>-0.1446618265512658</c:v>
                </c:pt>
                <c:pt idx="113">
                  <c:v>-0.14853669690531757</c:v>
                </c:pt>
                <c:pt idx="114">
                  <c:v>-0.15248014903554724</c:v>
                </c:pt>
                <c:pt idx="115">
                  <c:v>-0.15649278453648269</c:v>
                </c:pt>
                <c:pt idx="116">
                  <c:v>-0.16057520500265179</c:v>
                </c:pt>
                <c:pt idx="117">
                  <c:v>-0.16472801202858245</c:v>
                </c:pt>
                <c:pt idx="118">
                  <c:v>-0.16895180720880251</c:v>
                </c:pt>
                <c:pt idx="119">
                  <c:v>-0.17324719213783987</c:v>
                </c:pt>
                <c:pt idx="120">
                  <c:v>-0.17761476841022239</c:v>
                </c:pt>
                <c:pt idx="121">
                  <c:v>-0.18205513762047795</c:v>
                </c:pt>
                <c:pt idx="122">
                  <c:v>-0.18656890136313442</c:v>
                </c:pt>
                <c:pt idx="123">
                  <c:v>-0.19115666123271968</c:v>
                </c:pt>
                <c:pt idx="124">
                  <c:v>-0.19581901882376163</c:v>
                </c:pt>
                <c:pt idx="125">
                  <c:v>-0.20055657573078811</c:v>
                </c:pt>
                <c:pt idx="126">
                  <c:v>-0.20536993354832703</c:v>
                </c:pt>
                <c:pt idx="127">
                  <c:v>-0.21025969387090623</c:v>
                </c:pt>
                <c:pt idx="128">
                  <c:v>-0.21522645829305362</c:v>
                </c:pt>
                <c:pt idx="129">
                  <c:v>-0.22027082840929707</c:v>
                </c:pt>
                <c:pt idx="130">
                  <c:v>-0.22539340581416445</c:v>
                </c:pt>
                <c:pt idx="131">
                  <c:v>-0.23059479210218362</c:v>
                </c:pt>
                <c:pt idx="132">
                  <c:v>-0.23587558886788249</c:v>
                </c:pt>
                <c:pt idx="133">
                  <c:v>-0.24123639770578889</c:v>
                </c:pt>
                <c:pt idx="134">
                  <c:v>-0.24667782021043075</c:v>
                </c:pt>
                <c:pt idx="135">
                  <c:v>-0.25220045797633589</c:v>
                </c:pt>
                <c:pt idx="136">
                  <c:v>-0.25780491259803223</c:v>
                </c:pt>
                <c:pt idx="137">
                  <c:v>-0.26349178567004766</c:v>
                </c:pt>
                <c:pt idx="138">
                  <c:v>-0.26926167878691004</c:v>
                </c:pt>
                <c:pt idx="139">
                  <c:v>-0.27511519354314723</c:v>
                </c:pt>
                <c:pt idx="140">
                  <c:v>-0.28105293153328709</c:v>
                </c:pt>
                <c:pt idx="141">
                  <c:v>-0.28707549435185753</c:v>
                </c:pt>
                <c:pt idx="142">
                  <c:v>-0.29318348359338642</c:v>
                </c:pt>
                <c:pt idx="143">
                  <c:v>-0.29937750085240161</c:v>
                </c:pt>
                <c:pt idx="144">
                  <c:v>-0.30565814772343103</c:v>
                </c:pt>
                <c:pt idx="145">
                  <c:v>-0.31202602580100253</c:v>
                </c:pt>
                <c:pt idx="146">
                  <c:v>-0.31848173667964397</c:v>
                </c:pt>
                <c:pt idx="147">
                  <c:v>-0.32502588195388321</c:v>
                </c:pt>
                <c:pt idx="148">
                  <c:v>-0.33165906321824817</c:v>
                </c:pt>
                <c:pt idx="149">
                  <c:v>-0.33838188206726671</c:v>
                </c:pt>
                <c:pt idx="150">
                  <c:v>-0.3451949400954667</c:v>
                </c:pt>
                <c:pt idx="151">
                  <c:v>-0.35209883889737603</c:v>
                </c:pt>
                <c:pt idx="152">
                  <c:v>-0.35909418006752258</c:v>
                </c:pt>
                <c:pt idx="153">
                  <c:v>-0.36618156520043421</c:v>
                </c:pt>
                <c:pt idx="154">
                  <c:v>-0.37336159589063878</c:v>
                </c:pt>
                <c:pt idx="155">
                  <c:v>-0.38063487373266419</c:v>
                </c:pt>
                <c:pt idx="156">
                  <c:v>-0.38800200032103832</c:v>
                </c:pt>
                <c:pt idx="157">
                  <c:v>-0.39546357725028908</c:v>
                </c:pt>
                <c:pt idx="158">
                  <c:v>-0.40302020611494427</c:v>
                </c:pt>
                <c:pt idx="159">
                  <c:v>-0.41067248850953181</c:v>
                </c:pt>
                <c:pt idx="160">
                  <c:v>-0.41842102602857956</c:v>
                </c:pt>
                <c:pt idx="161">
                  <c:v>-0.42626642026661543</c:v>
                </c:pt>
                <c:pt idx="162">
                  <c:v>-0.43420927281816729</c:v>
                </c:pt>
                <c:pt idx="163">
                  <c:v>-0.442250185277763</c:v>
                </c:pt>
                <c:pt idx="164">
                  <c:v>-0.45038975923993041</c:v>
                </c:pt>
                <c:pt idx="165">
                  <c:v>-0.45862859629919744</c:v>
                </c:pt>
                <c:pt idx="166">
                  <c:v>-0.46696729805009196</c:v>
                </c:pt>
                <c:pt idx="167">
                  <c:v>-0.47540646608714182</c:v>
                </c:pt>
                <c:pt idx="168">
                  <c:v>-0.48394670200487488</c:v>
                </c:pt>
                <c:pt idx="169">
                  <c:v>-0.49258860739781907</c:v>
                </c:pt>
                <c:pt idx="170">
                  <c:v>-0.50133278386050228</c:v>
                </c:pt>
                <c:pt idx="171">
                  <c:v>-0.51017983298745229</c:v>
                </c:pt>
                <c:pt idx="172">
                  <c:v>-0.51913035637319704</c:v>
                </c:pt>
                <c:pt idx="173">
                  <c:v>-0.52818495561226442</c:v>
                </c:pt>
                <c:pt idx="174">
                  <c:v>-0.53734423229918227</c:v>
                </c:pt>
                <c:pt idx="175">
                  <c:v>-0.54660878802847845</c:v>
                </c:pt>
                <c:pt idx="176">
                  <c:v>-0.55597922439468095</c:v>
                </c:pt>
                <c:pt idx="177">
                  <c:v>-0.5654561429923175</c:v>
                </c:pt>
                <c:pt idx="178">
                  <c:v>-0.57504014541591608</c:v>
                </c:pt>
                <c:pt idx="179">
                  <c:v>-0.58473183326000455</c:v>
                </c:pt>
                <c:pt idx="180">
                  <c:v>-0.59453162449409513</c:v>
                </c:pt>
                <c:pt idx="181">
                  <c:v>-0.60444011941958187</c:v>
                </c:pt>
                <c:pt idx="182">
                  <c:v>-0.61445791833785868</c:v>
                </c:pt>
                <c:pt idx="183">
                  <c:v>-0.6245856215503196</c:v>
                </c:pt>
                <c:pt idx="184">
                  <c:v>-0.63482382935835846</c:v>
                </c:pt>
                <c:pt idx="185">
                  <c:v>-0.64517314206336929</c:v>
                </c:pt>
                <c:pt idx="186">
                  <c:v>-0.65563415996674612</c:v>
                </c:pt>
                <c:pt idx="187">
                  <c:v>-0.66620748336988278</c:v>
                </c:pt>
                <c:pt idx="188">
                  <c:v>-0.6768937125741733</c:v>
                </c:pt>
                <c:pt idx="189">
                  <c:v>-0.68769344788101172</c:v>
                </c:pt>
                <c:pt idx="190">
                  <c:v>-0.69860728959179197</c:v>
                </c:pt>
                <c:pt idx="191">
                  <c:v>-0.70963583800790797</c:v>
                </c:pt>
                <c:pt idx="192">
                  <c:v>-0.72077969343075365</c:v>
                </c:pt>
                <c:pt idx="193">
                  <c:v>-0.73203945616172306</c:v>
                </c:pt>
                <c:pt idx="194">
                  <c:v>-0.74341572650221011</c:v>
                </c:pt>
                <c:pt idx="195">
                  <c:v>-0.75490910475360873</c:v>
                </c:pt>
                <c:pt idx="196">
                  <c:v>-0.76652019121731296</c:v>
                </c:pt>
                <c:pt idx="197">
                  <c:v>-0.77824958619471674</c:v>
                </c:pt>
                <c:pt idx="198">
                  <c:v>-0.79009788998721397</c:v>
                </c:pt>
                <c:pt idx="199">
                  <c:v>-0.80206570289619872</c:v>
                </c:pt>
                <c:pt idx="200">
                  <c:v>-0.81415362522306489</c:v>
                </c:pt>
                <c:pt idx="201">
                  <c:v>-0.82636225726920642</c:v>
                </c:pt>
                <c:pt idx="202">
                  <c:v>-0.83869219933601735</c:v>
                </c:pt>
                <c:pt idx="203">
                  <c:v>-0.8511440517248916</c:v>
                </c:pt>
                <c:pt idx="204">
                  <c:v>-0.86371841473722311</c:v>
                </c:pt>
                <c:pt idx="205">
                  <c:v>-0.8764158886744059</c:v>
                </c:pt>
                <c:pt idx="206">
                  <c:v>-0.8892370738378339</c:v>
                </c:pt>
                <c:pt idx="207">
                  <c:v>-0.90218257052890105</c:v>
                </c:pt>
                <c:pt idx="208">
                  <c:v>-0.91525297904900138</c:v>
                </c:pt>
                <c:pt idx="209">
                  <c:v>-0.92844889969952882</c:v>
                </c:pt>
                <c:pt idx="210">
                  <c:v>-0.94177093278187729</c:v>
                </c:pt>
                <c:pt idx="211">
                  <c:v>-0.95521967859744084</c:v>
                </c:pt>
                <c:pt idx="212">
                  <c:v>-0.96879573744761338</c:v>
                </c:pt>
                <c:pt idx="213">
                  <c:v>-0.98249970963378885</c:v>
                </c:pt>
                <c:pt idx="214">
                  <c:v>-0.99633219545736118</c:v>
                </c:pt>
                <c:pt idx="215">
                  <c:v>-1.0102937952197244</c:v>
                </c:pt>
                <c:pt idx="216">
                  <c:v>-1.0243851092222724</c:v>
                </c:pt>
                <c:pt idx="217">
                  <c:v>-1.0386067377663994</c:v>
                </c:pt>
                <c:pt idx="218">
                  <c:v>-1.0529592811534991</c:v>
                </c:pt>
                <c:pt idx="219">
                  <c:v>-1.0674433396849656</c:v>
                </c:pt>
                <c:pt idx="220">
                  <c:v>-1.0820595136621929</c:v>
                </c:pt>
                <c:pt idx="221">
                  <c:v>-1.0968084033865748</c:v>
                </c:pt>
                <c:pt idx="222">
                  <c:v>-1.1116906091595053</c:v>
                </c:pt>
                <c:pt idx="223">
                  <c:v>-1.1267067312823784</c:v>
                </c:pt>
                <c:pt idx="224">
                  <c:v>-1.1418573700565879</c:v>
                </c:pt>
                <c:pt idx="225">
                  <c:v>-1.1571431257835281</c:v>
                </c:pt>
                <c:pt idx="226">
                  <c:v>-1.1725645987645927</c:v>
                </c:pt>
                <c:pt idx="227">
                  <c:v>-1.1881223893011759</c:v>
                </c:pt>
                <c:pt idx="228">
                  <c:v>-1.2038170976946714</c:v>
                </c:pt>
                <c:pt idx="229">
                  <c:v>-1.2196493242464732</c:v>
                </c:pt>
                <c:pt idx="230">
                  <c:v>-1.2356196692579755</c:v>
                </c:pt>
                <c:pt idx="231">
                  <c:v>-1.251728733030572</c:v>
                </c:pt>
                <c:pt idx="232">
                  <c:v>-1.2679771158656568</c:v>
                </c:pt>
                <c:pt idx="233">
                  <c:v>-1.2843654180646238</c:v>
                </c:pt>
                <c:pt idx="234">
                  <c:v>-1.300894239928867</c:v>
                </c:pt>
                <c:pt idx="235">
                  <c:v>-1.3175641817597805</c:v>
                </c:pt>
                <c:pt idx="236">
                  <c:v>-1.3343758438587581</c:v>
                </c:pt>
                <c:pt idx="237">
                  <c:v>-1.3513298265271938</c:v>
                </c:pt>
                <c:pt idx="238">
                  <c:v>-1.3684267300664814</c:v>
                </c:pt>
                <c:pt idx="239">
                  <c:v>-1.3856671547780151</c:v>
                </c:pt>
                <c:pt idx="240">
                  <c:v>-1.4030517009631887</c:v>
                </c:pt>
                <c:pt idx="241">
                  <c:v>-1.4205809689233964</c:v>
                </c:pt>
                <c:pt idx="242">
                  <c:v>-1.4382555589600319</c:v>
                </c:pt>
                <c:pt idx="243">
                  <c:v>-1.4560760713744894</c:v>
                </c:pt>
                <c:pt idx="244">
                  <c:v>-1.4740431064681627</c:v>
                </c:pt>
                <c:pt idx="245">
                  <c:v>-1.4921572645424457</c:v>
                </c:pt>
                <c:pt idx="246">
                  <c:v>-1.5104191458987326</c:v>
                </c:pt>
                <c:pt idx="247">
                  <c:v>-1.5288293508384172</c:v>
                </c:pt>
                <c:pt idx="248">
                  <c:v>-1.5473884796628934</c:v>
                </c:pt>
                <c:pt idx="249">
                  <c:v>-1.5660971326735553</c:v>
                </c:pt>
                <c:pt idx="250">
                  <c:v>-1.5849559101717969</c:v>
                </c:pt>
                <c:pt idx="251">
                  <c:v>-1.6039654124590121</c:v>
                </c:pt>
                <c:pt idx="252">
                  <c:v>-1.6231262398365949</c:v>
                </c:pt>
                <c:pt idx="253">
                  <c:v>-1.6424389926059391</c:v>
                </c:pt>
                <c:pt idx="254">
                  <c:v>-1.6619042710684386</c:v>
                </c:pt>
                <c:pt idx="255">
                  <c:v>-1.6815226755254877</c:v>
                </c:pt>
                <c:pt idx="256">
                  <c:v>-1.7012948062784803</c:v>
                </c:pt>
                <c:pt idx="257">
                  <c:v>-1.7212212636288102</c:v>
                </c:pt>
                <c:pt idx="258">
                  <c:v>-1.7413026478778715</c:v>
                </c:pt>
                <c:pt idx="259">
                  <c:v>-1.761539559327058</c:v>
                </c:pt>
                <c:pt idx="260">
                  <c:v>-1.7819325982777636</c:v>
                </c:pt>
                <c:pt idx="261">
                  <c:v>-1.8024823650313826</c:v>
                </c:pt>
                <c:pt idx="262">
                  <c:v>-1.8231894598893088</c:v>
                </c:pt>
                <c:pt idx="263">
                  <c:v>-1.8440544831529362</c:v>
                </c:pt>
                <c:pt idx="264">
                  <c:v>-1.8650780351236587</c:v>
                </c:pt>
                <c:pt idx="265">
                  <c:v>-1.8862607161028702</c:v>
                </c:pt>
                <c:pt idx="266">
                  <c:v>-1.9076031263919646</c:v>
                </c:pt>
                <c:pt idx="267">
                  <c:v>-1.9291058662923362</c:v>
                </c:pt>
                <c:pt idx="268">
                  <c:v>-1.9507695361053787</c:v>
                </c:pt>
                <c:pt idx="269">
                  <c:v>-1.972594736132486</c:v>
                </c:pt>
                <c:pt idx="270">
                  <c:v>-1.9945820666750524</c:v>
                </c:pt>
                <c:pt idx="271">
                  <c:v>-2.0167321280344717</c:v>
                </c:pt>
                <c:pt idx="272">
                  <c:v>-2.0390455205121376</c:v>
                </c:pt>
                <c:pt idx="273">
                  <c:v>-2.0615228444094442</c:v>
                </c:pt>
                <c:pt idx="274">
                  <c:v>-2.0841647000277859</c:v>
                </c:pt>
                <c:pt idx="275">
                  <c:v>-2.106971687668556</c:v>
                </c:pt>
                <c:pt idx="276">
                  <c:v>-2.1299444076331491</c:v>
                </c:pt>
                <c:pt idx="277">
                  <c:v>-2.1530834602229585</c:v>
                </c:pt>
                <c:pt idx="278">
                  <c:v>-2.1763894457393786</c:v>
                </c:pt>
                <c:pt idx="279">
                  <c:v>-2.1998629644838035</c:v>
                </c:pt>
                <c:pt idx="280">
                  <c:v>-2.2235046167576269</c:v>
                </c:pt>
                <c:pt idx="281">
                  <c:v>-2.2473150028622428</c:v>
                </c:pt>
                <c:pt idx="282">
                  <c:v>-2.2712947230990452</c:v>
                </c:pt>
                <c:pt idx="283">
                  <c:v>-2.295444377769428</c:v>
                </c:pt>
                <c:pt idx="284">
                  <c:v>-2.3197645671747851</c:v>
                </c:pt>
                <c:pt idx="285">
                  <c:v>-2.3442558916165104</c:v>
                </c:pt>
                <c:pt idx="286">
                  <c:v>-2.3689189513959983</c:v>
                </c:pt>
                <c:pt idx="287">
                  <c:v>-2.3937543468146423</c:v>
                </c:pt>
                <c:pt idx="288">
                  <c:v>-2.4187626781738363</c:v>
                </c:pt>
                <c:pt idx="289">
                  <c:v>-2.4439445457749747</c:v>
                </c:pt>
                <c:pt idx="290">
                  <c:v>-2.4693005499194514</c:v>
                </c:pt>
                <c:pt idx="291">
                  <c:v>-2.4948312909086603</c:v>
                </c:pt>
                <c:pt idx="292">
                  <c:v>-2.5205373690439949</c:v>
                </c:pt>
                <c:pt idx="293">
                  <c:v>-2.5464193846268497</c:v>
                </c:pt>
                <c:pt idx="294">
                  <c:v>-2.5724779379586185</c:v>
                </c:pt>
                <c:pt idx="295">
                  <c:v>-2.5987136293406952</c:v>
                </c:pt>
                <c:pt idx="296">
                  <c:v>-2.6251270590744742</c:v>
                </c:pt>
                <c:pt idx="297">
                  <c:v>-2.651718827461349</c:v>
                </c:pt>
                <c:pt idx="298">
                  <c:v>-2.6784895348027136</c:v>
                </c:pt>
                <c:pt idx="299">
                  <c:v>-2.7054397813999622</c:v>
                </c:pt>
                <c:pt idx="300">
                  <c:v>-2.7325701675544884</c:v>
                </c:pt>
                <c:pt idx="301">
                  <c:v>-2.7598812935676866</c:v>
                </c:pt>
                <c:pt idx="302">
                  <c:v>-2.7873737597409503</c:v>
                </c:pt>
                <c:pt idx="303">
                  <c:v>-2.8150481663756737</c:v>
                </c:pt>
                <c:pt idx="304">
                  <c:v>-2.8429051137732508</c:v>
                </c:pt>
                <c:pt idx="305">
                  <c:v>-2.8709452022350757</c:v>
                </c:pt>
                <c:pt idx="306">
                  <c:v>-2.8991690320625421</c:v>
                </c:pt>
                <c:pt idx="307">
                  <c:v>-2.927577203557044</c:v>
                </c:pt>
                <c:pt idx="308">
                  <c:v>-2.9561703170199753</c:v>
                </c:pt>
                <c:pt idx="309">
                  <c:v>-2.9849489727527301</c:v>
                </c:pt>
                <c:pt idx="310">
                  <c:v>-3.0139137710567026</c:v>
                </c:pt>
                <c:pt idx="311">
                  <c:v>-3.0430653122332862</c:v>
                </c:pt>
                <c:pt idx="312">
                  <c:v>-3.0724041965838755</c:v>
                </c:pt>
                <c:pt idx="313">
                  <c:v>-3.1019310244098639</c:v>
                </c:pt>
                <c:pt idx="314">
                  <c:v>-3.1316463960126457</c:v>
                </c:pt>
                <c:pt idx="315">
                  <c:v>-3.1615509116936149</c:v>
                </c:pt>
                <c:pt idx="316">
                  <c:v>-3.1916451717541654</c:v>
                </c:pt>
                <c:pt idx="317">
                  <c:v>-3.2219297764956911</c:v>
                </c:pt>
                <c:pt idx="318">
                  <c:v>-3.252405326219586</c:v>
                </c:pt>
                <c:pt idx="319">
                  <c:v>-3.283072421227244</c:v>
                </c:pt>
                <c:pt idx="320">
                  <c:v>-3.3139316618200589</c:v>
                </c:pt>
                <c:pt idx="321">
                  <c:v>-3.3449836482994248</c:v>
                </c:pt>
                <c:pt idx="322">
                  <c:v>-3.3762289809667356</c:v>
                </c:pt>
                <c:pt idx="323">
                  <c:v>-3.4076682601233856</c:v>
                </c:pt>
                <c:pt idx="324">
                  <c:v>-3.4393020860707684</c:v>
                </c:pt>
                <c:pt idx="325">
                  <c:v>-3.4711310591102782</c:v>
                </c:pt>
                <c:pt idx="326">
                  <c:v>-3.5031557795433086</c:v>
                </c:pt>
                <c:pt idx="327">
                  <c:v>-3.5353768476712539</c:v>
                </c:pt>
                <c:pt idx="328">
                  <c:v>-3.5677948637955081</c:v>
                </c:pt>
                <c:pt idx="329">
                  <c:v>-3.6004104282174652</c:v>
                </c:pt>
                <c:pt idx="330">
                  <c:v>-3.6332241412385189</c:v>
                </c:pt>
                <c:pt idx="331">
                  <c:v>-3.6662366031600633</c:v>
                </c:pt>
                <c:pt idx="332">
                  <c:v>-3.6994484142834922</c:v>
                </c:pt>
                <c:pt idx="333">
                  <c:v>-3.7328601749101997</c:v>
                </c:pt>
                <c:pt idx="334">
                  <c:v>-3.7664724853415801</c:v>
                </c:pt>
                <c:pt idx="335">
                  <c:v>-3.8002859458790268</c:v>
                </c:pt>
                <c:pt idx="336">
                  <c:v>-3.8343011568239342</c:v>
                </c:pt>
                <c:pt idx="337">
                  <c:v>-3.8685187184776959</c:v>
                </c:pt>
                <c:pt idx="338">
                  <c:v>-3.9029392311417062</c:v>
                </c:pt>
                <c:pt idx="339">
                  <c:v>-3.9375632951173589</c:v>
                </c:pt>
                <c:pt idx="340">
                  <c:v>-3.9723915107060477</c:v>
                </c:pt>
                <c:pt idx="341">
                  <c:v>-4.0074244782091668</c:v>
                </c:pt>
                <c:pt idx="342">
                  <c:v>-4.0426627979281102</c:v>
                </c:pt>
                <c:pt idx="343">
                  <c:v>-4.0781070701642719</c:v>
                </c:pt>
                <c:pt idx="344">
                  <c:v>-4.1137578952190461</c:v>
                </c:pt>
                <c:pt idx="345">
                  <c:v>-4.1496158733938264</c:v>
                </c:pt>
                <c:pt idx="346">
                  <c:v>-4.1856816049900072</c:v>
                </c:pt>
                <c:pt idx="347">
                  <c:v>-4.2219556903089819</c:v>
                </c:pt>
                <c:pt idx="348">
                  <c:v>-4.258438729652144</c:v>
                </c:pt>
                <c:pt idx="349">
                  <c:v>-4.2951313233208888</c:v>
                </c:pt>
                <c:pt idx="350">
                  <c:v>-4.3320340716166097</c:v>
                </c:pt>
                <c:pt idx="351">
                  <c:v>-4.3691475748407003</c:v>
                </c:pt>
                <c:pt idx="352">
                  <c:v>-4.4064724332945548</c:v>
                </c:pt>
                <c:pt idx="353">
                  <c:v>-4.4440092472795669</c:v>
                </c:pt>
                <c:pt idx="354">
                  <c:v>-4.4817586170971309</c:v>
                </c:pt>
                <c:pt idx="355">
                  <c:v>-4.519721143048641</c:v>
                </c:pt>
                <c:pt idx="356">
                  <c:v>-4.5578974254354909</c:v>
                </c:pt>
                <c:pt idx="357">
                  <c:v>-4.596288064559074</c:v>
                </c:pt>
                <c:pt idx="358">
                  <c:v>-4.6348936607207856</c:v>
                </c:pt>
                <c:pt idx="359">
                  <c:v>-4.6737148142220182</c:v>
                </c:pt>
                <c:pt idx="360">
                  <c:v>-4.7127521253641671</c:v>
                </c:pt>
                <c:pt idx="361">
                  <c:v>-4.7520061944486249</c:v>
                </c:pt>
                <c:pt idx="362">
                  <c:v>-4.7914776217767869</c:v>
                </c:pt>
                <c:pt idx="363">
                  <c:v>-4.8311670076500457</c:v>
                </c:pt>
                <c:pt idx="364">
                  <c:v>-4.8710749523697965</c:v>
                </c:pt>
                <c:pt idx="365">
                  <c:v>-4.9112020562374328</c:v>
                </c:pt>
                <c:pt idx="366">
                  <c:v>-4.9515489195543481</c:v>
                </c:pt>
                <c:pt idx="367">
                  <c:v>-4.9921161426219367</c:v>
                </c:pt>
                <c:pt idx="368">
                  <c:v>-5.0329043257415931</c:v>
                </c:pt>
                <c:pt idx="369">
                  <c:v>-5.0739140692147107</c:v>
                </c:pt>
                <c:pt idx="370">
                  <c:v>-5.1151459733426838</c:v>
                </c:pt>
                <c:pt idx="371">
                  <c:v>-5.1566006384269061</c:v>
                </c:pt>
                <c:pt idx="372">
                  <c:v>-5.1982786647687718</c:v>
                </c:pt>
                <c:pt idx="373">
                  <c:v>-5.2401806526696744</c:v>
                </c:pt>
                <c:pt idx="374">
                  <c:v>-5.2823072024310083</c:v>
                </c:pt>
                <c:pt idx="375">
                  <c:v>-5.3246589143541669</c:v>
                </c:pt>
                <c:pt idx="376">
                  <c:v>-5.3672363887405448</c:v>
                </c:pt>
                <c:pt idx="377">
                  <c:v>-5.4100402258915352</c:v>
                </c:pt>
                <c:pt idx="378">
                  <c:v>-5.4530710261085327</c:v>
                </c:pt>
                <c:pt idx="379">
                  <c:v>-5.4963293896929315</c:v>
                </c:pt>
                <c:pt idx="380">
                  <c:v>-5.5398159169461252</c:v>
                </c:pt>
                <c:pt idx="381">
                  <c:v>-5.5835312081695072</c:v>
                </c:pt>
                <c:pt idx="382">
                  <c:v>-5.6274758636644728</c:v>
                </c:pt>
                <c:pt idx="383">
                  <c:v>-5.6716504837324146</c:v>
                </c:pt>
                <c:pt idx="384">
                  <c:v>-5.7160556686747279</c:v>
                </c:pt>
                <c:pt idx="385">
                  <c:v>-5.7606920187928052</c:v>
                </c:pt>
                <c:pt idx="386">
                  <c:v>-5.8055601343880419</c:v>
                </c:pt>
                <c:pt idx="387">
                  <c:v>-5.8506606157618304</c:v>
                </c:pt>
                <c:pt idx="388">
                  <c:v>-5.8959940632155661</c:v>
                </c:pt>
                <c:pt idx="389">
                  <c:v>-5.9415610770506424</c:v>
                </c:pt>
                <c:pt idx="390">
                  <c:v>-5.9873622575684529</c:v>
                </c:pt>
                <c:pt idx="391">
                  <c:v>-6.0333982050703918</c:v>
                </c:pt>
                <c:pt idx="392">
                  <c:v>-6.0796695198578536</c:v>
                </c:pt>
                <c:pt idx="393">
                  <c:v>-6.1261768022322318</c:v>
                </c:pt>
                <c:pt idx="394">
                  <c:v>-6.1729206524949207</c:v>
                </c:pt>
                <c:pt idx="395">
                  <c:v>-6.2199016709473138</c:v>
                </c:pt>
                <c:pt idx="396">
                  <c:v>-6.2671204578908046</c:v>
                </c:pt>
                <c:pt idx="397">
                  <c:v>-6.3145776136267884</c:v>
                </c:pt>
                <c:pt idx="398">
                  <c:v>-6.3622737384566586</c:v>
                </c:pt>
                <c:pt idx="399">
                  <c:v>-6.4102094326818087</c:v>
                </c:pt>
                <c:pt idx="400">
                  <c:v>-6.458385296603633</c:v>
                </c:pt>
                <c:pt idx="401">
                  <c:v>-6.5068019305235252</c:v>
                </c:pt>
                <c:pt idx="402">
                  <c:v>-6.5554599347428795</c:v>
                </c:pt>
                <c:pt idx="403">
                  <c:v>-6.6043599095630903</c:v>
                </c:pt>
                <c:pt idx="404">
                  <c:v>-6.6535024552855511</c:v>
                </c:pt>
                <c:pt idx="405">
                  <c:v>-6.7028881722116553</c:v>
                </c:pt>
                <c:pt idx="406">
                  <c:v>-6.7525176606427975</c:v>
                </c:pt>
                <c:pt idx="407">
                  <c:v>-6.8023915208803718</c:v>
                </c:pt>
                <c:pt idx="408">
                  <c:v>-6.8525103532257718</c:v>
                </c:pt>
                <c:pt idx="409">
                  <c:v>-6.902874757980392</c:v>
                </c:pt>
                <c:pt idx="410">
                  <c:v>-6.9534853354456256</c:v>
                </c:pt>
                <c:pt idx="411">
                  <c:v>-7.0043426859228672</c:v>
                </c:pt>
                <c:pt idx="412">
                  <c:v>-7.0554474097135111</c:v>
                </c:pt>
                <c:pt idx="413">
                  <c:v>-7.1068001071189508</c:v>
                </c:pt>
                <c:pt idx="414">
                  <c:v>-7.1584013784405798</c:v>
                </c:pt>
                <c:pt idx="415">
                  <c:v>-7.2102518239797924</c:v>
                </c:pt>
                <c:pt idx="416">
                  <c:v>-7.262352044037983</c:v>
                </c:pt>
                <c:pt idx="417">
                  <c:v>-7.314702638916545</c:v>
                </c:pt>
                <c:pt idx="418">
                  <c:v>-7.3673042089168721</c:v>
                </c:pt>
                <c:pt idx="419">
                  <c:v>-7.4201573543403585</c:v>
                </c:pt>
                <c:pt idx="420">
                  <c:v>-7.4732626754883986</c:v>
                </c:pt>
                <c:pt idx="421">
                  <c:v>-7.5266207726623859</c:v>
                </c:pt>
                <c:pt idx="422">
                  <c:v>-7.5802322461637148</c:v>
                </c:pt>
                <c:pt idx="423">
                  <c:v>-7.6340976962937797</c:v>
                </c:pt>
                <c:pt idx="424">
                  <c:v>-7.688217723353973</c:v>
                </c:pt>
                <c:pt idx="425">
                  <c:v>-7.7425929276456902</c:v>
                </c:pt>
                <c:pt idx="426">
                  <c:v>-7.7972239094703246</c:v>
                </c:pt>
                <c:pt idx="427">
                  <c:v>-7.8521112691292698</c:v>
                </c:pt>
                <c:pt idx="428">
                  <c:v>-7.9072556069239202</c:v>
                </c:pt>
                <c:pt idx="429">
                  <c:v>-7.96265752315567</c:v>
                </c:pt>
                <c:pt idx="430">
                  <c:v>-8.0183176181259128</c:v>
                </c:pt>
                <c:pt idx="431">
                  <c:v>-8.074236492136043</c:v>
                </c:pt>
                <c:pt idx="432">
                  <c:v>-8.1304147454874531</c:v>
                </c:pt>
                <c:pt idx="433">
                  <c:v>-8.1868529784815394</c:v>
                </c:pt>
                <c:pt idx="434">
                  <c:v>-8.2435517914196943</c:v>
                </c:pt>
                <c:pt idx="435">
                  <c:v>-8.3005117846033123</c:v>
                </c:pt>
                <c:pt idx="436">
                  <c:v>-8.3577335583337877</c:v>
                </c:pt>
                <c:pt idx="437">
                  <c:v>-8.4152177129125132</c:v>
                </c:pt>
                <c:pt idx="438">
                  <c:v>-8.4729648486408831</c:v>
                </c:pt>
                <c:pt idx="439">
                  <c:v>-8.5309755658202917</c:v>
                </c:pt>
                <c:pt idx="440">
                  <c:v>-8.5892504647521335</c:v>
                </c:pt>
                <c:pt idx="441">
                  <c:v>-8.6477901457378028</c:v>
                </c:pt>
                <c:pt idx="442">
                  <c:v>-8.7065952090786922</c:v>
                </c:pt>
                <c:pt idx="443">
                  <c:v>-8.7656662550761961</c:v>
                </c:pt>
                <c:pt idx="444">
                  <c:v>-8.8250038840317089</c:v>
                </c:pt>
                <c:pt idx="445">
                  <c:v>-8.8846086962466231</c:v>
                </c:pt>
                <c:pt idx="446">
                  <c:v>-8.9444812920223349</c:v>
                </c:pt>
                <c:pt idx="447">
                  <c:v>-9.0046222716602369</c:v>
                </c:pt>
                <c:pt idx="448">
                  <c:v>-9.0650322354617234</c:v>
                </c:pt>
                <c:pt idx="449">
                  <c:v>-9.1257117837281889</c:v>
                </c:pt>
                <c:pt idx="450">
                  <c:v>-9.186694535636704</c:v>
                </c:pt>
                <c:pt idx="451">
                  <c:v>-9.2479788067225908</c:v>
                </c:pt>
                <c:pt idx="452">
                  <c:v>-9.3095629125211712</c:v>
                </c:pt>
                <c:pt idx="453">
                  <c:v>-9.3714451685677673</c:v>
                </c:pt>
                <c:pt idx="454">
                  <c:v>-9.4336238903976994</c:v>
                </c:pt>
                <c:pt idx="455">
                  <c:v>-9.4960973935462913</c:v>
                </c:pt>
                <c:pt idx="456">
                  <c:v>-9.5588639935488651</c:v>
                </c:pt>
                <c:pt idx="457">
                  <c:v>-9.6219220059407427</c:v>
                </c:pt>
                <c:pt idx="458">
                  <c:v>-9.6852697462572443</c:v>
                </c:pt>
                <c:pt idx="459">
                  <c:v>-9.748905530033694</c:v>
                </c:pt>
                <c:pt idx="460">
                  <c:v>-9.8128276728054118</c:v>
                </c:pt>
                <c:pt idx="461">
                  <c:v>-9.8770344901077216</c:v>
                </c:pt>
                <c:pt idx="462">
                  <c:v>-9.9415242974759437</c:v>
                </c:pt>
                <c:pt idx="463">
                  <c:v>-10.006295410445402</c:v>
                </c:pt>
                <c:pt idx="464">
                  <c:v>-10.071346144551416</c:v>
                </c:pt>
                <c:pt idx="465">
                  <c:v>-10.136674815329309</c:v>
                </c:pt>
                <c:pt idx="466">
                  <c:v>-10.202279738314404</c:v>
                </c:pt>
                <c:pt idx="467">
                  <c:v>-10.268159229042022</c:v>
                </c:pt>
                <c:pt idx="468">
                  <c:v>-10.334311603047484</c:v>
                </c:pt>
                <c:pt idx="469">
                  <c:v>-10.400735175866112</c:v>
                </c:pt>
                <c:pt idx="470">
                  <c:v>-10.467428263033229</c:v>
                </c:pt>
                <c:pt idx="471">
                  <c:v>-10.534389180084156</c:v>
                </c:pt>
                <c:pt idx="472">
                  <c:v>-10.601616242554217</c:v>
                </c:pt>
                <c:pt idx="473">
                  <c:v>-10.669107765978731</c:v>
                </c:pt>
                <c:pt idx="474">
                  <c:v>-10.736862065893023</c:v>
                </c:pt>
                <c:pt idx="475">
                  <c:v>-10.804877457832411</c:v>
                </c:pt>
                <c:pt idx="476">
                  <c:v>-10.873152257332221</c:v>
                </c:pt>
                <c:pt idx="477">
                  <c:v>-10.941684779927773</c:v>
                </c:pt>
                <c:pt idx="478">
                  <c:v>-11.010473341154389</c:v>
                </c:pt>
                <c:pt idx="479">
                  <c:v>-11.079516256547391</c:v>
                </c:pt>
                <c:pt idx="480">
                  <c:v>-11.148811841642102</c:v>
                </c:pt>
                <c:pt idx="481">
                  <c:v>-11.218358411973842</c:v>
                </c:pt>
                <c:pt idx="482">
                  <c:v>-11.288154283077935</c:v>
                </c:pt>
                <c:pt idx="483">
                  <c:v>-11.358197770489701</c:v>
                </c:pt>
                <c:pt idx="484">
                  <c:v>-11.428487189744462</c:v>
                </c:pt>
                <c:pt idx="485">
                  <c:v>-11.499020856377543</c:v>
                </c:pt>
                <c:pt idx="486">
                  <c:v>-11.569797085924263</c:v>
                </c:pt>
                <c:pt idx="487">
                  <c:v>-11.640814193919944</c:v>
                </c:pt>
                <c:pt idx="488">
                  <c:v>-11.712070495899908</c:v>
                </c:pt>
                <c:pt idx="489">
                  <c:v>-11.783564307399478</c:v>
                </c:pt>
                <c:pt idx="490">
                  <c:v>-11.855293943953976</c:v>
                </c:pt>
                <c:pt idx="491">
                  <c:v>-11.927257721098723</c:v>
                </c:pt>
                <c:pt idx="492">
                  <c:v>-11.999453954369041</c:v>
                </c:pt>
                <c:pt idx="493">
                  <c:v>-12.071880959300254</c:v>
                </c:pt>
                <c:pt idx="494">
                  <c:v>-12.144537051427681</c:v>
                </c:pt>
                <c:pt idx="495">
                  <c:v>-12.217420546286647</c:v>
                </c:pt>
                <c:pt idx="496">
                  <c:v>-12.29052975941247</c:v>
                </c:pt>
                <c:pt idx="497">
                  <c:v>-12.363863006340475</c:v>
                </c:pt>
                <c:pt idx="498">
                  <c:v>-12.437418602605984</c:v>
                </c:pt>
                <c:pt idx="499">
                  <c:v>-12.511194863744317</c:v>
                </c:pt>
                <c:pt idx="500">
                  <c:v>-12.585190105290797</c:v>
                </c:pt>
                <c:pt idx="501">
                  <c:v>-12.659402642780746</c:v>
                </c:pt>
                <c:pt idx="502">
                  <c:v>-12.733830791749487</c:v>
                </c:pt>
                <c:pt idx="503">
                  <c:v>-12.808472867732339</c:v>
                </c:pt>
                <c:pt idx="504">
                  <c:v>-12.883327186264626</c:v>
                </c:pt>
                <c:pt idx="505">
                  <c:v>-12.958392062881671</c:v>
                </c:pt>
                <c:pt idx="506">
                  <c:v>-13.033665813118795</c:v>
                </c:pt>
                <c:pt idx="507">
                  <c:v>-13.109146752511318</c:v>
                </c:pt>
                <c:pt idx="508">
                  <c:v>-13.184833196594564</c:v>
                </c:pt>
                <c:pt idx="509">
                  <c:v>-13.260723460903854</c:v>
                </c:pt>
                <c:pt idx="510">
                  <c:v>-13.336815860974511</c:v>
                </c:pt>
                <c:pt idx="511">
                  <c:v>-13.413108712341856</c:v>
                </c:pt>
                <c:pt idx="512">
                  <c:v>-13.489600330541212</c:v>
                </c:pt>
                <c:pt idx="513">
                  <c:v>-13.5662890311079</c:v>
                </c:pt>
                <c:pt idx="514">
                  <c:v>-13.643173129577242</c:v>
                </c:pt>
                <c:pt idx="515">
                  <c:v>-13.720250941484561</c:v>
                </c:pt>
                <c:pt idx="516">
                  <c:v>-13.797520782365178</c:v>
                </c:pt>
                <c:pt idx="517">
                  <c:v>-13.874980967754414</c:v>
                </c:pt>
                <c:pt idx="518">
                  <c:v>-13.952629813187594</c:v>
                </c:pt>
                <c:pt idx="519">
                  <c:v>-14.030465634200036</c:v>
                </c:pt>
                <c:pt idx="520">
                  <c:v>-14.108486746327065</c:v>
                </c:pt>
                <c:pt idx="521">
                  <c:v>-14.186691465104001</c:v>
                </c:pt>
                <c:pt idx="522">
                  <c:v>-14.265078106066168</c:v>
                </c:pt>
                <c:pt idx="523">
                  <c:v>-14.343644984748886</c:v>
                </c:pt>
                <c:pt idx="524">
                  <c:v>-14.422390416687477</c:v>
                </c:pt>
                <c:pt idx="525">
                  <c:v>-14.501312717417266</c:v>
                </c:pt>
                <c:pt idx="526">
                  <c:v>-14.580410202473571</c:v>
                </c:pt>
                <c:pt idx="527">
                  <c:v>-14.659681187391715</c:v>
                </c:pt>
                <c:pt idx="528">
                  <c:v>-14.739123987707021</c:v>
                </c:pt>
                <c:pt idx="529">
                  <c:v>-14.81873691895481</c:v>
                </c:pt>
                <c:pt idx="530">
                  <c:v>-14.898518296670405</c:v>
                </c:pt>
                <c:pt idx="531">
                  <c:v>-14.978466436389127</c:v>
                </c:pt>
                <c:pt idx="532">
                  <c:v>-15.058579653646298</c:v>
                </c:pt>
                <c:pt idx="533">
                  <c:v>-15.138856263977241</c:v>
                </c:pt>
                <c:pt idx="534">
                  <c:v>-15.219294582917277</c:v>
                </c:pt>
                <c:pt idx="535">
                  <c:v>-15.299892926001728</c:v>
                </c:pt>
                <c:pt idx="536">
                  <c:v>-15.380649608765916</c:v>
                </c:pt>
                <c:pt idx="537">
                  <c:v>-15.461562946745163</c:v>
                </c:pt>
                <c:pt idx="538">
                  <c:v>-15.542631255474792</c:v>
                </c:pt>
                <c:pt idx="539">
                  <c:v>-15.623852850490122</c:v>
                </c:pt>
                <c:pt idx="540">
                  <c:v>-15.705226047326478</c:v>
                </c:pt>
                <c:pt idx="541">
                  <c:v>-15.786749161519181</c:v>
                </c:pt>
                <c:pt idx="542">
                  <c:v>-15.868420508603553</c:v>
                </c:pt>
                <c:pt idx="543">
                  <c:v>-15.950238404114915</c:v>
                </c:pt>
                <c:pt idx="544">
                  <c:v>-16.032201163588589</c:v>
                </c:pt>
                <c:pt idx="545">
                  <c:v>-16.114307102559899</c:v>
                </c:pt>
                <c:pt idx="546">
                  <c:v>-16.196554536564165</c:v>
                </c:pt>
                <c:pt idx="547">
                  <c:v>-16.278941781136709</c:v>
                </c:pt>
                <c:pt idx="548">
                  <c:v>-16.361467151812853</c:v>
                </c:pt>
                <c:pt idx="549">
                  <c:v>-16.44412896412792</c:v>
                </c:pt>
                <c:pt idx="550">
                  <c:v>-16.526925533617231</c:v>
                </c:pt>
                <c:pt idx="551">
                  <c:v>-16.609855175816108</c:v>
                </c:pt>
                <c:pt idx="552">
                  <c:v>-16.692916206259873</c:v>
                </c:pt>
                <c:pt idx="553">
                  <c:v>-16.776106940483849</c:v>
                </c:pt>
                <c:pt idx="554">
                  <c:v>-16.859425694023358</c:v>
                </c:pt>
                <c:pt idx="555">
                  <c:v>-16.942870782413721</c:v>
                </c:pt>
                <c:pt idx="556">
                  <c:v>-17.02644052119026</c:v>
                </c:pt>
                <c:pt idx="557">
                  <c:v>-17.110133225888294</c:v>
                </c:pt>
                <c:pt idx="558">
                  <c:v>-17.193947212043149</c:v>
                </c:pt>
                <c:pt idx="559">
                  <c:v>-17.277880795190146</c:v>
                </c:pt>
                <c:pt idx="560">
                  <c:v>-17.361932290864608</c:v>
                </c:pt>
                <c:pt idx="561">
                  <c:v>-17.446100014601857</c:v>
                </c:pt>
                <c:pt idx="562">
                  <c:v>-17.530382281937211</c:v>
                </c:pt>
                <c:pt idx="563">
                  <c:v>-17.614777408405995</c:v>
                </c:pt>
                <c:pt idx="564">
                  <c:v>-17.699283709543533</c:v>
                </c:pt>
                <c:pt idx="565">
                  <c:v>-17.783899500885141</c:v>
                </c:pt>
                <c:pt idx="566">
                  <c:v>-17.868623097966147</c:v>
                </c:pt>
                <c:pt idx="567">
                  <c:v>-17.953452816321867</c:v>
                </c:pt>
                <c:pt idx="568">
                  <c:v>-18.038386971487629</c:v>
                </c:pt>
                <c:pt idx="569">
                  <c:v>-18.123423878998754</c:v>
                </c:pt>
                <c:pt idx="570">
                  <c:v>-18.20856185439056</c:v>
                </c:pt>
                <c:pt idx="571">
                  <c:v>-18.293799213198369</c:v>
                </c:pt>
                <c:pt idx="572">
                  <c:v>-18.379134270957508</c:v>
                </c:pt>
                <c:pt idx="573">
                  <c:v>-18.464565343203294</c:v>
                </c:pt>
                <c:pt idx="574">
                  <c:v>-18.550090745471053</c:v>
                </c:pt>
                <c:pt idx="575">
                  <c:v>-18.635708793296104</c:v>
                </c:pt>
                <c:pt idx="576">
                  <c:v>-18.721417802213772</c:v>
                </c:pt>
                <c:pt idx="577">
                  <c:v>-18.807216087759375</c:v>
                </c:pt>
                <c:pt idx="578">
                  <c:v>-18.893101965468237</c:v>
                </c:pt>
                <c:pt idx="579">
                  <c:v>-18.979073750875678</c:v>
                </c:pt>
                <c:pt idx="580">
                  <c:v>-19.065129759517024</c:v>
                </c:pt>
                <c:pt idx="581">
                  <c:v>-19.151268306927594</c:v>
                </c:pt>
                <c:pt idx="582">
                  <c:v>-19.237487708642711</c:v>
                </c:pt>
                <c:pt idx="583">
                  <c:v>-19.323786280197695</c:v>
                </c:pt>
                <c:pt idx="584">
                  <c:v>-19.410162337127868</c:v>
                </c:pt>
                <c:pt idx="585">
                  <c:v>-19.496614194968558</c:v>
                </c:pt>
                <c:pt idx="586">
                  <c:v>-19.583140169255081</c:v>
                </c:pt>
                <c:pt idx="587">
                  <c:v>-19.669738575522761</c:v>
                </c:pt>
                <c:pt idx="588">
                  <c:v>-19.756407729306918</c:v>
                </c:pt>
                <c:pt idx="589">
                  <c:v>-19.843145946142876</c:v>
                </c:pt>
                <c:pt idx="590">
                  <c:v>-19.929951541565956</c:v>
                </c:pt>
                <c:pt idx="591">
                  <c:v>-20.01682283111148</c:v>
                </c:pt>
                <c:pt idx="592">
                  <c:v>-20.10375813031477</c:v>
                </c:pt>
                <c:pt idx="593">
                  <c:v>-20.190755754711148</c:v>
                </c:pt>
                <c:pt idx="594">
                  <c:v>-20.277814019835937</c:v>
                </c:pt>
                <c:pt idx="595">
                  <c:v>-20.364931241224454</c:v>
                </c:pt>
                <c:pt idx="596">
                  <c:v>-20.452105734412026</c:v>
                </c:pt>
                <c:pt idx="597">
                  <c:v>-20.539335814933974</c:v>
                </c:pt>
                <c:pt idx="598">
                  <c:v>-20.626619798325621</c:v>
                </c:pt>
                <c:pt idx="599">
                  <c:v>-20.713956000122288</c:v>
                </c:pt>
                <c:pt idx="600">
                  <c:v>-20.801342735859293</c:v>
                </c:pt>
                <c:pt idx="601">
                  <c:v>-20.888778321071964</c:v>
                </c:pt>
                <c:pt idx="602">
                  <c:v>-20.976261071295621</c:v>
                </c:pt>
                <c:pt idx="603">
                  <c:v>-21.063789302065587</c:v>
                </c:pt>
                <c:pt idx="604">
                  <c:v>-21.151361328917179</c:v>
                </c:pt>
                <c:pt idx="605">
                  <c:v>-21.238975467385725</c:v>
                </c:pt>
                <c:pt idx="606">
                  <c:v>-21.326630033006541</c:v>
                </c:pt>
                <c:pt idx="607">
                  <c:v>-21.414323341314955</c:v>
                </c:pt>
                <c:pt idx="608">
                  <c:v>-21.502053707846287</c:v>
                </c:pt>
                <c:pt idx="609">
                  <c:v>-21.589819448135856</c:v>
                </c:pt>
                <c:pt idx="610">
                  <c:v>-21.677618877718988</c:v>
                </c:pt>
                <c:pt idx="611">
                  <c:v>-21.765450312131001</c:v>
                </c:pt>
                <c:pt idx="612">
                  <c:v>-21.853312066907222</c:v>
                </c:pt>
                <c:pt idx="613">
                  <c:v>-21.941202457582968</c:v>
                </c:pt>
                <c:pt idx="614">
                  <c:v>-22.029119799693561</c:v>
                </c:pt>
                <c:pt idx="615">
                  <c:v>-22.117062408774327</c:v>
                </c:pt>
                <c:pt idx="616">
                  <c:v>-22.205028600360585</c:v>
                </c:pt>
                <c:pt idx="617">
                  <c:v>-22.293016689987656</c:v>
                </c:pt>
                <c:pt idx="618">
                  <c:v>-22.381024993190866</c:v>
                </c:pt>
                <c:pt idx="619">
                  <c:v>-22.469051825505534</c:v>
                </c:pt>
                <c:pt idx="620">
                  <c:v>-22.557095502466982</c:v>
                </c:pt>
                <c:pt idx="621">
                  <c:v>-22.645154339610531</c:v>
                </c:pt>
                <c:pt idx="622">
                  <c:v>-22.733226652471508</c:v>
                </c:pt>
                <c:pt idx="623">
                  <c:v>-22.82131075658523</c:v>
                </c:pt>
                <c:pt idx="624">
                  <c:v>-22.909404967487021</c:v>
                </c:pt>
                <c:pt idx="625">
                  <c:v>-22.997507600712201</c:v>
                </c:pt>
                <c:pt idx="626">
                  <c:v>-23.085616971796092</c:v>
                </c:pt>
                <c:pt idx="627">
                  <c:v>-23.173731396274018</c:v>
                </c:pt>
                <c:pt idx="628">
                  <c:v>-23.2618491896813</c:v>
                </c:pt>
                <c:pt idx="629">
                  <c:v>-23.349968667553259</c:v>
                </c:pt>
                <c:pt idx="630">
                  <c:v>-23.438088145425219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9-4556-B2EA-EDB58C52F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87551"/>
        <c:axId val="2021998367"/>
      </c:scatterChart>
      <c:valAx>
        <c:axId val="202198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8367"/>
        <c:crosses val="autoZero"/>
        <c:crossBetween val="midCat"/>
      </c:valAx>
      <c:valAx>
        <c:axId val="20219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7'!$T$54:$T$684</c:f>
              <c:numCache>
                <c:formatCode>General</c:formatCode>
                <c:ptCount val="631"/>
                <c:pt idx="0">
                  <c:v>0</c:v>
                </c:pt>
                <c:pt idx="1">
                  <c:v>6.4020352460918472E-7</c:v>
                </c:pt>
                <c:pt idx="2">
                  <c:v>1.9206105738275537E-6</c:v>
                </c:pt>
                <c:pt idx="3">
                  <c:v>3.8412211476551075E-6</c:v>
                </c:pt>
                <c:pt idx="4">
                  <c:v>6.4020352460918472E-6</c:v>
                </c:pt>
                <c:pt idx="5">
                  <c:v>9.6030528691377695E-6</c:v>
                </c:pt>
                <c:pt idx="6">
                  <c:v>1.3444274016792877E-5</c:v>
                </c:pt>
                <c:pt idx="7">
                  <c:v>1.792569868905717E-5</c:v>
                </c:pt>
                <c:pt idx="8">
                  <c:v>2.3047326885930645E-5</c:v>
                </c:pt>
                <c:pt idx="9">
                  <c:v>2.8809158607413307E-5</c:v>
                </c:pt>
                <c:pt idx="10">
                  <c:v>3.5211193853505146E-5</c:v>
                </c:pt>
                <c:pt idx="11">
                  <c:v>4.2253432624206177E-5</c:v>
                </c:pt>
                <c:pt idx="12">
                  <c:v>4.9935874919516395E-5</c:v>
                </c:pt>
                <c:pt idx="13">
                  <c:v>5.8258520739435795E-5</c:v>
                </c:pt>
                <c:pt idx="14">
                  <c:v>6.7221370083964382E-5</c:v>
                </c:pt>
                <c:pt idx="15">
                  <c:v>7.6824422953102143E-5</c:v>
                </c:pt>
                <c:pt idx="16">
                  <c:v>8.7067679346849105E-5</c:v>
                </c:pt>
                <c:pt idx="17">
                  <c:v>9.7951139265205255E-5</c:v>
                </c:pt>
                <c:pt idx="18">
                  <c:v>1.0947480270817057E-4</c:v>
                </c:pt>
                <c:pt idx="19">
                  <c:v>1.2163866967574509E-4</c:v>
                </c:pt>
                <c:pt idx="20">
                  <c:v>1.3444274016792879E-4</c:v>
                </c:pt>
                <c:pt idx="21">
                  <c:v>1.4788701418472165E-4</c:v>
                </c:pt>
                <c:pt idx="22">
                  <c:v>1.6197149172612373E-4</c:v>
                </c:pt>
                <c:pt idx="23">
                  <c:v>1.7669617279213496E-4</c:v>
                </c:pt>
                <c:pt idx="24">
                  <c:v>1.9206105738275544E-4</c:v>
                </c:pt>
                <c:pt idx="25">
                  <c:v>2.0806614549798505E-4</c:v>
                </c:pt>
                <c:pt idx="26">
                  <c:v>2.2471143713782387E-4</c:v>
                </c:pt>
                <c:pt idx="27">
                  <c:v>2.4199693230227186E-4</c:v>
                </c:pt>
                <c:pt idx="28">
                  <c:v>2.5992263099132906E-4</c:v>
                </c:pt>
                <c:pt idx="29">
                  <c:v>2.7848853320499542E-4</c:v>
                </c:pt>
                <c:pt idx="30">
                  <c:v>2.97694638943271E-4</c:v>
                </c:pt>
                <c:pt idx="31">
                  <c:v>3.1754094820615568E-4</c:v>
                </c:pt>
                <c:pt idx="32">
                  <c:v>3.3802746099364958E-4</c:v>
                </c:pt>
                <c:pt idx="33">
                  <c:v>3.5915417730575269E-4</c:v>
                </c:pt>
                <c:pt idx="34">
                  <c:v>3.8092109714246502E-4</c:v>
                </c:pt>
                <c:pt idx="35">
                  <c:v>4.0332822050378645E-4</c:v>
                </c:pt>
                <c:pt idx="36">
                  <c:v>4.263755473897171E-4</c:v>
                </c:pt>
                <c:pt idx="37">
                  <c:v>4.5006307780025702E-4</c:v>
                </c:pt>
                <c:pt idx="38">
                  <c:v>4.7439081173540599E-4</c:v>
                </c:pt>
                <c:pt idx="39">
                  <c:v>4.9935874919516423E-4</c:v>
                </c:pt>
                <c:pt idx="40">
                  <c:v>5.2496689017953162E-4</c:v>
                </c:pt>
                <c:pt idx="41">
                  <c:v>5.5121523468850818E-4</c:v>
                </c:pt>
                <c:pt idx="42">
                  <c:v>5.7810378272209401E-4</c:v>
                </c:pt>
                <c:pt idx="43">
                  <c:v>6.0563253428028889E-4</c:v>
                </c:pt>
                <c:pt idx="44">
                  <c:v>6.3380148936309293E-4</c:v>
                </c:pt>
                <c:pt idx="45">
                  <c:v>6.6261064797050635E-4</c:v>
                </c:pt>
                <c:pt idx="46">
                  <c:v>6.9206001010252882E-4</c:v>
                </c:pt>
                <c:pt idx="47">
                  <c:v>7.2214957575916046E-4</c:v>
                </c:pt>
                <c:pt idx="48">
                  <c:v>7.5287934494040125E-4</c:v>
                </c:pt>
                <c:pt idx="49">
                  <c:v>7.8424931764625131E-4</c:v>
                </c:pt>
                <c:pt idx="50">
                  <c:v>8.1625949387671053E-4</c:v>
                </c:pt>
                <c:pt idx="51">
                  <c:v>8.4890987363177891E-4</c:v>
                </c:pt>
                <c:pt idx="52">
                  <c:v>8.8220045691145635E-4</c:v>
                </c:pt>
                <c:pt idx="53">
                  <c:v>9.1613124371574327E-4</c:v>
                </c:pt>
                <c:pt idx="54">
                  <c:v>9.5070223404463913E-4</c:v>
                </c:pt>
                <c:pt idx="55">
                  <c:v>9.8591342789814437E-4</c:v>
                </c:pt>
                <c:pt idx="56">
                  <c:v>1.0217648252762587E-3</c:v>
                </c:pt>
                <c:pt idx="57">
                  <c:v>1.0582564261789821E-3</c:v>
                </c:pt>
                <c:pt idx="58">
                  <c:v>1.0953882306063147E-3</c:v>
                </c:pt>
                <c:pt idx="59">
                  <c:v>1.1331602385582567E-3</c:v>
                </c:pt>
                <c:pt idx="60">
                  <c:v>1.1715724500348077E-3</c:v>
                </c:pt>
                <c:pt idx="61">
                  <c:v>1.2106248650359678E-3</c:v>
                </c:pt>
                <c:pt idx="62">
                  <c:v>1.2503174835617374E-3</c:v>
                </c:pt>
                <c:pt idx="63">
                  <c:v>1.2906503056121159E-3</c:v>
                </c:pt>
                <c:pt idx="64">
                  <c:v>1.3316233311871039E-3</c:v>
                </c:pt>
                <c:pt idx="65">
                  <c:v>1.3732365602867004E-3</c:v>
                </c:pt>
                <c:pt idx="66">
                  <c:v>1.4154899929109067E-3</c:v>
                </c:pt>
                <c:pt idx="67">
                  <c:v>1.4583836290597218E-3</c:v>
                </c:pt>
                <c:pt idx="68">
                  <c:v>1.5019174687331467E-3</c:v>
                </c:pt>
                <c:pt idx="69">
                  <c:v>1.5460915119311803E-3</c:v>
                </c:pt>
                <c:pt idx="70">
                  <c:v>1.590905758653823E-3</c:v>
                </c:pt>
                <c:pt idx="71">
                  <c:v>1.6363602089010752E-3</c:v>
                </c:pt>
                <c:pt idx="72">
                  <c:v>1.6824548626729362E-3</c:v>
                </c:pt>
                <c:pt idx="73">
                  <c:v>1.7291897199694069E-3</c:v>
                </c:pt>
                <c:pt idx="74">
                  <c:v>1.7765647807904863E-3</c:v>
                </c:pt>
                <c:pt idx="75">
                  <c:v>1.8245800451361749E-3</c:v>
                </c:pt>
                <c:pt idx="76">
                  <c:v>1.8732355130064728E-3</c:v>
                </c:pt>
                <c:pt idx="77">
                  <c:v>1.9225311844013801E-3</c:v>
                </c:pt>
                <c:pt idx="78">
                  <c:v>1.9724670593208962E-3</c:v>
                </c:pt>
                <c:pt idx="79">
                  <c:v>2.023043137765022E-3</c:v>
                </c:pt>
                <c:pt idx="80">
                  <c:v>2.0742594197337566E-3</c:v>
                </c:pt>
                <c:pt idx="81">
                  <c:v>2.1261159052270999E-3</c:v>
                </c:pt>
                <c:pt idx="82">
                  <c:v>2.1786125942450532E-3</c:v>
                </c:pt>
                <c:pt idx="83">
                  <c:v>2.2317494867876157E-3</c:v>
                </c:pt>
                <c:pt idx="84">
                  <c:v>2.285526582854787E-3</c:v>
                </c:pt>
                <c:pt idx="85">
                  <c:v>2.3399438824465678E-3</c:v>
                </c:pt>
                <c:pt idx="86">
                  <c:v>2.3950013855629573E-3</c:v>
                </c:pt>
                <c:pt idx="87">
                  <c:v>2.4506990922039565E-3</c:v>
                </c:pt>
                <c:pt idx="88">
                  <c:v>2.5070370023695643E-3</c:v>
                </c:pt>
                <c:pt idx="89">
                  <c:v>2.5640151160597818E-3</c:v>
                </c:pt>
                <c:pt idx="90">
                  <c:v>2.6216334332746084E-3</c:v>
                </c:pt>
                <c:pt idx="91">
                  <c:v>2.6798919540140442E-3</c:v>
                </c:pt>
                <c:pt idx="92">
                  <c:v>2.7387906782780887E-3</c:v>
                </c:pt>
                <c:pt idx="93">
                  <c:v>2.7983296060667432E-3</c:v>
                </c:pt>
                <c:pt idx="94">
                  <c:v>2.8585087373800061E-3</c:v>
                </c:pt>
                <c:pt idx="95">
                  <c:v>2.9193280722178789E-3</c:v>
                </c:pt>
                <c:pt idx="96">
                  <c:v>2.9807876105803601E-3</c:v>
                </c:pt>
                <c:pt idx="97">
                  <c:v>3.0428873524674513E-3</c:v>
                </c:pt>
                <c:pt idx="98">
                  <c:v>3.1056272978791512E-3</c:v>
                </c:pt>
                <c:pt idx="99">
                  <c:v>3.1690074468154607E-3</c:v>
                </c:pt>
                <c:pt idx="100">
                  <c:v>3.2330277992763785E-3</c:v>
                </c:pt>
                <c:pt idx="101">
                  <c:v>3.2976883552619058E-3</c:v>
                </c:pt>
                <c:pt idx="102">
                  <c:v>3.3629891147720424E-3</c:v>
                </c:pt>
                <c:pt idx="103">
                  <c:v>3.4289300778067881E-3</c:v>
                </c:pt>
                <c:pt idx="104">
                  <c:v>3.4955112443661434E-3</c:v>
                </c:pt>
                <c:pt idx="105">
                  <c:v>3.5627326144501079E-3</c:v>
                </c:pt>
                <c:pt idx="106">
                  <c:v>3.630594188058681E-3</c:v>
                </c:pt>
                <c:pt idx="107">
                  <c:v>3.6990959651918643E-3</c:v>
                </c:pt>
                <c:pt idx="108">
                  <c:v>3.7682379458496562E-3</c:v>
                </c:pt>
                <c:pt idx="109">
                  <c:v>3.8380201300320569E-3</c:v>
                </c:pt>
                <c:pt idx="110">
                  <c:v>3.9084425177390667E-3</c:v>
                </c:pt>
                <c:pt idx="111">
                  <c:v>3.9795051089706861E-3</c:v>
                </c:pt>
                <c:pt idx="112">
                  <c:v>4.0512079037269147E-3</c:v>
                </c:pt>
                <c:pt idx="113">
                  <c:v>4.1235509020077516E-3</c:v>
                </c:pt>
                <c:pt idx="114">
                  <c:v>4.1965341038131994E-3</c:v>
                </c:pt>
                <c:pt idx="115">
                  <c:v>4.2701575091432563E-3</c:v>
                </c:pt>
                <c:pt idx="116">
                  <c:v>4.3444211179979215E-3</c:v>
                </c:pt>
                <c:pt idx="117">
                  <c:v>4.4193249303771959E-3</c:v>
                </c:pt>
                <c:pt idx="118">
                  <c:v>4.4948689462810795E-3</c:v>
                </c:pt>
                <c:pt idx="119">
                  <c:v>4.5710531657095722E-3</c:v>
                </c:pt>
                <c:pt idx="120">
                  <c:v>4.6478775886626741E-3</c:v>
                </c:pt>
                <c:pt idx="121">
                  <c:v>4.7253422151403851E-3</c:v>
                </c:pt>
                <c:pt idx="122">
                  <c:v>4.8034470451427053E-3</c:v>
                </c:pt>
                <c:pt idx="123">
                  <c:v>4.8821920786696338E-3</c:v>
                </c:pt>
                <c:pt idx="124">
                  <c:v>4.9615773157211732E-3</c:v>
                </c:pt>
                <c:pt idx="125">
                  <c:v>5.0416027562973208E-3</c:v>
                </c:pt>
                <c:pt idx="126">
                  <c:v>5.1222684003980785E-3</c:v>
                </c:pt>
                <c:pt idx="127">
                  <c:v>5.2035742480234454E-3</c:v>
                </c:pt>
                <c:pt idx="128">
                  <c:v>5.2855202991734206E-3</c:v>
                </c:pt>
                <c:pt idx="129">
                  <c:v>5.3681065538480049E-3</c:v>
                </c:pt>
                <c:pt idx="130">
                  <c:v>5.4513330120471984E-3</c:v>
                </c:pt>
                <c:pt idx="131">
                  <c:v>5.5351996737710019E-3</c:v>
                </c:pt>
                <c:pt idx="132">
                  <c:v>5.6197065390194137E-3</c:v>
                </c:pt>
                <c:pt idx="133">
                  <c:v>5.7048536077924355E-3</c:v>
                </c:pt>
                <c:pt idx="134">
                  <c:v>5.7906408800900656E-3</c:v>
                </c:pt>
                <c:pt idx="135">
                  <c:v>5.8770683559123058E-3</c:v>
                </c:pt>
                <c:pt idx="136">
                  <c:v>5.9641360352591551E-3</c:v>
                </c:pt>
                <c:pt idx="137">
                  <c:v>6.0518439181306135E-3</c:v>
                </c:pt>
                <c:pt idx="138">
                  <c:v>6.1401920045266803E-3</c:v>
                </c:pt>
                <c:pt idx="139">
                  <c:v>6.2291802944473579E-3</c:v>
                </c:pt>
                <c:pt idx="140">
                  <c:v>6.318808787892643E-3</c:v>
                </c:pt>
                <c:pt idx="141">
                  <c:v>6.4090774848625373E-3</c:v>
                </c:pt>
                <c:pt idx="142">
                  <c:v>6.4999863853570415E-3</c:v>
                </c:pt>
                <c:pt idx="143">
                  <c:v>6.5915354893761541E-3</c:v>
                </c:pt>
                <c:pt idx="144">
                  <c:v>6.6837247969198767E-3</c:v>
                </c:pt>
                <c:pt idx="145">
                  <c:v>6.7765543079882085E-3</c:v>
                </c:pt>
                <c:pt idx="146">
                  <c:v>6.8700240225811485E-3</c:v>
                </c:pt>
                <c:pt idx="147">
                  <c:v>6.9641339406986986E-3</c:v>
                </c:pt>
                <c:pt idx="148">
                  <c:v>7.0588840623408569E-3</c:v>
                </c:pt>
                <c:pt idx="149">
                  <c:v>7.1542743875076245E-3</c:v>
                </c:pt>
                <c:pt idx="150">
                  <c:v>7.2503049161990029E-3</c:v>
                </c:pt>
                <c:pt idx="151">
                  <c:v>7.3469756484149896E-3</c:v>
                </c:pt>
                <c:pt idx="152">
                  <c:v>7.4442865841555855E-3</c:v>
                </c:pt>
                <c:pt idx="153">
                  <c:v>7.5422377234207905E-3</c:v>
                </c:pt>
                <c:pt idx="154">
                  <c:v>7.6408290662106056E-3</c:v>
                </c:pt>
                <c:pt idx="155">
                  <c:v>7.7400606125250281E-3</c:v>
                </c:pt>
                <c:pt idx="156">
                  <c:v>7.8399323623640597E-3</c:v>
                </c:pt>
                <c:pt idx="157">
                  <c:v>7.9404443157277023E-3</c:v>
                </c:pt>
                <c:pt idx="158">
                  <c:v>8.0415964726159531E-3</c:v>
                </c:pt>
                <c:pt idx="159">
                  <c:v>8.143388833028814E-3</c:v>
                </c:pt>
                <c:pt idx="160">
                  <c:v>8.2458213969662832E-3</c:v>
                </c:pt>
                <c:pt idx="161">
                  <c:v>8.3488941644283606E-3</c:v>
                </c:pt>
                <c:pt idx="162">
                  <c:v>8.4526071354150498E-3</c:v>
                </c:pt>
                <c:pt idx="163">
                  <c:v>8.5569603099263456E-3</c:v>
                </c:pt>
                <c:pt idx="164">
                  <c:v>8.6619536879622514E-3</c:v>
                </c:pt>
                <c:pt idx="165">
                  <c:v>8.7675872695227672E-3</c:v>
                </c:pt>
                <c:pt idx="166">
                  <c:v>8.8738610546078914E-3</c:v>
                </c:pt>
                <c:pt idx="167">
                  <c:v>8.9807750432176255E-3</c:v>
                </c:pt>
                <c:pt idx="168">
                  <c:v>9.088329235351968E-3</c:v>
                </c:pt>
                <c:pt idx="169">
                  <c:v>9.1965236310109204E-3</c:v>
                </c:pt>
                <c:pt idx="170">
                  <c:v>9.3053582301944812E-3</c:v>
                </c:pt>
                <c:pt idx="171">
                  <c:v>9.414833032902652E-3</c:v>
                </c:pt>
                <c:pt idx="172">
                  <c:v>9.5249480391354328E-3</c:v>
                </c:pt>
                <c:pt idx="173">
                  <c:v>9.6357032488928202E-3</c:v>
                </c:pt>
                <c:pt idx="174">
                  <c:v>9.7470986621748176E-3</c:v>
                </c:pt>
                <c:pt idx="175">
                  <c:v>9.8591342789814251E-3</c:v>
                </c:pt>
                <c:pt idx="176">
                  <c:v>9.9718100993126425E-3</c:v>
                </c:pt>
                <c:pt idx="177">
                  <c:v>1.0085126123168468E-2</c:v>
                </c:pt>
                <c:pt idx="178">
                  <c:v>1.0199082350548904E-2</c:v>
                </c:pt>
                <c:pt idx="179">
                  <c:v>1.0313678781453948E-2</c:v>
                </c:pt>
                <c:pt idx="180">
                  <c:v>1.0428742865000564E-2</c:v>
                </c:pt>
                <c:pt idx="181">
                  <c:v>1.0544361123751062E-2</c:v>
                </c:pt>
                <c:pt idx="182">
                  <c:v>1.0660533568812093E-2</c:v>
                </c:pt>
                <c:pt idx="183">
                  <c:v>1.0777260225866801E-2</c:v>
                </c:pt>
                <c:pt idx="184">
                  <c:v>1.0894541134384594E-2</c:v>
                </c:pt>
                <c:pt idx="185">
                  <c:v>1.1012376346870618E-2</c:v>
                </c:pt>
                <c:pt idx="186">
                  <c:v>1.1130765928152871E-2</c:v>
                </c:pt>
                <c:pt idx="187">
                  <c:v>1.1249709954704859E-2</c:v>
                </c:pt>
                <c:pt idx="188">
                  <c:v>1.1369208514001979E-2</c:v>
                </c:pt>
                <c:pt idx="189">
                  <c:v>1.1489261703909806E-2</c:v>
                </c:pt>
                <c:pt idx="190">
                  <c:v>1.1609869632102627E-2</c:v>
                </c:pt>
                <c:pt idx="191">
                  <c:v>1.1731032415510618E-2</c:v>
                </c:pt>
                <c:pt idx="192">
                  <c:v>1.1852750179794208E-2</c:v>
                </c:pt>
                <c:pt idx="193">
                  <c:v>1.1975023058844165E-2</c:v>
                </c:pt>
                <c:pt idx="194">
                  <c:v>1.2097851194306154E-2</c:v>
                </c:pt>
                <c:pt idx="195">
                  <c:v>1.222123473512844E-2</c:v>
                </c:pt>
                <c:pt idx="196">
                  <c:v>1.2345173837131613E-2</c:v>
                </c:pt>
                <c:pt idx="197">
                  <c:v>1.2469668662599161E-2</c:v>
                </c:pt>
                <c:pt idx="198">
                  <c:v>1.2594719379887896E-2</c:v>
                </c:pt>
                <c:pt idx="199">
                  <c:v>1.2720326163057181E-2</c:v>
                </c:pt>
                <c:pt idx="200">
                  <c:v>1.2846489191516056E-2</c:v>
                </c:pt>
                <c:pt idx="201">
                  <c:v>1.2973208649687344E-2</c:v>
                </c:pt>
                <c:pt idx="202">
                  <c:v>1.3100484726687907E-2</c:v>
                </c:pt>
                <c:pt idx="203">
                  <c:v>1.3228317616024254E-2</c:v>
                </c:pt>
                <c:pt idx="204">
                  <c:v>1.3356707515302744E-2</c:v>
                </c:pt>
                <c:pt idx="205">
                  <c:v>1.3485654625953658E-2</c:v>
                </c:pt>
                <c:pt idx="206">
                  <c:v>1.3615159152968489E-2</c:v>
                </c:pt>
                <c:pt idx="207">
                  <c:v>1.3745221304649773E-2</c:v>
                </c:pt>
                <c:pt idx="208">
                  <c:v>1.3875841292372897E-2</c:v>
                </c:pt>
                <c:pt idx="209">
                  <c:v>1.4007019330359249E-2</c:v>
                </c:pt>
                <c:pt idx="210">
                  <c:v>1.4138755635460243E-2</c:v>
                </c:pt>
                <c:pt idx="211">
                  <c:v>1.4271050426951606E-2</c:v>
                </c:pt>
                <c:pt idx="212">
                  <c:v>1.4403903926337535E-2</c:v>
                </c:pt>
                <c:pt idx="213">
                  <c:v>1.4537316357164161E-2</c:v>
                </c:pt>
                <c:pt idx="214">
                  <c:v>1.467128794484197E-2</c:v>
                </c:pt>
                <c:pt idx="215">
                  <c:v>1.4805818916476685E-2</c:v>
                </c:pt>
                <c:pt idx="216">
                  <c:v>1.4940909500708255E-2</c:v>
                </c:pt>
                <c:pt idx="217">
                  <c:v>1.5076559927557544E-2</c:v>
                </c:pt>
                <c:pt idx="218">
                  <c:v>1.5212770428280405E-2</c:v>
                </c:pt>
                <c:pt idx="219">
                  <c:v>1.5349541235228723E-2</c:v>
                </c:pt>
                <c:pt idx="220">
                  <c:v>1.5486872581718195E-2</c:v>
                </c:pt>
                <c:pt idx="221">
                  <c:v>1.5624764701902437E-2</c:v>
                </c:pt>
                <c:pt idx="222">
                  <c:v>1.5763217830653219E-2</c:v>
                </c:pt>
                <c:pt idx="223">
                  <c:v>1.5902232203446477E-2</c:v>
                </c:pt>
                <c:pt idx="224">
                  <c:v>1.6041808056253878E-2</c:v>
                </c:pt>
                <c:pt idx="225">
                  <c:v>1.6181945625439665E-2</c:v>
                </c:pt>
                <c:pt idx="226">
                  <c:v>1.6322645147662546E-2</c:v>
                </c:pt>
                <c:pt idx="227">
                  <c:v>1.6463906859782409E-2</c:v>
                </c:pt>
                <c:pt idx="228">
                  <c:v>1.660573099877161E-2</c:v>
                </c:pt>
                <c:pt idx="229">
                  <c:v>1.6748117801630703E-2</c:v>
                </c:pt>
                <c:pt idx="230">
                  <c:v>1.6891067505308281E-2</c:v>
                </c:pt>
                <c:pt idx="231">
                  <c:v>1.7034580346624889E-2</c:v>
                </c:pt>
                <c:pt idx="232">
                  <c:v>1.7178656562200741E-2</c:v>
                </c:pt>
                <c:pt idx="233">
                  <c:v>1.7323296388387064E-2</c:v>
                </c:pt>
                <c:pt idx="234">
                  <c:v>1.7468500061200966E-2</c:v>
                </c:pt>
                <c:pt idx="235">
                  <c:v>1.7614267816263608E-2</c:v>
                </c:pt>
                <c:pt idx="236">
                  <c:v>1.7760599888741579E-2</c:v>
                </c:pt>
                <c:pt idx="237">
                  <c:v>1.7907496513291293E-2</c:v>
                </c:pt>
                <c:pt idx="238">
                  <c:v>1.8054957924006323E-2</c:v>
                </c:pt>
                <c:pt idx="239">
                  <c:v>1.8202984354367482E-2</c:v>
                </c:pt>
                <c:pt idx="240">
                  <c:v>1.8351576037195571E-2</c:v>
                </c:pt>
                <c:pt idx="241">
                  <c:v>1.850073320460666E-2</c:v>
                </c:pt>
                <c:pt idx="242">
                  <c:v>1.8650456087969822E-2</c:v>
                </c:pt>
                <c:pt idx="243">
                  <c:v>1.8800744917867124E-2</c:v>
                </c:pt>
                <c:pt idx="244">
                  <c:v>1.8951599924055901E-2</c:v>
                </c:pt>
                <c:pt idx="245">
                  <c:v>1.9103021335433099E-2</c:v>
                </c:pt>
                <c:pt idx="246">
                  <c:v>1.9255009380001669E-2</c:v>
                </c:pt>
                <c:pt idx="247">
                  <c:v>1.9407564284838877E-2</c:v>
                </c:pt>
                <c:pt idx="248">
                  <c:v>1.9560686276066497E-2</c:v>
                </c:pt>
                <c:pt idx="249">
                  <c:v>1.9714375578822718E-2</c:v>
                </c:pt>
                <c:pt idx="250">
                  <c:v>1.9868632417235799E-2</c:v>
                </c:pt>
                <c:pt idx="251">
                  <c:v>2.0023457014399289E-2</c:v>
                </c:pt>
                <c:pt idx="252">
                  <c:v>2.0178849592348856E-2</c:v>
                </c:pt>
                <c:pt idx="253">
                  <c:v>2.0334810372040518E-2</c:v>
                </c:pt>
                <c:pt idx="254">
                  <c:v>2.0491339573330339E-2</c:v>
                </c:pt>
                <c:pt idx="255">
                  <c:v>2.0648437414955447E-2</c:v>
                </c:pt>
                <c:pt idx="256">
                  <c:v>2.0806104114516381E-2</c:v>
                </c:pt>
                <c:pt idx="257">
                  <c:v>2.0964339888460616E-2</c:v>
                </c:pt>
                <c:pt idx="258">
                  <c:v>2.1123144952067293E-2</c:v>
                </c:pt>
                <c:pt idx="259">
                  <c:v>2.1282519519433097E-2</c:v>
                </c:pt>
                <c:pt idx="260">
                  <c:v>2.1442463803459183E-2</c:v>
                </c:pt>
                <c:pt idx="261">
                  <c:v>2.1602978015839137E-2</c:v>
                </c:pt>
                <c:pt idx="262">
                  <c:v>2.1764062367047924E-2</c:v>
                </c:pt>
                <c:pt idx="263">
                  <c:v>2.1925717066331778E-2</c:v>
                </c:pt>
                <c:pt idx="264">
                  <c:v>2.2087942321698972E-2</c:v>
                </c:pt>
                <c:pt idx="265">
                  <c:v>2.225073833991149E-2</c:v>
                </c:pt>
                <c:pt idx="266">
                  <c:v>2.2414105326477449E-2</c:v>
                </c:pt>
                <c:pt idx="267">
                  <c:v>2.2578043485644374E-2</c:v>
                </c:pt>
                <c:pt idx="268">
                  <c:v>2.2742553020393168E-2</c:v>
                </c:pt>
                <c:pt idx="269">
                  <c:v>2.2907634132432825E-2</c:v>
                </c:pt>
                <c:pt idx="270">
                  <c:v>2.3073287022195806E-2</c:v>
                </c:pt>
                <c:pt idx="271">
                  <c:v>2.3239511888834084E-2</c:v>
                </c:pt>
                <c:pt idx="272">
                  <c:v>2.3406308930215777E-2</c:v>
                </c:pt>
                <c:pt idx="273">
                  <c:v>2.3573678342922427E-2</c:v>
                </c:pt>
                <c:pt idx="274">
                  <c:v>2.3741620322246779E-2</c:v>
                </c:pt>
                <c:pt idx="275">
                  <c:v>2.3910135062191144E-2</c:v>
                </c:pt>
                <c:pt idx="276">
                  <c:v>2.407922275546627E-2</c:v>
                </c:pt>
                <c:pt idx="277">
                  <c:v>2.4248883593490672E-2</c:v>
                </c:pt>
                <c:pt idx="278">
                  <c:v>2.4419117766390469E-2</c:v>
                </c:pt>
                <c:pt idx="279">
                  <c:v>2.4589925462999641E-2</c:v>
                </c:pt>
                <c:pt idx="280">
                  <c:v>2.4761306870860714E-2</c:v>
                </c:pt>
                <c:pt idx="281">
                  <c:v>2.4933262176225855E-2</c:v>
                </c:pt>
                <c:pt idx="282">
                  <c:v>2.5105791564058344E-2</c:v>
                </c:pt>
                <c:pt idx="283">
                  <c:v>2.5278895218034406E-2</c:v>
                </c:pt>
                <c:pt idx="284">
                  <c:v>2.5452573320545402E-2</c:v>
                </c:pt>
                <c:pt idx="285">
                  <c:v>2.5626826052700356E-2</c:v>
                </c:pt>
                <c:pt idx="286">
                  <c:v>2.5801653594328774E-2</c:v>
                </c:pt>
                <c:pt idx="287">
                  <c:v>2.5977056123983763E-2</c:v>
                </c:pt>
                <c:pt idx="288">
                  <c:v>2.615303381894547E-2</c:v>
                </c:pt>
                <c:pt idx="289">
                  <c:v>2.632958685522474E-2</c:v>
                </c:pt>
                <c:pt idx="290">
                  <c:v>2.6506715407567067E-2</c:v>
                </c:pt>
                <c:pt idx="291">
                  <c:v>2.668441964945676E-2</c:v>
                </c:pt>
                <c:pt idx="292">
                  <c:v>2.6862699753121357E-2</c:v>
                </c:pt>
                <c:pt idx="293">
                  <c:v>2.7041555889536249E-2</c:v>
                </c:pt>
                <c:pt idx="294">
                  <c:v>2.7220988228429496E-2</c:v>
                </c:pt>
                <c:pt idx="295">
                  <c:v>2.7400996938286869E-2</c:v>
                </c:pt>
                <c:pt idx="296">
                  <c:v>2.7581582186357041E-2</c:v>
                </c:pt>
                <c:pt idx="297">
                  <c:v>2.7762744138656981E-2</c:v>
                </c:pt>
                <c:pt idx="298">
                  <c:v>2.7944482959977472E-2</c:v>
                </c:pt>
                <c:pt idx="299">
                  <c:v>2.8126798813888826E-2</c:v>
                </c:pt>
                <c:pt idx="300">
                  <c:v>2.8309691862746719E-2</c:v>
                </c:pt>
                <c:pt idx="301">
                  <c:v>2.8493162267698168E-2</c:v>
                </c:pt>
                <c:pt idx="302">
                  <c:v>2.8677210188687612E-2</c:v>
                </c:pt>
                <c:pt idx="303">
                  <c:v>2.8861835784463184E-2</c:v>
                </c:pt>
                <c:pt idx="304">
                  <c:v>2.9047039212582986E-2</c:v>
                </c:pt>
                <c:pt idx="305">
                  <c:v>2.9232820629421574E-2</c:v>
                </c:pt>
                <c:pt idx="306">
                  <c:v>2.9419180190176482E-2</c:v>
                </c:pt>
                <c:pt idx="307">
                  <c:v>2.9606118048874825E-2</c:v>
                </c:pt>
                <c:pt idx="308">
                  <c:v>2.9793634358380044E-2</c:v>
                </c:pt>
                <c:pt idx="309">
                  <c:v>2.9981729270398678E-2</c:v>
                </c:pt>
                <c:pt idx="310">
                  <c:v>3.0170402935487232E-2</c:v>
                </c:pt>
                <c:pt idx="311">
                  <c:v>3.0359655503059101E-2</c:v>
                </c:pt>
                <c:pt idx="312">
                  <c:v>3.0549487121391553E-2</c:v>
                </c:pt>
                <c:pt idx="313">
                  <c:v>3.0739897937632803E-2</c:v>
                </c:pt>
                <c:pt idx="314">
                  <c:v>3.0930888097809067E-2</c:v>
                </c:pt>
                <c:pt idx="315">
                  <c:v>3.1122457746831748E-2</c:v>
                </c:pt>
                <c:pt idx="316">
                  <c:v>3.1314607028504575E-2</c:v>
                </c:pt>
                <c:pt idx="317">
                  <c:v>3.1507336085530871E-2</c:v>
                </c:pt>
                <c:pt idx="318">
                  <c:v>3.1700645059520777E-2</c:v>
                </c:pt>
                <c:pt idx="319">
                  <c:v>3.1894534090998544E-2</c:v>
                </c:pt>
                <c:pt idx="320">
                  <c:v>3.208900331940983E-2</c:v>
                </c:pt>
                <c:pt idx="321">
                  <c:v>3.2284052883129064E-2</c:v>
                </c:pt>
                <c:pt idx="322">
                  <c:v>3.2479682919466769E-2</c:v>
                </c:pt>
                <c:pt idx="323">
                  <c:v>3.2675893564676907E-2</c:v>
                </c:pt>
                <c:pt idx="324">
                  <c:v>3.2872684953964317E-2</c:v>
                </c:pt>
                <c:pt idx="325">
                  <c:v>3.3070057221492026E-2</c:v>
                </c:pt>
                <c:pt idx="326">
                  <c:v>3.3268010500388683E-2</c:v>
                </c:pt>
                <c:pt idx="327">
                  <c:v>3.3466544922755942E-2</c:v>
                </c:pt>
                <c:pt idx="328">
                  <c:v>3.3665660619675845E-2</c:v>
                </c:pt>
                <c:pt idx="329">
                  <c:v>3.386535772121823E-2</c:v>
                </c:pt>
                <c:pt idx="330">
                  <c:v>3.4065636356448104E-2</c:v>
                </c:pt>
                <c:pt idx="331">
                  <c:v>3.4266496653433023E-2</c:v>
                </c:pt>
                <c:pt idx="332">
                  <c:v>3.4467938739250449E-2</c:v>
                </c:pt>
                <c:pt idx="333">
                  <c:v>3.4669962739995147E-2</c:v>
                </c:pt>
                <c:pt idx="334">
                  <c:v>3.4872568780786484E-2</c:v>
                </c:pt>
                <c:pt idx="335">
                  <c:v>3.5075756985775773E-2</c:v>
                </c:pt>
                <c:pt idx="336">
                  <c:v>3.5279527478153605E-2</c:v>
                </c:pt>
                <c:pt idx="337">
                  <c:v>3.548388038015713E-2</c:v>
                </c:pt>
                <c:pt idx="338">
                  <c:v>3.5688815813077313E-2</c:v>
                </c:pt>
                <c:pt idx="339">
                  <c:v>3.5894333897266213E-2</c:v>
                </c:pt>
                <c:pt idx="340">
                  <c:v>3.6100434752144188E-2</c:v>
                </c:pt>
                <c:pt idx="341">
                  <c:v>3.6307118496207116E-2</c:v>
                </c:pt>
                <c:pt idx="342">
                  <c:v>3.6514385247033557E-2</c:v>
                </c:pt>
                <c:pt idx="343">
                  <c:v>3.672223512129192E-2</c:v>
                </c:pt>
                <c:pt idx="344">
                  <c:v>3.6930668234747568E-2</c:v>
                </c:pt>
                <c:pt idx="345">
                  <c:v>3.7139684702269901E-2</c:v>
                </c:pt>
                <c:pt idx="346">
                  <c:v>3.7349284637839458E-2</c:v>
                </c:pt>
                <c:pt idx="347">
                  <c:v>3.7559468154554902E-2</c:v>
                </c:pt>
                <c:pt idx="348">
                  <c:v>3.7770235364640019E-2</c:v>
                </c:pt>
                <c:pt idx="349">
                  <c:v>3.7981586379450712E-2</c:v>
                </c:pt>
                <c:pt idx="350">
                  <c:v>3.8193521309481906E-2</c:v>
                </c:pt>
                <c:pt idx="351">
                  <c:v>3.8406040264374428E-2</c:v>
                </c:pt>
                <c:pt idx="352">
                  <c:v>3.8619143352921902E-2</c:v>
                </c:pt>
                <c:pt idx="353">
                  <c:v>3.8832830683077517E-2</c:v>
                </c:pt>
                <c:pt idx="354">
                  <c:v>3.9047102361960871E-2</c:v>
                </c:pt>
                <c:pt idx="355">
                  <c:v>3.9261958495864641E-2</c:v>
                </c:pt>
                <c:pt idx="356">
                  <c:v>3.9477399190261359E-2</c:v>
                </c:pt>
                <c:pt idx="357">
                  <c:v>3.9693424549810036E-2</c:v>
                </c:pt>
                <c:pt idx="358">
                  <c:v>3.9910034678362794E-2</c:v>
                </c:pt>
                <c:pt idx="359">
                  <c:v>4.0127229678971484E-2</c:v>
                </c:pt>
                <c:pt idx="360">
                  <c:v>4.0345009653894169E-2</c:v>
                </c:pt>
                <c:pt idx="361">
                  <c:v>4.0563374704601689E-2</c:v>
                </c:pt>
                <c:pt idx="362">
                  <c:v>4.078232493178411E-2</c:v>
                </c:pt>
                <c:pt idx="363">
                  <c:v>4.1001860435357106E-2</c:v>
                </c:pt>
                <c:pt idx="364">
                  <c:v>4.1221981314468407E-2</c:v>
                </c:pt>
                <c:pt idx="365">
                  <c:v>4.1442687667504065E-2</c:v>
                </c:pt>
                <c:pt idx="366">
                  <c:v>4.1663979592094814E-2</c:v>
                </c:pt>
                <c:pt idx="367">
                  <c:v>4.1885857185122291E-2</c:v>
                </c:pt>
                <c:pt idx="368">
                  <c:v>4.2108320542725231E-2</c:v>
                </c:pt>
                <c:pt idx="369">
                  <c:v>4.2331369760305673E-2</c:v>
                </c:pt>
                <c:pt idx="370">
                  <c:v>4.2555004932535043E-2</c:v>
                </c:pt>
                <c:pt idx="371">
                  <c:v>4.2779226153360259E-2</c:v>
                </c:pt>
                <c:pt idx="372">
                  <c:v>4.3004033516009767E-2</c:v>
                </c:pt>
                <c:pt idx="373">
                  <c:v>4.322942711299952E-2</c:v>
                </c:pt>
                <c:pt idx="374">
                  <c:v>4.3455407036138954E-2</c:v>
                </c:pt>
                <c:pt idx="375">
                  <c:v>4.3681973376536863E-2</c:v>
                </c:pt>
                <c:pt idx="376">
                  <c:v>4.3909126224607256E-2</c:v>
                </c:pt>
                <c:pt idx="377">
                  <c:v>4.4136865670075243E-2</c:v>
                </c:pt>
                <c:pt idx="378">
                  <c:v>4.4365191801982715E-2</c:v>
                </c:pt>
                <c:pt idx="379">
                  <c:v>4.4594104708694141E-2</c:v>
                </c:pt>
                <c:pt idx="380">
                  <c:v>4.4823604477902242E-2</c:v>
                </c:pt>
                <c:pt idx="381">
                  <c:v>4.5053691196633605E-2</c:v>
                </c:pt>
                <c:pt idx="382">
                  <c:v>4.5284364951254333E-2</c:v>
                </c:pt>
                <c:pt idx="383">
                  <c:v>4.551562582747555E-2</c:v>
                </c:pt>
                <c:pt idx="384">
                  <c:v>4.5747473910358952E-2</c:v>
                </c:pt>
                <c:pt idx="385">
                  <c:v>4.5979909284322273E-2</c:v>
                </c:pt>
                <c:pt idx="386">
                  <c:v>4.621293203314468E-2</c:v>
                </c:pt>
                <c:pt idx="387">
                  <c:v>4.6446542239972195E-2</c:v>
                </c:pt>
                <c:pt idx="388">
                  <c:v>4.6680739987323014E-2</c:v>
                </c:pt>
                <c:pt idx="389">
                  <c:v>4.6915525357092806E-2</c:v>
                </c:pt>
                <c:pt idx="390">
                  <c:v>4.7150898430559987E-2</c:v>
                </c:pt>
                <c:pt idx="391">
                  <c:v>4.738685928839087E-2</c:v>
                </c:pt>
                <c:pt idx="392">
                  <c:v>4.7623408010644949E-2</c:v>
                </c:pt>
                <c:pt idx="393">
                  <c:v>4.7860544676779915E-2</c:v>
                </c:pt>
                <c:pt idx="394">
                  <c:v>4.8098269365656782E-2</c:v>
                </c:pt>
                <c:pt idx="395">
                  <c:v>4.8336582155544955E-2</c:v>
                </c:pt>
                <c:pt idx="396">
                  <c:v>4.857548312412719E-2</c:v>
                </c:pt>
                <c:pt idx="397">
                  <c:v>4.8814972348504584E-2</c:v>
                </c:pt>
                <c:pt idx="398">
                  <c:v>4.9055049905201487E-2</c:v>
                </c:pt>
                <c:pt idx="399">
                  <c:v>4.929571587017037E-2</c:v>
                </c:pt>
                <c:pt idx="400">
                  <c:v>4.9536970318796648E-2</c:v>
                </c:pt>
                <c:pt idx="401">
                  <c:v>4.9778813325903538E-2</c:v>
                </c:pt>
                <c:pt idx="402">
                  <c:v>5.0021244965756731E-2</c:v>
                </c:pt>
                <c:pt idx="403">
                  <c:v>5.0264265312069165E-2</c:v>
                </c:pt>
                <c:pt idx="404">
                  <c:v>5.0507874438005695E-2</c:v>
                </c:pt>
                <c:pt idx="405">
                  <c:v>5.0752072416187684E-2</c:v>
                </c:pt>
                <c:pt idx="406">
                  <c:v>5.099685931869765E-2</c:v>
                </c:pt>
                <c:pt idx="407">
                  <c:v>5.1242235217083799E-2</c:v>
                </c:pt>
                <c:pt idx="408">
                  <c:v>5.1488200182364552E-2</c:v>
                </c:pt>
                <c:pt idx="409">
                  <c:v>5.1734754285033005E-2</c:v>
                </c:pt>
                <c:pt idx="410">
                  <c:v>5.1981897595061367E-2</c:v>
                </c:pt>
                <c:pt idx="411">
                  <c:v>5.22296301819054E-2</c:v>
                </c:pt>
                <c:pt idx="412">
                  <c:v>5.2477952114508751E-2</c:v>
                </c:pt>
                <c:pt idx="413">
                  <c:v>5.2726863461307262E-2</c:v>
                </c:pt>
                <c:pt idx="414">
                  <c:v>5.2976364290233287E-2</c:v>
                </c:pt>
                <c:pt idx="415">
                  <c:v>5.3226454668719933E-2</c:v>
                </c:pt>
                <c:pt idx="416">
                  <c:v>5.3477134663705288E-2</c:v>
                </c:pt>
                <c:pt idx="417">
                  <c:v>5.3728404341636532E-2</c:v>
                </c:pt>
                <c:pt idx="418">
                  <c:v>5.3980263768474167E-2</c:v>
                </c:pt>
                <c:pt idx="419">
                  <c:v>5.4232713009696058E-2</c:v>
                </c:pt>
                <c:pt idx="420">
                  <c:v>5.4485752130301546E-2</c:v>
                </c:pt>
                <c:pt idx="421">
                  <c:v>5.4739381194815397E-2</c:v>
                </c:pt>
                <c:pt idx="422">
                  <c:v>5.4993600267291914E-2</c:v>
                </c:pt>
                <c:pt idx="423">
                  <c:v>5.5248409411318783E-2</c:v>
                </c:pt>
                <c:pt idx="424">
                  <c:v>5.5503808690021084E-2</c:v>
                </c:pt>
                <c:pt idx="425">
                  <c:v>5.575979816606514E-2</c:v>
                </c:pt>
                <c:pt idx="426">
                  <c:v>5.6016377901662383E-2</c:v>
                </c:pt>
                <c:pt idx="427">
                  <c:v>5.6273547958573145E-2</c:v>
                </c:pt>
                <c:pt idx="428">
                  <c:v>5.6531308398110519E-2</c:v>
                </c:pt>
                <c:pt idx="429">
                  <c:v>5.6789659281144045E-2</c:v>
                </c:pt>
                <c:pt idx="430">
                  <c:v>5.7048600668103432E-2</c:v>
                </c:pt>
                <c:pt idx="431">
                  <c:v>5.7308132618982294E-2</c:v>
                </c:pt>
                <c:pt idx="432">
                  <c:v>5.7568255193341779E-2</c:v>
                </c:pt>
                <c:pt idx="433">
                  <c:v>5.7828968450314162E-2</c:v>
                </c:pt>
                <c:pt idx="434">
                  <c:v>5.8090272448606484E-2</c:v>
                </c:pt>
                <c:pt idx="435">
                  <c:v>5.8352167246504071E-2</c:v>
                </c:pt>
                <c:pt idx="436">
                  <c:v>5.8614652901874072E-2</c:v>
                </c:pt>
                <c:pt idx="437">
                  <c:v>5.8877729472168967E-2</c:v>
                </c:pt>
                <c:pt idx="438">
                  <c:v>5.9141397014430004E-2</c:v>
                </c:pt>
                <c:pt idx="439">
                  <c:v>5.9405655585290651E-2</c:v>
                </c:pt>
                <c:pt idx="440">
                  <c:v>5.9670505240979964E-2</c:v>
                </c:pt>
                <c:pt idx="441">
                  <c:v>5.9935946037326021E-2</c:v>
                </c:pt>
                <c:pt idx="442">
                  <c:v>6.0201978029759198E-2</c:v>
                </c:pt>
                <c:pt idx="443">
                  <c:v>6.0468601273315492E-2</c:v>
                </c:pt>
                <c:pt idx="444">
                  <c:v>6.0735815822639816E-2</c:v>
                </c:pt>
                <c:pt idx="445">
                  <c:v>6.1003621731989255E-2</c:v>
                </c:pt>
                <c:pt idx="446">
                  <c:v>6.1272019055236264E-2</c:v>
                </c:pt>
                <c:pt idx="447">
                  <c:v>6.1541007845871867E-2</c:v>
                </c:pt>
                <c:pt idx="448">
                  <c:v>6.1810588157008829E-2</c:v>
                </c:pt>
                <c:pt idx="449">
                  <c:v>6.208076004138479E-2</c:v>
                </c:pt>
                <c:pt idx="450">
                  <c:v>6.2340214794923708E-2</c:v>
                </c:pt>
                <c:pt idx="451">
                  <c:v>6.2599113390442315E-2</c:v>
                </c:pt>
                <c:pt idx="452">
                  <c:v>6.2857430215714549E-2</c:v>
                </c:pt>
                <c:pt idx="453">
                  <c:v>6.3115140242926082E-2</c:v>
                </c:pt>
                <c:pt idx="454">
                  <c:v>6.3372219014417586E-2</c:v>
                </c:pt>
                <c:pt idx="455">
                  <c:v>6.3628642628760126E-2</c:v>
                </c:pt>
                <c:pt idx="456">
                  <c:v>6.3884387727158057E-2</c:v>
                </c:pt>
                <c:pt idx="457">
                  <c:v>6.4139431480174425E-2</c:v>
                </c:pt>
                <c:pt idx="458">
                  <c:v>6.4393751574774047E-2</c:v>
                </c:pt>
                <c:pt idx="459">
                  <c:v>6.4647326201678665E-2</c:v>
                </c:pt>
                <c:pt idx="460">
                  <c:v>6.4900134043029203E-2</c:v>
                </c:pt>
                <c:pt idx="461">
                  <c:v>6.5152154260349371E-2</c:v>
                </c:pt>
                <c:pt idx="462">
                  <c:v>6.5403366482805245E-2</c:v>
                </c:pt>
                <c:pt idx="463">
                  <c:v>6.5653750795754987E-2</c:v>
                </c:pt>
                <c:pt idx="464">
                  <c:v>6.590328772958326E-2</c:v>
                </c:pt>
                <c:pt idx="465">
                  <c:v>6.6151958248814452E-2</c:v>
                </c:pt>
                <c:pt idx="466">
                  <c:v>6.6399743741498971E-2</c:v>
                </c:pt>
                <c:pt idx="467">
                  <c:v>6.6646626008867157E-2</c:v>
                </c:pt>
                <c:pt idx="468">
                  <c:v>6.6892587255244607E-2</c:v>
                </c:pt>
                <c:pt idx="469">
                  <c:v>6.7137610078223622E-2</c:v>
                </c:pt>
                <c:pt idx="470">
                  <c:v>6.7381677459084896E-2</c:v>
                </c:pt>
                <c:pt idx="471">
                  <c:v>6.7624772753463902E-2</c:v>
                </c:pt>
                <c:pt idx="472">
                  <c:v>6.786687968225634E-2</c:v>
                </c:pt>
                <c:pt idx="473">
                  <c:v>6.8107982322756971E-2</c:v>
                </c:pt>
                <c:pt idx="474">
                  <c:v>6.8348065100026847E-2</c:v>
                </c:pt>
                <c:pt idx="475">
                  <c:v>6.8587112778482798E-2</c:v>
                </c:pt>
                <c:pt idx="476">
                  <c:v>6.8825110453704513E-2</c:v>
                </c:pt>
                <c:pt idx="477">
                  <c:v>6.9062043544453638E-2</c:v>
                </c:pt>
                <c:pt idx="478">
                  <c:v>6.9297897784899615E-2</c:v>
                </c:pt>
                <c:pt idx="479">
                  <c:v>6.9532659217047516E-2</c:v>
                </c:pt>
                <c:pt idx="480">
                  <c:v>6.9766314183362502E-2</c:v>
                </c:pt>
                <c:pt idx="481">
                  <c:v>6.9998849319586234E-2</c:v>
                </c:pt>
                <c:pt idx="482">
                  <c:v>7.0230251547740263E-2</c:v>
                </c:pt>
                <c:pt idx="483">
                  <c:v>7.0460508069311797E-2</c:v>
                </c:pt>
                <c:pt idx="484">
                  <c:v>7.0689606358616972E-2</c:v>
                </c:pt>
                <c:pt idx="485">
                  <c:v>7.0917534156337392E-2</c:v>
                </c:pt>
                <c:pt idx="486">
                  <c:v>7.1144279463225185E-2</c:v>
                </c:pt>
                <c:pt idx="487">
                  <c:v>7.1369830533972431E-2</c:v>
                </c:pt>
                <c:pt idx="488">
                  <c:v>7.1594175871240534E-2</c:v>
                </c:pt>
                <c:pt idx="489">
                  <c:v>7.1817304219845404E-2</c:v>
                </c:pt>
                <c:pt idx="490">
                  <c:v>7.2039204561094597E-2</c:v>
                </c:pt>
                <c:pt idx="491">
                  <c:v>7.2259866107271906E-2</c:v>
                </c:pt>
                <c:pt idx="492">
                  <c:v>7.2479278296266089E-2</c:v>
                </c:pt>
                <c:pt idx="493">
                  <c:v>7.2697430786339653E-2</c:v>
                </c:pt>
                <c:pt idx="494">
                  <c:v>7.2914313451033774E-2</c:v>
                </c:pt>
                <c:pt idx="495">
                  <c:v>7.312991637420635E-2</c:v>
                </c:pt>
                <c:pt idx="496">
                  <c:v>7.3344229845198838E-2</c:v>
                </c:pt>
                <c:pt idx="497">
                  <c:v>7.355724435412922E-2</c:v>
                </c:pt>
                <c:pt idx="498">
                  <c:v>7.3768950587307175E-2</c:v>
                </c:pt>
                <c:pt idx="499">
                  <c:v>7.3979339422768436E-2</c:v>
                </c:pt>
                <c:pt idx="500">
                  <c:v>7.4188401925925157E-2</c:v>
                </c:pt>
                <c:pt idx="501">
                  <c:v>7.439612934532909E-2</c:v>
                </c:pt>
                <c:pt idx="502">
                  <c:v>7.4602513108544447E-2</c:v>
                </c:pt>
                <c:pt idx="503">
                  <c:v>7.4807544818127861E-2</c:v>
                </c:pt>
                <c:pt idx="504">
                  <c:v>7.501121624771219E-2</c:v>
                </c:pt>
                <c:pt idx="505">
                  <c:v>7.5213519338191551E-2</c:v>
                </c:pt>
                <c:pt idx="506">
                  <c:v>7.541444619400485E-2</c:v>
                </c:pt>
                <c:pt idx="507">
                  <c:v>7.5613989079515095E-2</c:v>
                </c:pt>
                <c:pt idx="508">
                  <c:v>7.5812140415482107E-2</c:v>
                </c:pt>
                <c:pt idx="509">
                  <c:v>7.600889277562578E-2</c:v>
                </c:pt>
                <c:pt idx="510">
                  <c:v>7.6204238883277792E-2</c:v>
                </c:pt>
                <c:pt idx="511">
                  <c:v>7.6398171608119222E-2</c:v>
                </c:pt>
                <c:pt idx="512">
                  <c:v>7.6590683963001865E-2</c:v>
                </c:pt>
                <c:pt idx="513">
                  <c:v>7.6781769100850675E-2</c:v>
                </c:pt>
                <c:pt idx="514">
                  <c:v>7.6971420311645777E-2</c:v>
                </c:pt>
                <c:pt idx="515">
                  <c:v>7.7159631019481312E-2</c:v>
                </c:pt>
                <c:pt idx="516">
                  <c:v>7.7346394779699332E-2</c:v>
                </c:pt>
                <c:pt idx="517">
                  <c:v>7.753170527609686E-2</c:v>
                </c:pt>
                <c:pt idx="518">
                  <c:v>7.771555631820376E-2</c:v>
                </c:pt>
                <c:pt idx="519">
                  <c:v>7.7897941838629969E-2</c:v>
                </c:pt>
                <c:pt idx="520">
                  <c:v>7.8078855890480081E-2</c:v>
                </c:pt>
                <c:pt idx="521">
                  <c:v>7.8258292644833208E-2</c:v>
                </c:pt>
                <c:pt idx="522">
                  <c:v>7.8436246388286945E-2</c:v>
                </c:pt>
                <c:pt idx="523">
                  <c:v>7.8612711520563178E-2</c:v>
                </c:pt>
                <c:pt idx="524">
                  <c:v>7.8787682552174568E-2</c:v>
                </c:pt>
                <c:pt idx="525">
                  <c:v>7.8961154102149725E-2</c:v>
                </c:pt>
                <c:pt idx="526">
                  <c:v>7.9133120895815701E-2</c:v>
                </c:pt>
                <c:pt idx="527">
                  <c:v>7.9303577762636426E-2</c:v>
                </c:pt>
                <c:pt idx="528">
                  <c:v>7.9472519634105288E-2</c:v>
                </c:pt>
                <c:pt idx="529">
                  <c:v>7.9639941541690726E-2</c:v>
                </c:pt>
                <c:pt idx="530">
                  <c:v>7.9805838614833396E-2</c:v>
                </c:pt>
                <c:pt idx="531">
                  <c:v>7.9970206078993272E-2</c:v>
                </c:pt>
                <c:pt idx="532">
                  <c:v>8.0133039253745944E-2</c:v>
                </c:pt>
                <c:pt idx="533">
                  <c:v>8.0294333550926272E-2</c:v>
                </c:pt>
                <c:pt idx="534">
                  <c:v>8.0454084472818557E-2</c:v>
                </c:pt>
                <c:pt idx="535">
                  <c:v>8.0612287610391714E-2</c:v>
                </c:pt>
                <c:pt idx="536">
                  <c:v>8.0768938641578705E-2</c:v>
                </c:pt>
                <c:pt idx="537">
                  <c:v>8.0924033329598549E-2</c:v>
                </c:pt>
                <c:pt idx="538">
                  <c:v>8.1077567521320323E-2</c:v>
                </c:pt>
                <c:pt idx="539">
                  <c:v>8.1229537145667857E-2</c:v>
                </c:pt>
                <c:pt idx="540">
                  <c:v>8.1379938212063949E-2</c:v>
                </c:pt>
                <c:pt idx="541">
                  <c:v>8.1528766808913453E-2</c:v>
                </c:pt>
                <c:pt idx="542">
                  <c:v>8.1676019102123881E-2</c:v>
                </c:pt>
                <c:pt idx="543">
                  <c:v>8.1821691333662849E-2</c:v>
                </c:pt>
                <c:pt idx="544">
                  <c:v>8.1965779820151269E-2</c:v>
                </c:pt>
                <c:pt idx="545">
                  <c:v>8.2108280951491544E-2</c:v>
                </c:pt>
                <c:pt idx="546">
                  <c:v>8.2249191189529752E-2</c:v>
                </c:pt>
                <c:pt idx="547">
                  <c:v>8.2388507066750966E-2</c:v>
                </c:pt>
                <c:pt idx="548">
                  <c:v>8.2526225185007115E-2</c:v>
                </c:pt>
                <c:pt idx="549">
                  <c:v>8.2662342214276305E-2</c:v>
                </c:pt>
                <c:pt idx="550">
                  <c:v>8.2796854891452942E-2</c:v>
                </c:pt>
                <c:pt idx="551">
                  <c:v>8.292976001916802E-2</c:v>
                </c:pt>
                <c:pt idx="552">
                  <c:v>8.3061054464638587E-2</c:v>
                </c:pt>
                <c:pt idx="553">
                  <c:v>8.31907351585459E-2</c:v>
                </c:pt>
                <c:pt idx="554">
                  <c:v>8.3318799093941492E-2</c:v>
                </c:pt>
                <c:pt idx="555">
                  <c:v>8.3445243325180524E-2</c:v>
                </c:pt>
                <c:pt idx="556">
                  <c:v>8.3570064966881588E-2</c:v>
                </c:pt>
                <c:pt idx="557">
                  <c:v>8.369326119291276E-2</c:v>
                </c:pt>
                <c:pt idx="558">
                  <c:v>8.3814829235402594E-2</c:v>
                </c:pt>
                <c:pt idx="559">
                  <c:v>8.3934766383776352E-2</c:v>
                </c:pt>
                <c:pt idx="560">
                  <c:v>8.4053069983815995E-2</c:v>
                </c:pt>
                <c:pt idx="561">
                  <c:v>8.4169737436743997E-2</c:v>
                </c:pt>
                <c:pt idx="562">
                  <c:v>8.4284766198330266E-2</c:v>
                </c:pt>
                <c:pt idx="563">
                  <c:v>8.4398153778021415E-2</c:v>
                </c:pt>
                <c:pt idx="564">
                  <c:v>8.4509897738092254E-2</c:v>
                </c:pt>
                <c:pt idx="565">
                  <c:v>8.4619995692818681E-2</c:v>
                </c:pt>
                <c:pt idx="566">
                  <c:v>8.4728445307671596E-2</c:v>
                </c:pt>
                <c:pt idx="567">
                  <c:v>8.4835244298531565E-2</c:v>
                </c:pt>
                <c:pt idx="568">
                  <c:v>8.4940390430923329E-2</c:v>
                </c:pt>
                <c:pt idx="569">
                  <c:v>8.5043881519270184E-2</c:v>
                </c:pt>
                <c:pt idx="570">
                  <c:v>8.5145715426167459E-2</c:v>
                </c:pt>
                <c:pt idx="571">
                  <c:v>8.524589006167492E-2</c:v>
                </c:pt>
                <c:pt idx="572">
                  <c:v>8.5344403382627498E-2</c:v>
                </c:pt>
                <c:pt idx="573">
                  <c:v>8.5441253391964067E-2</c:v>
                </c:pt>
                <c:pt idx="574">
                  <c:v>8.5536438138073892E-2</c:v>
                </c:pt>
                <c:pt idx="575">
                  <c:v>8.5629955714160183E-2</c:v>
                </c:pt>
                <c:pt idx="576">
                  <c:v>8.5721804257620771E-2</c:v>
                </c:pt>
                <c:pt idx="577">
                  <c:v>8.5811981949445199E-2</c:v>
                </c:pt>
                <c:pt idx="578">
                  <c:v>8.5900487013628041E-2</c:v>
                </c:pt>
                <c:pt idx="579">
                  <c:v>8.598731771659808E-2</c:v>
                </c:pt>
                <c:pt idx="580">
                  <c:v>8.6072472366663169E-2</c:v>
                </c:pt>
                <c:pt idx="581">
                  <c:v>8.6155949313470204E-2</c:v>
                </c:pt>
                <c:pt idx="582">
                  <c:v>8.623774694748014E-2</c:v>
                </c:pt>
                <c:pt idx="583">
                  <c:v>8.6317863699457667E-2</c:v>
                </c:pt>
                <c:pt idx="584">
                  <c:v>8.6396298039975242E-2</c:v>
                </c:pt>
                <c:pt idx="585">
                  <c:v>8.6473048478931266E-2</c:v>
                </c:pt>
                <c:pt idx="586">
                  <c:v>8.6548113565082116E-2</c:v>
                </c:pt>
                <c:pt idx="587">
                  <c:v>8.6621491885587737E-2</c:v>
                </c:pt>
                <c:pt idx="588">
                  <c:v>8.6693182065570612E-2</c:v>
                </c:pt>
                <c:pt idx="589">
                  <c:v>8.6763182767687824E-2</c:v>
                </c:pt>
                <c:pt idx="590">
                  <c:v>8.6831492691716028E-2</c:v>
                </c:pt>
                <c:pt idx="591">
                  <c:v>8.6898110574149062E-2</c:v>
                </c:pt>
                <c:pt idx="592">
                  <c:v>8.6963035187807958E-2</c:v>
                </c:pt>
                <c:pt idx="593">
                  <c:v>8.7026265341463266E-2</c:v>
                </c:pt>
                <c:pt idx="594">
                  <c:v>8.7087799879469324E-2</c:v>
                </c:pt>
                <c:pt idx="595">
                  <c:v>8.71476376814104E-2</c:v>
                </c:pt>
                <c:pt idx="596">
                  <c:v>8.720577766175848E-2</c:v>
                </c:pt>
                <c:pt idx="597">
                  <c:v>8.7262218769542516E-2</c:v>
                </c:pt>
                <c:pt idx="598">
                  <c:v>8.7316959988028964E-2</c:v>
                </c:pt>
                <c:pt idx="599">
                  <c:v>8.7370000334413417E-2</c:v>
                </c:pt>
                <c:pt idx="600">
                  <c:v>8.7421338859523301E-2</c:v>
                </c:pt>
                <c:pt idx="601">
                  <c:v>8.7470974647531147E-2</c:v>
                </c:pt>
                <c:pt idx="602">
                  <c:v>8.7518906815678782E-2</c:v>
                </c:pt>
                <c:pt idx="603">
                  <c:v>8.7565134514011891E-2</c:v>
                </c:pt>
                <c:pt idx="604">
                  <c:v>8.760965692512486E-2</c:v>
                </c:pt>
                <c:pt idx="605">
                  <c:v>8.7652473263916106E-2</c:v>
                </c:pt>
                <c:pt idx="606">
                  <c:v>8.7693582777353271E-2</c:v>
                </c:pt>
                <c:pt idx="607">
                  <c:v>8.773298474424851E-2</c:v>
                </c:pt>
                <c:pt idx="608">
                  <c:v>8.7770678475043662E-2</c:v>
                </c:pt>
                <c:pt idx="609">
                  <c:v>8.7806663311605165E-2</c:v>
                </c:pt>
                <c:pt idx="610">
                  <c:v>8.7840938627028617E-2</c:v>
                </c:pt>
                <c:pt idx="611">
                  <c:v>8.7873503825452892E-2</c:v>
                </c:pt>
                <c:pt idx="612">
                  <c:v>8.7904358341883718E-2</c:v>
                </c:pt>
                <c:pt idx="613">
                  <c:v>8.793350164202661E-2</c:v>
                </c:pt>
                <c:pt idx="614">
                  <c:v>8.7960933222129153E-2</c:v>
                </c:pt>
                <c:pt idx="615">
                  <c:v>8.7986652608832372E-2</c:v>
                </c:pt>
                <c:pt idx="616">
                  <c:v>8.8010659359031324E-2</c:v>
                </c:pt>
                <c:pt idx="617">
                  <c:v>8.8032953059744706E-2</c:v>
                </c:pt>
                <c:pt idx="618">
                  <c:v>8.8053533327993455E-2</c:v>
                </c:pt>
                <c:pt idx="619">
                  <c:v>8.8072399810688276E-2</c:v>
                </c:pt>
                <c:pt idx="620">
                  <c:v>8.8089552184526076E-2</c:v>
                </c:pt>
                <c:pt idx="621">
                  <c:v>8.8104990155895083E-2</c:v>
                </c:pt>
                <c:pt idx="622">
                  <c:v>8.8118713460788936E-2</c:v>
                </c:pt>
                <c:pt idx="623">
                  <c:v>8.8130721864729353E-2</c:v>
                </c:pt>
                <c:pt idx="624">
                  <c:v>8.8141015162697497E-2</c:v>
                </c:pt>
                <c:pt idx="625">
                  <c:v>8.8149593179074073E-2</c:v>
                </c:pt>
                <c:pt idx="626">
                  <c:v>8.8156455767588002E-2</c:v>
                </c:pt>
                <c:pt idx="627">
                  <c:v>8.8161602811273596E-2</c:v>
                </c:pt>
                <c:pt idx="628">
                  <c:v>8.8165034222436475E-2</c:v>
                </c:pt>
                <c:pt idx="629">
                  <c:v>8.8166749942627951E-2</c:v>
                </c:pt>
                <c:pt idx="630">
                  <c:v>8.8166749942627937E-2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3-4A23-A1AC-6CA021E94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49663"/>
        <c:axId val="44445919"/>
      </c:scatterChart>
      <c:valAx>
        <c:axId val="4444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5919"/>
        <c:crosses val="autoZero"/>
        <c:crossBetween val="midCat"/>
      </c:valAx>
      <c:valAx>
        <c:axId val="4444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7'!$U$54:$U$684</c:f>
              <c:numCache>
                <c:formatCode>General</c:formatCode>
                <c:ptCount val="631"/>
                <c:pt idx="0">
                  <c:v>0</c:v>
                </c:pt>
                <c:pt idx="1">
                  <c:v>6.4020352460918472E-7</c:v>
                </c:pt>
                <c:pt idx="2">
                  <c:v>2.5608140984367389E-6</c:v>
                </c:pt>
                <c:pt idx="3">
                  <c:v>6.4020352460918472E-6</c:v>
                </c:pt>
                <c:pt idx="4">
                  <c:v>1.2804070492183694E-5</c:v>
                </c:pt>
                <c:pt idx="5">
                  <c:v>2.2407123361321464E-5</c:v>
                </c:pt>
                <c:pt idx="6">
                  <c:v>3.5851397378114348E-5</c:v>
                </c:pt>
                <c:pt idx="7">
                  <c:v>5.3777096067171508E-5</c:v>
                </c:pt>
                <c:pt idx="8">
                  <c:v>7.6824422953102156E-5</c:v>
                </c:pt>
                <c:pt idx="9">
                  <c:v>1.0563358156051545E-4</c:v>
                </c:pt>
                <c:pt idx="10">
                  <c:v>1.4084477541402059E-4</c:v>
                </c:pt>
                <c:pt idx="11">
                  <c:v>1.8309820803822678E-4</c:v>
                </c:pt>
                <c:pt idx="12">
                  <c:v>2.3303408295774321E-4</c:v>
                </c:pt>
                <c:pt idx="13">
                  <c:v>2.9129260369717896E-4</c:v>
                </c:pt>
                <c:pt idx="14">
                  <c:v>3.5851397378114331E-4</c:v>
                </c:pt>
                <c:pt idx="15">
                  <c:v>4.3533839673424551E-4</c:v>
                </c:pt>
                <c:pt idx="16">
                  <c:v>5.2240607608109455E-4</c:v>
                </c:pt>
                <c:pt idx="17">
                  <c:v>6.203572153462998E-4</c:v>
                </c:pt>
                <c:pt idx="18">
                  <c:v>7.2983201805447038E-4</c:v>
                </c:pt>
                <c:pt idx="19">
                  <c:v>8.5147068773021545E-4</c:v>
                </c:pt>
                <c:pt idx="20">
                  <c:v>9.8591342789814437E-4</c:v>
                </c:pt>
                <c:pt idx="21">
                  <c:v>1.1338004420828659E-3</c:v>
                </c:pt>
                <c:pt idx="22">
                  <c:v>1.2957719338089896E-3</c:v>
                </c:pt>
                <c:pt idx="23">
                  <c:v>1.4724681066011248E-3</c:v>
                </c:pt>
                <c:pt idx="24">
                  <c:v>1.6645291639838802E-3</c:v>
                </c:pt>
                <c:pt idx="25">
                  <c:v>1.8725953094818652E-3</c:v>
                </c:pt>
                <c:pt idx="26">
                  <c:v>2.097306746619689E-3</c:v>
                </c:pt>
                <c:pt idx="27">
                  <c:v>2.3393036789219612E-3</c:v>
                </c:pt>
                <c:pt idx="28">
                  <c:v>2.59922630991329E-3</c:v>
                </c:pt>
                <c:pt idx="29">
                  <c:v>2.8777148431182857E-3</c:v>
                </c:pt>
                <c:pt idx="30">
                  <c:v>3.1754094820615566E-3</c:v>
                </c:pt>
                <c:pt idx="31">
                  <c:v>3.4929504302677124E-3</c:v>
                </c:pt>
                <c:pt idx="32">
                  <c:v>3.8309778912613622E-3</c:v>
                </c:pt>
                <c:pt idx="33">
                  <c:v>4.1901320685671147E-3</c:v>
                </c:pt>
                <c:pt idx="34">
                  <c:v>4.57105316570958E-3</c:v>
                </c:pt>
                <c:pt idx="35">
                  <c:v>4.9743813862133659E-3</c:v>
                </c:pt>
                <c:pt idx="36">
                  <c:v>5.4007569336030833E-3</c:v>
                </c:pt>
                <c:pt idx="37">
                  <c:v>5.8508200114033397E-3</c:v>
                </c:pt>
                <c:pt idx="38">
                  <c:v>6.3252108231387459E-3</c:v>
                </c:pt>
                <c:pt idx="39">
                  <c:v>6.8245695723339102E-3</c:v>
                </c:pt>
                <c:pt idx="40">
                  <c:v>7.349536462513441E-3</c:v>
                </c:pt>
                <c:pt idx="41">
                  <c:v>7.9007516972019499E-3</c:v>
                </c:pt>
                <c:pt idx="42">
                  <c:v>8.4788554799240436E-3</c:v>
                </c:pt>
                <c:pt idx="43">
                  <c:v>9.0844880142043321E-3</c:v>
                </c:pt>
                <c:pt idx="44">
                  <c:v>9.7182895035674254E-3</c:v>
                </c:pt>
                <c:pt idx="45">
                  <c:v>1.0380900151537932E-2</c:v>
                </c:pt>
                <c:pt idx="46">
                  <c:v>1.1072960161640461E-2</c:v>
                </c:pt>
                <c:pt idx="47">
                  <c:v>1.1795109737399622E-2</c:v>
                </c:pt>
                <c:pt idx="48">
                  <c:v>1.2547989082340023E-2</c:v>
                </c:pt>
                <c:pt idx="49">
                  <c:v>1.3332238399986275E-2</c:v>
                </c:pt>
                <c:pt idx="50">
                  <c:v>1.4148497893862985E-2</c:v>
                </c:pt>
                <c:pt idx="51">
                  <c:v>1.4997407767494765E-2</c:v>
                </c:pt>
                <c:pt idx="52">
                  <c:v>1.5879608224406219E-2</c:v>
                </c:pt>
                <c:pt idx="53">
                  <c:v>1.6795739468121965E-2</c:v>
                </c:pt>
                <c:pt idx="54">
                  <c:v>1.7746441702166608E-2</c:v>
                </c:pt>
                <c:pt idx="55">
                  <c:v>1.873235513006475E-2</c:v>
                </c:pt>
                <c:pt idx="56">
                  <c:v>1.9754119955341008E-2</c:v>
                </c:pt>
                <c:pt idx="57">
                  <c:v>2.081237638151999E-2</c:v>
                </c:pt>
                <c:pt idx="58">
                  <c:v>2.1907764612126308E-2</c:v>
                </c:pt>
                <c:pt idx="59">
                  <c:v>2.3040924850684562E-2</c:v>
                </c:pt>
                <c:pt idx="60">
                  <c:v>2.4212497300719373E-2</c:v>
                </c:pt>
                <c:pt idx="61">
                  <c:v>2.5423122165755336E-2</c:v>
                </c:pt>
                <c:pt idx="62">
                  <c:v>2.6673439649317073E-2</c:v>
                </c:pt>
                <c:pt idx="63">
                  <c:v>2.7964089954929192E-2</c:v>
                </c:pt>
                <c:pt idx="64">
                  <c:v>2.9295713286116295E-2</c:v>
                </c:pt>
                <c:pt idx="65">
                  <c:v>3.0668949846402994E-2</c:v>
                </c:pt>
                <c:pt idx="66">
                  <c:v>3.2084439839313902E-2</c:v>
                </c:pt>
                <c:pt idx="67">
                  <c:v>3.3542823468373624E-2</c:v>
                </c:pt>
                <c:pt idx="68">
                  <c:v>3.5044740937106772E-2</c:v>
                </c:pt>
                <c:pt idx="69">
                  <c:v>3.6590832449037949E-2</c:v>
                </c:pt>
                <c:pt idx="70">
                  <c:v>3.8181738207691766E-2</c:v>
                </c:pt>
                <c:pt idx="71">
                  <c:v>3.9818098416592847E-2</c:v>
                </c:pt>
                <c:pt idx="72">
                  <c:v>4.150055327926578E-2</c:v>
                </c:pt>
                <c:pt idx="73">
                  <c:v>4.3229742999235189E-2</c:v>
                </c:pt>
                <c:pt idx="74">
                  <c:v>4.5006307780025671E-2</c:v>
                </c:pt>
                <c:pt idx="75">
                  <c:v>4.683088782516185E-2</c:v>
                </c:pt>
                <c:pt idx="76">
                  <c:v>4.8704123338168322E-2</c:v>
                </c:pt>
                <c:pt idx="77">
                  <c:v>5.062665452256971E-2</c:v>
                </c:pt>
                <c:pt idx="78">
                  <c:v>5.2599121581890604E-2</c:v>
                </c:pt>
                <c:pt idx="79">
                  <c:v>5.4622164719655621E-2</c:v>
                </c:pt>
                <c:pt idx="80">
                  <c:v>5.6696424139389377E-2</c:v>
                </c:pt>
                <c:pt idx="81">
                  <c:v>5.8822540044616484E-2</c:v>
                </c:pt>
                <c:pt idx="82">
                  <c:v>6.1001152638861536E-2</c:v>
                </c:pt>
                <c:pt idx="83">
                  <c:v>6.3232902125649151E-2</c:v>
                </c:pt>
                <c:pt idx="84">
                  <c:v>6.551842870850394E-2</c:v>
                </c:pt>
                <c:pt idx="85">
                  <c:v>6.7858372590950497E-2</c:v>
                </c:pt>
                <c:pt idx="86">
                  <c:v>7.0253373976513461E-2</c:v>
                </c:pt>
                <c:pt idx="87">
                  <c:v>7.2704073068717415E-2</c:v>
                </c:pt>
                <c:pt idx="88">
                  <c:v>7.5211110071086981E-2</c:v>
                </c:pt>
                <c:pt idx="89">
                  <c:v>7.7775125187146757E-2</c:v>
                </c:pt>
                <c:pt idx="90">
                  <c:v>8.0396758620421366E-2</c:v>
                </c:pt>
                <c:pt idx="91">
                  <c:v>8.3076650574435404E-2</c:v>
                </c:pt>
                <c:pt idx="92">
                  <c:v>8.5815441252713481E-2</c:v>
                </c:pt>
                <c:pt idx="93">
                  <c:v>8.8613770858780236E-2</c:v>
                </c:pt>
                <c:pt idx="94">
                  <c:v>9.1472279596160222E-2</c:v>
                </c:pt>
                <c:pt idx="95">
                  <c:v>9.4391607668378105E-2</c:v>
                </c:pt>
                <c:pt idx="96">
                  <c:v>9.7372395278958468E-2</c:v>
                </c:pt>
                <c:pt idx="97">
                  <c:v>0.10041528263142591</c:v>
                </c:pt>
                <c:pt idx="98">
                  <c:v>0.10352090992930506</c:v>
                </c:pt>
                <c:pt idx="99">
                  <c:v>0.10668991737612052</c:v>
                </c:pt>
                <c:pt idx="100">
                  <c:v>0.1099229451753969</c:v>
                </c:pt>
                <c:pt idx="101">
                  <c:v>0.11322063353065881</c:v>
                </c:pt>
                <c:pt idx="102">
                  <c:v>0.11658362264543085</c:v>
                </c:pt>
                <c:pt idx="103">
                  <c:v>0.12001255272323764</c:v>
                </c:pt>
                <c:pt idx="104">
                  <c:v>0.12350806396760379</c:v>
                </c:pt>
                <c:pt idx="105">
                  <c:v>0.12707079658205389</c:v>
                </c:pt>
                <c:pt idx="106">
                  <c:v>0.13070139077011259</c:v>
                </c:pt>
                <c:pt idx="107">
                  <c:v>0.13440048673530444</c:v>
                </c:pt>
                <c:pt idx="108">
                  <c:v>0.1381687246811541</c:v>
                </c:pt>
                <c:pt idx="109">
                  <c:v>0.14200674481118614</c:v>
                </c:pt>
                <c:pt idx="110">
                  <c:v>0.14591518732892519</c:v>
                </c:pt>
                <c:pt idx="111">
                  <c:v>0.14989469243789588</c:v>
                </c:pt>
                <c:pt idx="112">
                  <c:v>0.15394590034162281</c:v>
                </c:pt>
                <c:pt idx="113">
                  <c:v>0.15806945124363056</c:v>
                </c:pt>
                <c:pt idx="114">
                  <c:v>0.16226598534744377</c:v>
                </c:pt>
                <c:pt idx="115">
                  <c:v>0.16653614285658702</c:v>
                </c:pt>
                <c:pt idx="116">
                  <c:v>0.17088056397458495</c:v>
                </c:pt>
                <c:pt idx="117">
                  <c:v>0.17529988890496215</c:v>
                </c:pt>
                <c:pt idx="118">
                  <c:v>0.17979475785124321</c:v>
                </c:pt>
                <c:pt idx="119">
                  <c:v>0.18436581101695279</c:v>
                </c:pt>
                <c:pt idx="120">
                  <c:v>0.18901368860561549</c:v>
                </c:pt>
                <c:pt idx="121">
                  <c:v>0.19373903082075586</c:v>
                </c:pt>
                <c:pt idx="122">
                  <c:v>0.19854247786589857</c:v>
                </c:pt>
                <c:pt idx="123">
                  <c:v>0.20342466994456818</c:v>
                </c:pt>
                <c:pt idx="124">
                  <c:v>0.20838624726028937</c:v>
                </c:pt>
                <c:pt idx="125">
                  <c:v>0.21342785001658668</c:v>
                </c:pt>
                <c:pt idx="126">
                  <c:v>0.21855011841698477</c:v>
                </c:pt>
                <c:pt idx="127">
                  <c:v>0.22375369266500819</c:v>
                </c:pt>
                <c:pt idx="128">
                  <c:v>0.22903921296418164</c:v>
                </c:pt>
                <c:pt idx="129">
                  <c:v>0.23440731951802962</c:v>
                </c:pt>
                <c:pt idx="130">
                  <c:v>0.23985865253007682</c:v>
                </c:pt>
                <c:pt idx="131">
                  <c:v>0.24539385220384782</c:v>
                </c:pt>
                <c:pt idx="132">
                  <c:v>0.25101355874286724</c:v>
                </c:pt>
                <c:pt idx="133">
                  <c:v>0.25671841235065967</c:v>
                </c:pt>
                <c:pt idx="134">
                  <c:v>0.26250905323074974</c:v>
                </c:pt>
                <c:pt idx="135">
                  <c:v>0.26838612158666203</c:v>
                </c:pt>
                <c:pt idx="136">
                  <c:v>0.27435025762192117</c:v>
                </c:pt>
                <c:pt idx="137">
                  <c:v>0.2804021015400518</c:v>
                </c:pt>
                <c:pt idx="138">
                  <c:v>0.2865422935445785</c:v>
                </c:pt>
                <c:pt idx="139">
                  <c:v>0.29277147383902585</c:v>
                </c:pt>
                <c:pt idx="140">
                  <c:v>0.2990902826269185</c:v>
                </c:pt>
                <c:pt idx="141">
                  <c:v>0.30549936011178103</c:v>
                </c:pt>
                <c:pt idx="142">
                  <c:v>0.31199934649713812</c:v>
                </c:pt>
                <c:pt idx="143">
                  <c:v>0.31859088198651425</c:v>
                </c:pt>
                <c:pt idx="144">
                  <c:v>0.32527460678343412</c:v>
                </c:pt>
                <c:pt idx="145">
                  <c:v>0.33205116109142235</c:v>
                </c:pt>
                <c:pt idx="146">
                  <c:v>0.33892118511400354</c:v>
                </c:pt>
                <c:pt idx="147">
                  <c:v>0.34588531905470221</c:v>
                </c:pt>
                <c:pt idx="148">
                  <c:v>0.35294420311704305</c:v>
                </c:pt>
                <c:pt idx="149">
                  <c:v>0.36009847750455071</c:v>
                </c:pt>
                <c:pt idx="150">
                  <c:v>0.3673487824207497</c:v>
                </c:pt>
                <c:pt idx="151">
                  <c:v>0.37469575806916472</c:v>
                </c:pt>
                <c:pt idx="152">
                  <c:v>0.38214004465332024</c:v>
                </c:pt>
                <c:pt idx="153">
                  <c:v>0.38968228237674107</c:v>
                </c:pt>
                <c:pt idx="154">
                  <c:v>0.39732311144295168</c:v>
                </c:pt>
                <c:pt idx="155">
                  <c:v>0.40506317205547665</c:v>
                </c:pt>
                <c:pt idx="156">
                  <c:v>0.41290310441784073</c:v>
                </c:pt>
                <c:pt idx="157">
                  <c:v>0.42084354873356844</c:v>
                </c:pt>
                <c:pt idx="158">
                  <c:v>0.42888514520618443</c:v>
                </c:pt>
                <c:pt idx="159">
                  <c:v>0.43702853403921321</c:v>
                </c:pt>
                <c:pt idx="160">
                  <c:v>0.44527435543617944</c:v>
                </c:pt>
                <c:pt idx="161">
                  <c:v>0.45362324960060785</c:v>
                </c:pt>
                <c:pt idx="162">
                  <c:v>0.46207585673602292</c:v>
                </c:pt>
                <c:pt idx="163">
                  <c:v>0.47063281704594928</c:v>
                </c:pt>
                <c:pt idx="164">
                  <c:v>0.47929477073391152</c:v>
                </c:pt>
                <c:pt idx="165">
                  <c:v>0.48806235800343428</c:v>
                </c:pt>
                <c:pt idx="166">
                  <c:v>0.49693621905804219</c:v>
                </c:pt>
                <c:pt idx="167">
                  <c:v>0.50591699410125979</c:v>
                </c:pt>
                <c:pt idx="168">
                  <c:v>0.51500532333661175</c:v>
                </c:pt>
                <c:pt idx="169">
                  <c:v>0.52420184696762273</c:v>
                </c:pt>
                <c:pt idx="170">
                  <c:v>0.53350720519781725</c:v>
                </c:pt>
                <c:pt idx="171">
                  <c:v>0.54292203823071983</c:v>
                </c:pt>
                <c:pt idx="172">
                  <c:v>0.55244698626985522</c:v>
                </c:pt>
                <c:pt idx="173">
                  <c:v>0.56208268951874807</c:v>
                </c:pt>
                <c:pt idx="174">
                  <c:v>0.57182978818092289</c:v>
                </c:pt>
                <c:pt idx="175">
                  <c:v>0.58168892245990422</c:v>
                </c:pt>
                <c:pt idx="176">
                  <c:v>0.59166073255921692</c:v>
                </c:pt>
                <c:pt idx="177">
                  <c:v>0.60174585868238528</c:v>
                </c:pt>
                <c:pt idx="178">
                  <c:v>0.61194494103293418</c:v>
                </c:pt>
                <c:pt idx="179">
                  <c:v>0.62225861981438813</c:v>
                </c:pt>
                <c:pt idx="180">
                  <c:v>0.63268736267920267</c:v>
                </c:pt>
                <c:pt idx="181">
                  <c:v>0.64323172380240945</c:v>
                </c:pt>
                <c:pt idx="182">
                  <c:v>0.65389225735928702</c:v>
                </c:pt>
                <c:pt idx="183">
                  <c:v>0.66466951752634196</c:v>
                </c:pt>
                <c:pt idx="184">
                  <c:v>0.6755640584829945</c:v>
                </c:pt>
                <c:pt idx="185">
                  <c:v>0.68657643441388772</c:v>
                </c:pt>
                <c:pt idx="186">
                  <c:v>0.6977071995117432</c:v>
                </c:pt>
                <c:pt idx="187">
                  <c:v>0.70895690798069355</c:v>
                </c:pt>
                <c:pt idx="188">
                  <c:v>0.72032611404003144</c:v>
                </c:pt>
                <c:pt idx="189">
                  <c:v>0.73181537192831603</c:v>
                </c:pt>
                <c:pt idx="190">
                  <c:v>0.74342523590778409</c:v>
                </c:pt>
                <c:pt idx="191">
                  <c:v>0.75515626026902005</c:v>
                </c:pt>
                <c:pt idx="192">
                  <c:v>0.76700899933584099</c:v>
                </c:pt>
                <c:pt idx="193">
                  <c:v>0.77898400747035723</c:v>
                </c:pt>
                <c:pt idx="194">
                  <c:v>0.7910818390781732</c:v>
                </c:pt>
                <c:pt idx="195">
                  <c:v>0.80330304861369761</c:v>
                </c:pt>
                <c:pt idx="196">
                  <c:v>0.8156481905855314</c:v>
                </c:pt>
                <c:pt idx="197">
                  <c:v>0.82811781956191044</c:v>
                </c:pt>
                <c:pt idx="198">
                  <c:v>0.84071249017617677</c:v>
                </c:pt>
                <c:pt idx="199">
                  <c:v>0.85343275713225952</c:v>
                </c:pt>
                <c:pt idx="200">
                  <c:v>0.86627917521014386</c:v>
                </c:pt>
                <c:pt idx="201">
                  <c:v>0.87925229927131432</c:v>
                </c:pt>
                <c:pt idx="202">
                  <c:v>0.89235268426415393</c:v>
                </c:pt>
                <c:pt idx="203">
                  <c:v>0.90558088522928948</c:v>
                </c:pt>
                <c:pt idx="204">
                  <c:v>0.91893745730486609</c:v>
                </c:pt>
                <c:pt idx="205">
                  <c:v>0.93242295573174716</c:v>
                </c:pt>
                <c:pt idx="206">
                  <c:v>0.94603793585862384</c:v>
                </c:pt>
                <c:pt idx="207">
                  <c:v>0.95978295314703066</c:v>
                </c:pt>
                <c:pt idx="208">
                  <c:v>0.97365856317625832</c:v>
                </c:pt>
                <c:pt idx="209">
                  <c:v>0.98766532164815857</c:v>
                </c:pt>
                <c:pt idx="210">
                  <c:v>1.0018037843918348</c:v>
                </c:pt>
                <c:pt idx="211">
                  <c:v>1.0160745073682169</c:v>
                </c:pt>
                <c:pt idx="212">
                  <c:v>1.0304780466745125</c:v>
                </c:pt>
                <c:pt idx="213">
                  <c:v>1.0450149585485362</c:v>
                </c:pt>
                <c:pt idx="214">
                  <c:v>1.0596857993729125</c:v>
                </c:pt>
                <c:pt idx="215">
                  <c:v>1.0744911256791501</c:v>
                </c:pt>
                <c:pt idx="216">
                  <c:v>1.0894314941515864</c:v>
                </c:pt>
                <c:pt idx="217">
                  <c:v>1.1045074616312058</c:v>
                </c:pt>
                <c:pt idx="218">
                  <c:v>1.1197195851193233</c:v>
                </c:pt>
                <c:pt idx="219">
                  <c:v>1.1350684217811409</c:v>
                </c:pt>
                <c:pt idx="220">
                  <c:v>1.1505545289491743</c:v>
                </c:pt>
                <c:pt idx="221">
                  <c:v>1.1661784641265491</c:v>
                </c:pt>
                <c:pt idx="222">
                  <c:v>1.1819407849901702</c:v>
                </c:pt>
                <c:pt idx="223">
                  <c:v>1.1978420493937636</c:v>
                </c:pt>
                <c:pt idx="224">
                  <c:v>1.2138828153707932</c:v>
                </c:pt>
                <c:pt idx="225">
                  <c:v>1.2300636411372525</c:v>
                </c:pt>
                <c:pt idx="226">
                  <c:v>1.246385085094335</c:v>
                </c:pt>
                <c:pt idx="227">
                  <c:v>1.262847705830983</c:v>
                </c:pt>
                <c:pt idx="228">
                  <c:v>1.279452062126319</c:v>
                </c:pt>
                <c:pt idx="229">
                  <c:v>1.2961987129519601</c:v>
                </c:pt>
                <c:pt idx="230">
                  <c:v>1.3130882174742167</c:v>
                </c:pt>
                <c:pt idx="231">
                  <c:v>1.3301211350561812</c:v>
                </c:pt>
                <c:pt idx="232">
                  <c:v>1.3472980252597058</c:v>
                </c:pt>
                <c:pt idx="233">
                  <c:v>1.364619447847272</c:v>
                </c:pt>
                <c:pt idx="234">
                  <c:v>1.3820859627837556</c:v>
                </c:pt>
                <c:pt idx="235">
                  <c:v>1.3996981302380902</c:v>
                </c:pt>
                <c:pt idx="236">
                  <c:v>1.4174565105848271</c:v>
                </c:pt>
                <c:pt idx="237">
                  <c:v>1.4353616644056002</c:v>
                </c:pt>
                <c:pt idx="238">
                  <c:v>1.4534141524904942</c:v>
                </c:pt>
                <c:pt idx="239">
                  <c:v>1.4716145358393198</c:v>
                </c:pt>
                <c:pt idx="240">
                  <c:v>1.4899633756627981</c:v>
                </c:pt>
                <c:pt idx="241">
                  <c:v>1.5084612333836573</c:v>
                </c:pt>
                <c:pt idx="242">
                  <c:v>1.5271086706376429</c:v>
                </c:pt>
                <c:pt idx="243">
                  <c:v>1.5459062492744444</c:v>
                </c:pt>
                <c:pt idx="244">
                  <c:v>1.5648545313585427</c:v>
                </c:pt>
                <c:pt idx="245">
                  <c:v>1.583954079169976</c:v>
                </c:pt>
                <c:pt idx="246">
                  <c:v>1.6032054552050319</c:v>
                </c:pt>
                <c:pt idx="247">
                  <c:v>1.6226092221768624</c:v>
                </c:pt>
                <c:pt idx="248">
                  <c:v>1.6421659430160309</c:v>
                </c:pt>
                <c:pt idx="249">
                  <c:v>1.6618761808709863</c:v>
                </c:pt>
                <c:pt idx="250">
                  <c:v>1.6817404991084701</c:v>
                </c:pt>
                <c:pt idx="251">
                  <c:v>1.7017594613138602</c:v>
                </c:pt>
                <c:pt idx="252">
                  <c:v>1.7219336312914482</c:v>
                </c:pt>
                <c:pt idx="253">
                  <c:v>1.7422635730646583</c:v>
                </c:pt>
                <c:pt idx="254">
                  <c:v>1.7627498508762061</c:v>
                </c:pt>
                <c:pt idx="255">
                  <c:v>1.7833930291881983</c:v>
                </c:pt>
                <c:pt idx="256">
                  <c:v>1.8041936726821814</c:v>
                </c:pt>
                <c:pt idx="257">
                  <c:v>1.8251523462591315</c:v>
                </c:pt>
                <c:pt idx="258">
                  <c:v>1.8462696150393967</c:v>
                </c:pt>
                <c:pt idx="259">
                  <c:v>1.8675460443625884</c:v>
                </c:pt>
                <c:pt idx="260">
                  <c:v>1.8889821997874243</c:v>
                </c:pt>
                <c:pt idx="261">
                  <c:v>1.9105786470915256</c:v>
                </c:pt>
                <c:pt idx="262">
                  <c:v>1.9323359522711685</c:v>
                </c:pt>
                <c:pt idx="263">
                  <c:v>1.9542546815409942</c:v>
                </c:pt>
                <c:pt idx="264">
                  <c:v>1.9763354013336774</c:v>
                </c:pt>
                <c:pt idx="265">
                  <c:v>1.9985786782995529</c:v>
                </c:pt>
                <c:pt idx="266">
                  <c:v>2.0209850793062065</c:v>
                </c:pt>
                <c:pt idx="267">
                  <c:v>2.0435551714380278</c:v>
                </c:pt>
                <c:pt idx="268">
                  <c:v>2.0662895219957278</c:v>
                </c:pt>
                <c:pt idx="269">
                  <c:v>2.0891886984958221</c:v>
                </c:pt>
                <c:pt idx="270">
                  <c:v>2.1122532686700808</c:v>
                </c:pt>
                <c:pt idx="271">
                  <c:v>2.1354838004649506</c:v>
                </c:pt>
                <c:pt idx="272">
                  <c:v>2.1588808620409412</c:v>
                </c:pt>
                <c:pt idx="273">
                  <c:v>2.1824450217719882</c:v>
                </c:pt>
                <c:pt idx="274">
                  <c:v>2.2061768482447848</c:v>
                </c:pt>
                <c:pt idx="275">
                  <c:v>2.2300769102580884</c:v>
                </c:pt>
                <c:pt idx="276">
                  <c:v>2.254145776822003</c:v>
                </c:pt>
                <c:pt idx="277">
                  <c:v>2.2783840171572343</c:v>
                </c:pt>
                <c:pt idx="278">
                  <c:v>2.3027922006943253</c:v>
                </c:pt>
                <c:pt idx="279">
                  <c:v>2.3273708970728677</c:v>
                </c:pt>
                <c:pt idx="280">
                  <c:v>2.3521206761406921</c:v>
                </c:pt>
                <c:pt idx="281">
                  <c:v>2.3770421079530397</c:v>
                </c:pt>
                <c:pt idx="282">
                  <c:v>2.4021357627717124</c:v>
                </c:pt>
                <c:pt idx="283">
                  <c:v>2.4274022110642082</c:v>
                </c:pt>
                <c:pt idx="284">
                  <c:v>2.4528420235028361</c:v>
                </c:pt>
                <c:pt idx="285">
                  <c:v>2.4784557709638149</c:v>
                </c:pt>
                <c:pt idx="286">
                  <c:v>2.50424402452636</c:v>
                </c:pt>
                <c:pt idx="287">
                  <c:v>2.5302073554717484</c:v>
                </c:pt>
                <c:pt idx="288">
                  <c:v>2.5563463352823779</c:v>
                </c:pt>
                <c:pt idx="289">
                  <c:v>2.5826615356408076</c:v>
                </c:pt>
                <c:pt idx="290">
                  <c:v>2.6091535284287866</c:v>
                </c:pt>
                <c:pt idx="291">
                  <c:v>2.635822885726272</c:v>
                </c:pt>
                <c:pt idx="292">
                  <c:v>2.6626701798104362</c:v>
                </c:pt>
                <c:pt idx="293">
                  <c:v>2.6896959831546621</c:v>
                </c:pt>
                <c:pt idx="294">
                  <c:v>2.7169008684275293</c:v>
                </c:pt>
                <c:pt idx="295">
                  <c:v>2.7442854084917929</c:v>
                </c:pt>
                <c:pt idx="296">
                  <c:v>2.7718501764033507</c:v>
                </c:pt>
                <c:pt idx="297">
                  <c:v>2.7995957454102021</c:v>
                </c:pt>
                <c:pt idx="298">
                  <c:v>2.8275226889514053</c:v>
                </c:pt>
                <c:pt idx="299">
                  <c:v>2.85563158065602</c:v>
                </c:pt>
                <c:pt idx="300">
                  <c:v>2.8839229943420492</c:v>
                </c:pt>
                <c:pt idx="301">
                  <c:v>2.9123975040153725</c:v>
                </c:pt>
                <c:pt idx="302">
                  <c:v>2.9410556838686754</c:v>
                </c:pt>
                <c:pt idx="303">
                  <c:v>2.9698981082803724</c:v>
                </c:pt>
                <c:pt idx="304">
                  <c:v>2.9989253518135279</c:v>
                </c:pt>
                <c:pt idx="305">
                  <c:v>3.0281379892147697</c:v>
                </c:pt>
                <c:pt idx="306">
                  <c:v>3.0575365954132026</c:v>
                </c:pt>
                <c:pt idx="307">
                  <c:v>3.0871217455193163</c:v>
                </c:pt>
                <c:pt idx="308">
                  <c:v>3.1168940148238908</c:v>
                </c:pt>
                <c:pt idx="309">
                  <c:v>3.1468539787969032</c:v>
                </c:pt>
                <c:pt idx="310">
                  <c:v>3.1770022130864253</c:v>
                </c:pt>
                <c:pt idx="311">
                  <c:v>3.2073392935175256</c:v>
                </c:pt>
                <c:pt idx="312">
                  <c:v>3.2378657960911692</c:v>
                </c:pt>
                <c:pt idx="313">
                  <c:v>3.2685822969831131</c:v>
                </c:pt>
                <c:pt idx="314">
                  <c:v>3.2994893725428058</c:v>
                </c:pt>
                <c:pt idx="315">
                  <c:v>3.3305875992922824</c:v>
                </c:pt>
                <c:pt idx="316">
                  <c:v>3.3618775539250616</c:v>
                </c:pt>
                <c:pt idx="317">
                  <c:v>3.3933598133050444</c:v>
                </c:pt>
                <c:pt idx="318">
                  <c:v>3.4250349544654091</c:v>
                </c:pt>
                <c:pt idx="319">
                  <c:v>3.4569035546075102</c:v>
                </c:pt>
                <c:pt idx="320">
                  <c:v>3.4889661910997805</c:v>
                </c:pt>
                <c:pt idx="321">
                  <c:v>3.5212234414766272</c:v>
                </c:pt>
                <c:pt idx="322">
                  <c:v>3.5536758834373381</c:v>
                </c:pt>
                <c:pt idx="323">
                  <c:v>3.5863240948449824</c:v>
                </c:pt>
                <c:pt idx="324">
                  <c:v>3.619168653725318</c:v>
                </c:pt>
                <c:pt idx="325">
                  <c:v>3.6522101382656991</c:v>
                </c:pt>
                <c:pt idx="326">
                  <c:v>3.6854491268139857</c:v>
                </c:pt>
                <c:pt idx="327">
                  <c:v>3.7188861978774574</c:v>
                </c:pt>
                <c:pt idx="328">
                  <c:v>3.7525219301217283</c:v>
                </c:pt>
                <c:pt idx="329">
                  <c:v>3.7863569023696653</c:v>
                </c:pt>
                <c:pt idx="330">
                  <c:v>3.8203916936003091</c:v>
                </c:pt>
                <c:pt idx="331">
                  <c:v>3.8546268829477999</c:v>
                </c:pt>
                <c:pt idx="332">
                  <c:v>3.889063049700304</c:v>
                </c:pt>
                <c:pt idx="333">
                  <c:v>3.9237007732989464</c:v>
                </c:pt>
                <c:pt idx="334">
                  <c:v>3.9585406333367454</c:v>
                </c:pt>
                <c:pt idx="335">
                  <c:v>3.993583209557551</c:v>
                </c:pt>
                <c:pt idx="336">
                  <c:v>4.0288290818549877</c:v>
                </c:pt>
                <c:pt idx="337">
                  <c:v>4.0642788302714035</c:v>
                </c:pt>
                <c:pt idx="338">
                  <c:v>4.099933034996817</c:v>
                </c:pt>
                <c:pt idx="339">
                  <c:v>4.1357922763678756</c:v>
                </c:pt>
                <c:pt idx="340">
                  <c:v>4.1718571348668148</c:v>
                </c:pt>
                <c:pt idx="341">
                  <c:v>4.2081281911204202</c:v>
                </c:pt>
                <c:pt idx="342">
                  <c:v>4.2446060258989968</c:v>
                </c:pt>
                <c:pt idx="343">
                  <c:v>4.2812912201153459</c:v>
                </c:pt>
                <c:pt idx="344">
                  <c:v>4.3181843548237353</c:v>
                </c:pt>
                <c:pt idx="345">
                  <c:v>4.3552860112188903</c:v>
                </c:pt>
                <c:pt idx="346">
                  <c:v>4.3925967706349764</c:v>
                </c:pt>
                <c:pt idx="347">
                  <c:v>4.430117214544592</c:v>
                </c:pt>
                <c:pt idx="348">
                  <c:v>4.467847924557768</c:v>
                </c:pt>
                <c:pt idx="349">
                  <c:v>4.505789482420969</c:v>
                </c:pt>
                <c:pt idx="350">
                  <c:v>4.5439424700161029</c:v>
                </c:pt>
                <c:pt idx="351">
                  <c:v>4.58230746935953</c:v>
                </c:pt>
                <c:pt idx="352">
                  <c:v>4.6208850626010856</c:v>
                </c:pt>
                <c:pt idx="353">
                  <c:v>4.6596758320231011</c:v>
                </c:pt>
                <c:pt idx="354">
                  <c:v>4.6986803600394351</c:v>
                </c:pt>
                <c:pt idx="355">
                  <c:v>4.7378992291945048</c:v>
                </c:pt>
                <c:pt idx="356">
                  <c:v>4.7773330221623276</c:v>
                </c:pt>
                <c:pt idx="357">
                  <c:v>4.8169823217455656</c:v>
                </c:pt>
                <c:pt idx="358">
                  <c:v>4.856847710874578</c:v>
                </c:pt>
                <c:pt idx="359">
                  <c:v>4.8969297726064731</c:v>
                </c:pt>
                <c:pt idx="360">
                  <c:v>4.9372290901241787</c:v>
                </c:pt>
                <c:pt idx="361">
                  <c:v>4.9777462467354967</c:v>
                </c:pt>
                <c:pt idx="362">
                  <c:v>5.0184818258721897</c:v>
                </c:pt>
                <c:pt idx="363">
                  <c:v>5.0594364110890497</c:v>
                </c:pt>
                <c:pt idx="364">
                  <c:v>5.1006105860629871</c:v>
                </c:pt>
                <c:pt idx="365">
                  <c:v>5.1420049345921228</c:v>
                </c:pt>
                <c:pt idx="366">
                  <c:v>5.1836200405948754</c:v>
                </c:pt>
                <c:pt idx="367">
                  <c:v>5.2254564881090726</c:v>
                </c:pt>
                <c:pt idx="368">
                  <c:v>5.2675148612910538</c:v>
                </c:pt>
                <c:pt idx="369">
                  <c:v>5.3097957444147807</c:v>
                </c:pt>
                <c:pt idx="370">
                  <c:v>5.3522997218709598</c:v>
                </c:pt>
                <c:pt idx="371">
                  <c:v>5.3950273781661666</c:v>
                </c:pt>
                <c:pt idx="372">
                  <c:v>5.4379792979219719</c:v>
                </c:pt>
                <c:pt idx="373">
                  <c:v>5.4811560658740817</c:v>
                </c:pt>
                <c:pt idx="374">
                  <c:v>5.5245582668714777</c:v>
                </c:pt>
                <c:pt idx="375">
                  <c:v>5.5681864858755628</c:v>
                </c:pt>
                <c:pt idx="376">
                  <c:v>5.6120413079593163</c:v>
                </c:pt>
                <c:pt idx="377">
                  <c:v>5.6561233183064523</c:v>
                </c:pt>
                <c:pt idx="378">
                  <c:v>5.7004331022105843</c:v>
                </c:pt>
                <c:pt idx="379">
                  <c:v>5.7449712450743933</c:v>
                </c:pt>
                <c:pt idx="380">
                  <c:v>5.789738332408807</c:v>
                </c:pt>
                <c:pt idx="381">
                  <c:v>5.8347349498321792</c:v>
                </c:pt>
                <c:pt idx="382">
                  <c:v>5.879961683069479</c:v>
                </c:pt>
                <c:pt idx="383">
                  <c:v>5.9254191179514804</c:v>
                </c:pt>
                <c:pt idx="384">
                  <c:v>5.9711078404139686</c:v>
                </c:pt>
                <c:pt idx="385">
                  <c:v>6.0170284364969326</c:v>
                </c:pt>
                <c:pt idx="386">
                  <c:v>6.0631814923437881</c:v>
                </c:pt>
                <c:pt idx="387">
                  <c:v>6.1095675942005805</c:v>
                </c:pt>
                <c:pt idx="388">
                  <c:v>6.1561873284152213</c:v>
                </c:pt>
                <c:pt idx="389">
                  <c:v>6.2030412814366969</c:v>
                </c:pt>
                <c:pt idx="390">
                  <c:v>6.2501300398143167</c:v>
                </c:pt>
                <c:pt idx="391">
                  <c:v>6.2974541901969445</c:v>
                </c:pt>
                <c:pt idx="392">
                  <c:v>6.3450143193322397</c:v>
                </c:pt>
                <c:pt idx="393">
                  <c:v>6.392811014065912</c:v>
                </c:pt>
                <c:pt idx="394">
                  <c:v>6.4408448613409712</c:v>
                </c:pt>
                <c:pt idx="395">
                  <c:v>6.4891164481969907</c:v>
                </c:pt>
                <c:pt idx="396">
                  <c:v>6.5376263617693704</c:v>
                </c:pt>
                <c:pt idx="397">
                  <c:v>6.58637518928861</c:v>
                </c:pt>
                <c:pt idx="398">
                  <c:v>6.6353635180795845</c:v>
                </c:pt>
                <c:pt idx="399">
                  <c:v>6.6845919355608228</c:v>
                </c:pt>
                <c:pt idx="400">
                  <c:v>6.7340610292438017</c:v>
                </c:pt>
                <c:pt idx="401">
                  <c:v>6.7837713867322318</c:v>
                </c:pt>
                <c:pt idx="402">
                  <c:v>6.8337235957213576</c:v>
                </c:pt>
                <c:pt idx="403">
                  <c:v>6.8839182439972637</c:v>
                </c:pt>
                <c:pt idx="404">
                  <c:v>6.934355919436177</c:v>
                </c:pt>
                <c:pt idx="405">
                  <c:v>6.9850372100037843</c:v>
                </c:pt>
                <c:pt idx="406">
                  <c:v>7.0359627037545511</c:v>
                </c:pt>
                <c:pt idx="407">
                  <c:v>7.0871329888310459</c:v>
                </c:pt>
                <c:pt idx="408">
                  <c:v>7.1385486534632632</c:v>
                </c:pt>
                <c:pt idx="409">
                  <c:v>7.1902102859679697</c:v>
                </c:pt>
                <c:pt idx="410">
                  <c:v>7.2421184747480307</c:v>
                </c:pt>
                <c:pt idx="411">
                  <c:v>7.2942738082917629</c:v>
                </c:pt>
                <c:pt idx="412">
                  <c:v>7.3466768751722809</c:v>
                </c:pt>
                <c:pt idx="413">
                  <c:v>7.3993282640468534</c:v>
                </c:pt>
                <c:pt idx="414">
                  <c:v>7.4522285636562575</c:v>
                </c:pt>
                <c:pt idx="415">
                  <c:v>7.5053783628241506</c:v>
                </c:pt>
                <c:pt idx="416">
                  <c:v>7.5587782504564363</c:v>
                </c:pt>
                <c:pt idx="417">
                  <c:v>7.6124288155406346</c:v>
                </c:pt>
                <c:pt idx="418">
                  <c:v>7.6663306471452666</c:v>
                </c:pt>
                <c:pt idx="419">
                  <c:v>7.7204843344192398</c:v>
                </c:pt>
                <c:pt idx="420">
                  <c:v>7.774890466591228</c:v>
                </c:pt>
                <c:pt idx="421">
                  <c:v>7.8295496329690737</c:v>
                </c:pt>
                <c:pt idx="422">
                  <c:v>7.8844624229391815</c:v>
                </c:pt>
                <c:pt idx="423">
                  <c:v>7.9396294259659266</c:v>
                </c:pt>
                <c:pt idx="424">
                  <c:v>7.9950512315910505</c:v>
                </c:pt>
                <c:pt idx="425">
                  <c:v>8.0507284294330894</c:v>
                </c:pt>
                <c:pt idx="426">
                  <c:v>8.1066616091867765</c:v>
                </c:pt>
                <c:pt idx="427">
                  <c:v>8.162851360622474</c:v>
                </c:pt>
                <c:pt idx="428">
                  <c:v>8.2192982735855953</c:v>
                </c:pt>
                <c:pt idx="429">
                  <c:v>8.2760029379960329</c:v>
                </c:pt>
                <c:pt idx="430">
                  <c:v>8.3329659438475954</c:v>
                </c:pt>
                <c:pt idx="431">
                  <c:v>8.3901878812074511</c:v>
                </c:pt>
                <c:pt idx="432">
                  <c:v>8.4476693402155671</c:v>
                </c:pt>
                <c:pt idx="433">
                  <c:v>8.5054109110841623</c:v>
                </c:pt>
                <c:pt idx="434">
                  <c:v>8.5634131840971488</c:v>
                </c:pt>
                <c:pt idx="435">
                  <c:v>8.6216767496096054</c:v>
                </c:pt>
                <c:pt idx="436">
                  <c:v>8.6802021980472297</c:v>
                </c:pt>
                <c:pt idx="437">
                  <c:v>8.738990119905802</c:v>
                </c:pt>
                <c:pt idx="438">
                  <c:v>8.7980411057506629</c:v>
                </c:pt>
                <c:pt idx="439">
                  <c:v>8.8573557462161805</c:v>
                </c:pt>
                <c:pt idx="440">
                  <c:v>8.9169346320052352</c:v>
                </c:pt>
                <c:pt idx="441">
                  <c:v>8.9767783538886956</c:v>
                </c:pt>
                <c:pt idx="442">
                  <c:v>9.0368875027049071</c:v>
                </c:pt>
                <c:pt idx="443">
                  <c:v>9.0972626693591891</c:v>
                </c:pt>
                <c:pt idx="444">
                  <c:v>9.1579044448233216</c:v>
                </c:pt>
                <c:pt idx="445">
                  <c:v>9.2188134201350458</c:v>
                </c:pt>
                <c:pt idx="446">
                  <c:v>9.2799901863975762</c:v>
                </c:pt>
                <c:pt idx="447">
                  <c:v>9.3414353347790922</c:v>
                </c:pt>
                <c:pt idx="448">
                  <c:v>9.4031494565122635</c:v>
                </c:pt>
                <c:pt idx="449">
                  <c:v>9.4651331428937535</c:v>
                </c:pt>
                <c:pt idx="450">
                  <c:v>9.5273635915742272</c:v>
                </c:pt>
                <c:pt idx="451">
                  <c:v>9.5898397028263691</c:v>
                </c:pt>
                <c:pt idx="452">
                  <c:v>9.6525603870053072</c:v>
                </c:pt>
                <c:pt idx="453">
                  <c:v>9.715524563800745</c:v>
                </c:pt>
                <c:pt idx="454">
                  <c:v>9.7787311615170065</c:v>
                </c:pt>
                <c:pt idx="455">
                  <c:v>9.8421791163801657</c:v>
                </c:pt>
                <c:pt idx="456">
                  <c:v>9.9058673718714001</c:v>
                </c:pt>
                <c:pt idx="457">
                  <c:v>9.9697948780858354</c:v>
                </c:pt>
                <c:pt idx="458">
                  <c:v>10.033960591116037</c:v>
                </c:pt>
                <c:pt idx="459">
                  <c:v>10.098363472459461</c:v>
                </c:pt>
                <c:pt idx="460">
                  <c:v>10.163002488449042</c:v>
                </c:pt>
                <c:pt idx="461">
                  <c:v>10.22787660970627</c:v>
                </c:pt>
                <c:pt idx="462">
                  <c:v>10.292984810616016</c:v>
                </c:pt>
                <c:pt idx="463">
                  <c:v>10.358326068822414</c:v>
                </c:pt>
                <c:pt idx="464">
                  <c:v>10.423899364745163</c:v>
                </c:pt>
                <c:pt idx="465">
                  <c:v>10.489703681115559</c:v>
                </c:pt>
                <c:pt idx="466">
                  <c:v>10.555738002531676</c:v>
                </c:pt>
                <c:pt idx="467">
                  <c:v>10.622001315032019</c:v>
                </c:pt>
                <c:pt idx="468">
                  <c:v>10.688492605687102</c:v>
                </c:pt>
                <c:pt idx="469">
                  <c:v>10.755210862208351</c:v>
                </c:pt>
                <c:pt idx="470">
                  <c:v>10.822155072573738</c:v>
                </c:pt>
                <c:pt idx="471">
                  <c:v>10.88932422466965</c:v>
                </c:pt>
                <c:pt idx="472">
                  <c:v>10.956717305948422</c:v>
                </c:pt>
                <c:pt idx="473">
                  <c:v>11.024333303100997</c:v>
                </c:pt>
                <c:pt idx="474">
                  <c:v>11.092171201744268</c:v>
                </c:pt>
                <c:pt idx="475">
                  <c:v>11.160229986122548</c:v>
                </c:pt>
                <c:pt idx="476">
                  <c:v>11.228508638822737</c:v>
                </c:pt>
                <c:pt idx="477">
                  <c:v>11.297006140502683</c:v>
                </c:pt>
                <c:pt idx="478">
                  <c:v>11.365721469632341</c:v>
                </c:pt>
                <c:pt idx="479">
                  <c:v>11.434653602247227</c:v>
                </c:pt>
                <c:pt idx="480">
                  <c:v>11.503801511713826</c:v>
                </c:pt>
                <c:pt idx="481">
                  <c:v>11.573164168506452</c:v>
                </c:pt>
                <c:pt idx="482">
                  <c:v>11.642740539995236</c:v>
                </c:pt>
                <c:pt idx="483">
                  <c:v>11.712529590244827</c:v>
                </c:pt>
                <c:pt idx="484">
                  <c:v>11.782530279823415</c:v>
                </c:pt>
                <c:pt idx="485">
                  <c:v>11.852741565621763</c:v>
                </c:pt>
                <c:pt idx="486">
                  <c:v>11.923162400681818</c:v>
                </c:pt>
                <c:pt idx="487">
                  <c:v>11.993791734034653</c:v>
                </c:pt>
                <c:pt idx="488">
                  <c:v>12.064628510547326</c:v>
                </c:pt>
                <c:pt idx="489">
                  <c:v>12.135671670778391</c:v>
                </c:pt>
                <c:pt idx="490">
                  <c:v>12.206920150841718</c:v>
                </c:pt>
                <c:pt idx="491">
                  <c:v>12.27837288227834</c:v>
                </c:pt>
                <c:pt idx="492">
                  <c:v>12.350028791936031</c:v>
                </c:pt>
                <c:pt idx="493">
                  <c:v>12.421886801856312</c:v>
                </c:pt>
                <c:pt idx="494">
                  <c:v>12.493945829168659</c:v>
                </c:pt>
                <c:pt idx="495">
                  <c:v>12.566204785991591</c:v>
                </c:pt>
                <c:pt idx="496">
                  <c:v>12.638662579340414</c:v>
                </c:pt>
                <c:pt idx="497">
                  <c:v>12.71131811104139</c:v>
                </c:pt>
                <c:pt idx="498">
                  <c:v>12.784170277652029</c:v>
                </c:pt>
                <c:pt idx="499">
                  <c:v>12.857217970387339</c:v>
                </c:pt>
                <c:pt idx="500">
                  <c:v>12.930460075051776</c:v>
                </c:pt>
                <c:pt idx="501">
                  <c:v>13.003895471976655</c:v>
                </c:pt>
                <c:pt idx="502">
                  <c:v>13.077523035962873</c:v>
                </c:pt>
                <c:pt idx="503">
                  <c:v>13.151341636228663</c:v>
                </c:pt>
                <c:pt idx="504">
                  <c:v>13.225350136362248</c:v>
                </c:pt>
                <c:pt idx="505">
                  <c:v>13.299547394279172</c:v>
                </c:pt>
                <c:pt idx="506">
                  <c:v>13.373932262184098</c:v>
                </c:pt>
                <c:pt idx="507">
                  <c:v>13.448503586536978</c:v>
                </c:pt>
                <c:pt idx="508">
                  <c:v>13.523260208023304</c:v>
                </c:pt>
                <c:pt idx="509">
                  <c:v>13.598200961528393</c:v>
                </c:pt>
                <c:pt idx="510">
                  <c:v>13.673324676115444</c:v>
                </c:pt>
                <c:pt idx="511">
                  <c:v>13.748630175007278</c:v>
                </c:pt>
                <c:pt idx="512">
                  <c:v>13.824116275571587</c:v>
                </c:pt>
                <c:pt idx="513">
                  <c:v>13.89978178930952</c:v>
                </c:pt>
                <c:pt idx="514">
                  <c:v>13.97562552184753</c:v>
                </c:pt>
                <c:pt idx="515">
                  <c:v>14.051646272932263</c:v>
                </c:pt>
                <c:pt idx="516">
                  <c:v>14.127842836428437</c:v>
                </c:pt>
                <c:pt idx="517">
                  <c:v>14.204214000319524</c:v>
                </c:pt>
                <c:pt idx="518">
                  <c:v>14.280758546711134</c:v>
                </c:pt>
                <c:pt idx="519">
                  <c:v>14.357475251837007</c:v>
                </c:pt>
                <c:pt idx="520">
                  <c:v>14.434362886067444</c:v>
                </c:pt>
                <c:pt idx="521">
                  <c:v>14.51142021392012</c:v>
                </c:pt>
                <c:pt idx="522">
                  <c:v>14.588645994073142</c:v>
                </c:pt>
                <c:pt idx="523">
                  <c:v>14.666038979380241</c:v>
                </c:pt>
                <c:pt idx="524">
                  <c:v>14.743597916888051</c:v>
                </c:pt>
                <c:pt idx="525">
                  <c:v>14.821321547855304</c:v>
                </c:pt>
                <c:pt idx="526">
                  <c:v>14.899208607773897</c:v>
                </c:pt>
                <c:pt idx="527">
                  <c:v>14.977257826391751</c:v>
                </c:pt>
                <c:pt idx="528">
                  <c:v>15.055467927737325</c:v>
                </c:pt>
                <c:pt idx="529">
                  <c:v>15.133837630145758</c:v>
                </c:pt>
                <c:pt idx="530">
                  <c:v>15.212365646286511</c:v>
                </c:pt>
                <c:pt idx="531">
                  <c:v>15.291050683192479</c:v>
                </c:pt>
                <c:pt idx="532">
                  <c:v>15.369891442290449</c:v>
                </c:pt>
                <c:pt idx="533">
                  <c:v>15.448886619432876</c:v>
                </c:pt>
                <c:pt idx="534">
                  <c:v>15.528034904930877</c:v>
                </c:pt>
                <c:pt idx="535">
                  <c:v>15.607334983588395</c:v>
                </c:pt>
                <c:pt idx="536">
                  <c:v>15.686785534737457</c:v>
                </c:pt>
                <c:pt idx="537">
                  <c:v>15.766385232274477</c:v>
                </c:pt>
                <c:pt idx="538">
                  <c:v>15.846132744697522</c:v>
                </c:pt>
                <c:pt idx="539">
                  <c:v>15.926026735144518</c:v>
                </c:pt>
                <c:pt idx="540">
                  <c:v>16.006065861432301</c:v>
                </c:pt>
                <c:pt idx="541">
                  <c:v>16.0862487760965</c:v>
                </c:pt>
                <c:pt idx="542">
                  <c:v>16.166574126432163</c:v>
                </c:pt>
                <c:pt idx="543">
                  <c:v>16.247040554535111</c:v>
                </c:pt>
                <c:pt idx="544">
                  <c:v>16.327646697343937</c:v>
                </c:pt>
                <c:pt idx="545">
                  <c:v>16.408391186682653</c:v>
                </c:pt>
                <c:pt idx="546">
                  <c:v>16.489272649303885</c:v>
                </c:pt>
                <c:pt idx="547">
                  <c:v>16.570289706932609</c:v>
                </c:pt>
                <c:pt idx="548">
                  <c:v>16.651440976310401</c:v>
                </c:pt>
                <c:pt idx="549">
                  <c:v>16.732725069240107</c:v>
                </c:pt>
                <c:pt idx="550">
                  <c:v>16.814140592630967</c:v>
                </c:pt>
                <c:pt idx="551">
                  <c:v>16.895686148544087</c:v>
                </c:pt>
                <c:pt idx="552">
                  <c:v>16.977360334238284</c:v>
                </c:pt>
                <c:pt idx="553">
                  <c:v>17.05916174221624</c:v>
                </c:pt>
                <c:pt idx="554">
                  <c:v>17.141088960270924</c:v>
                </c:pt>
                <c:pt idx="555">
                  <c:v>17.223140571532291</c:v>
                </c:pt>
                <c:pt idx="556">
                  <c:v>17.305315154514194</c:v>
                </c:pt>
                <c:pt idx="557">
                  <c:v>17.38761128316148</c:v>
                </c:pt>
                <c:pt idx="558">
                  <c:v>17.470027526897287</c:v>
                </c:pt>
                <c:pt idx="559">
                  <c:v>17.552562450670454</c:v>
                </c:pt>
                <c:pt idx="560">
                  <c:v>17.635214615003072</c:v>
                </c:pt>
                <c:pt idx="561">
                  <c:v>17.717982576038125</c:v>
                </c:pt>
                <c:pt idx="562">
                  <c:v>17.800864885587195</c:v>
                </c:pt>
                <c:pt idx="563">
                  <c:v>17.883860091178246</c:v>
                </c:pt>
                <c:pt idx="564">
                  <c:v>17.966966736103416</c:v>
                </c:pt>
                <c:pt idx="565">
                  <c:v>18.050183359466839</c:v>
                </c:pt>
                <c:pt idx="566">
                  <c:v>18.133508496232466</c:v>
                </c:pt>
                <c:pt idx="567">
                  <c:v>18.216940677271822</c:v>
                </c:pt>
                <c:pt idx="568">
                  <c:v>18.300478429411807</c:v>
                </c:pt>
                <c:pt idx="569">
                  <c:v>18.384120275482346</c:v>
                </c:pt>
                <c:pt idx="570">
                  <c:v>18.467864734364035</c:v>
                </c:pt>
                <c:pt idx="571">
                  <c:v>18.551710321035674</c:v>
                </c:pt>
                <c:pt idx="572">
                  <c:v>18.635655546621734</c:v>
                </c:pt>
                <c:pt idx="573">
                  <c:v>18.719698918439644</c:v>
                </c:pt>
                <c:pt idx="574">
                  <c:v>18.803838940047029</c:v>
                </c:pt>
                <c:pt idx="575">
                  <c:v>18.888074111288773</c:v>
                </c:pt>
                <c:pt idx="576">
                  <c:v>18.972402928343939</c:v>
                </c:pt>
                <c:pt idx="577">
                  <c:v>19.05682388377253</c:v>
                </c:pt>
                <c:pt idx="578">
                  <c:v>19.141335466562094</c:v>
                </c:pt>
                <c:pt idx="579">
                  <c:v>19.225936162174143</c:v>
                </c:pt>
                <c:pt idx="580">
                  <c:v>19.310624452590389</c:v>
                </c:pt>
                <c:pt idx="581">
                  <c:v>19.395398816358774</c:v>
                </c:pt>
                <c:pt idx="582">
                  <c:v>19.480257728639319</c:v>
                </c:pt>
                <c:pt idx="583">
                  <c:v>19.565199661249743</c:v>
                </c:pt>
                <c:pt idx="584">
                  <c:v>19.650223082710884</c:v>
                </c:pt>
                <c:pt idx="585">
                  <c:v>19.735326458291887</c:v>
                </c:pt>
                <c:pt idx="586">
                  <c:v>19.820508250055134</c:v>
                </c:pt>
                <c:pt idx="587">
                  <c:v>19.905766916901008</c:v>
                </c:pt>
                <c:pt idx="588">
                  <c:v>19.991100914612353</c:v>
                </c:pt>
                <c:pt idx="589">
                  <c:v>20.076508695898713</c:v>
                </c:pt>
                <c:pt idx="590">
                  <c:v>20.16198871044033</c:v>
                </c:pt>
                <c:pt idx="591">
                  <c:v>20.247539404931864</c:v>
                </c:pt>
                <c:pt idx="592">
                  <c:v>20.333159223125872</c:v>
                </c:pt>
                <c:pt idx="593">
                  <c:v>20.418846605876045</c:v>
                </c:pt>
                <c:pt idx="594">
                  <c:v>20.504599991180122</c:v>
                </c:pt>
                <c:pt idx="595">
                  <c:v>20.59041781422259</c:v>
                </c:pt>
                <c:pt idx="596">
                  <c:v>20.676298507417112</c:v>
                </c:pt>
                <c:pt idx="597">
                  <c:v>20.762240500448641</c:v>
                </c:pt>
                <c:pt idx="598">
                  <c:v>20.848242220315303</c:v>
                </c:pt>
                <c:pt idx="599">
                  <c:v>20.934302091369972</c:v>
                </c:pt>
                <c:pt idx="600">
                  <c:v>21.020418535361586</c:v>
                </c:pt>
                <c:pt idx="601">
                  <c:v>21.10658997147619</c:v>
                </c:pt>
                <c:pt idx="602">
                  <c:v>21.19281481637768</c:v>
                </c:pt>
                <c:pt idx="603">
                  <c:v>21.279091484248259</c:v>
                </c:pt>
                <c:pt idx="604">
                  <c:v>21.365418386828644</c:v>
                </c:pt>
                <c:pt idx="605">
                  <c:v>21.45179393345796</c:v>
                </c:pt>
                <c:pt idx="606">
                  <c:v>21.538216531113378</c:v>
                </c:pt>
                <c:pt idx="607">
                  <c:v>21.624684584449422</c:v>
                </c:pt>
                <c:pt idx="608">
                  <c:v>21.711196495837065</c:v>
                </c:pt>
                <c:pt idx="609">
                  <c:v>21.797750665402468</c:v>
                </c:pt>
                <c:pt idx="610">
                  <c:v>21.884345491065499</c:v>
                </c:pt>
                <c:pt idx="611">
                  <c:v>21.970979368577915</c:v>
                </c:pt>
                <c:pt idx="612">
                  <c:v>22.057650691561317</c:v>
                </c:pt>
                <c:pt idx="613">
                  <c:v>22.144357851544772</c:v>
                </c:pt>
                <c:pt idx="614">
                  <c:v>22.231099238002209</c:v>
                </c:pt>
                <c:pt idx="615">
                  <c:v>22.317873238389481</c:v>
                </c:pt>
                <c:pt idx="616">
                  <c:v>22.404678238181198</c:v>
                </c:pt>
                <c:pt idx="617">
                  <c:v>22.491512620907251</c:v>
                </c:pt>
                <c:pt idx="618">
                  <c:v>22.578374768189082</c:v>
                </c:pt>
                <c:pt idx="619">
                  <c:v>22.665263059775679</c:v>
                </c:pt>
                <c:pt idx="620">
                  <c:v>22.752175873579272</c:v>
                </c:pt>
                <c:pt idx="621">
                  <c:v>22.839111585710807</c:v>
                </c:pt>
                <c:pt idx="622">
                  <c:v>22.926068570515113</c:v>
                </c:pt>
                <c:pt idx="623">
                  <c:v>23.013045200605823</c:v>
                </c:pt>
                <c:pt idx="624">
                  <c:v>23.100039846900017</c:v>
                </c:pt>
                <c:pt idx="625">
                  <c:v>23.187050878652624</c:v>
                </c:pt>
                <c:pt idx="626">
                  <c:v>23.27407666349055</c:v>
                </c:pt>
                <c:pt idx="627">
                  <c:v>23.361115567446536</c:v>
                </c:pt>
                <c:pt idx="628">
                  <c:v>23.448165954992799</c:v>
                </c:pt>
                <c:pt idx="629">
                  <c:v>23.535226189074383</c:v>
                </c:pt>
                <c:pt idx="630">
                  <c:v>23.622294631142267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0-41C6-ACED-CD2D68045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96671"/>
        <c:axId val="2132297919"/>
      </c:scatterChart>
      <c:valAx>
        <c:axId val="213229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7919"/>
        <c:crosses val="autoZero"/>
        <c:crossBetween val="midCat"/>
      </c:valAx>
      <c:valAx>
        <c:axId val="213229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7'!$O$54:$O$684</c:f>
              <c:numCache>
                <c:formatCode>0.00E+00</c:formatCode>
                <c:ptCount val="631"/>
                <c:pt idx="0">
                  <c:v>0</c:v>
                </c:pt>
                <c:pt idx="1">
                  <c:v>2.1896250124443162E-7</c:v>
                </c:pt>
                <c:pt idx="2">
                  <c:v>6.5688750373329484E-7</c:v>
                </c:pt>
                <c:pt idx="3">
                  <c:v>1.3137750074665899E-6</c:v>
                </c:pt>
                <c:pt idx="4">
                  <c:v>2.1896250124443165E-6</c:v>
                </c:pt>
                <c:pt idx="5">
                  <c:v>3.2844375186664745E-6</c:v>
                </c:pt>
                <c:pt idx="6">
                  <c:v>4.598212526133064E-6</c:v>
                </c:pt>
                <c:pt idx="7">
                  <c:v>6.1309500348440853E-6</c:v>
                </c:pt>
                <c:pt idx="8">
                  <c:v>7.8826500447995385E-6</c:v>
                </c:pt>
                <c:pt idx="9">
                  <c:v>9.8533125559994219E-6</c:v>
                </c:pt>
                <c:pt idx="10">
                  <c:v>1.2042937568443737E-5</c:v>
                </c:pt>
                <c:pt idx="11">
                  <c:v>1.4451525082132486E-5</c:v>
                </c:pt>
                <c:pt idx="12">
                  <c:v>1.7079075097065665E-5</c:v>
                </c:pt>
                <c:pt idx="13">
                  <c:v>1.9925587613243274E-5</c:v>
                </c:pt>
                <c:pt idx="14">
                  <c:v>2.2991062630665317E-5</c:v>
                </c:pt>
                <c:pt idx="15">
                  <c:v>2.6275500149331789E-5</c:v>
                </c:pt>
                <c:pt idx="16">
                  <c:v>2.9778900169242692E-5</c:v>
                </c:pt>
                <c:pt idx="17">
                  <c:v>3.3501262690398036E-5</c:v>
                </c:pt>
                <c:pt idx="18">
                  <c:v>3.7442587712797806E-5</c:v>
                </c:pt>
                <c:pt idx="19">
                  <c:v>4.160287523644201E-5</c:v>
                </c:pt>
                <c:pt idx="20">
                  <c:v>4.598212526133064E-5</c:v>
                </c:pt>
                <c:pt idx="21">
                  <c:v>5.0580337787463711E-5</c:v>
                </c:pt>
                <c:pt idx="22">
                  <c:v>5.5397512814841202E-5</c:v>
                </c:pt>
                <c:pt idx="23">
                  <c:v>6.0433650343463126E-5</c:v>
                </c:pt>
                <c:pt idx="24">
                  <c:v>6.5688750373329484E-5</c:v>
                </c:pt>
                <c:pt idx="25">
                  <c:v>7.1162812904440275E-5</c:v>
                </c:pt>
                <c:pt idx="26">
                  <c:v>7.6855837936795493E-5</c:v>
                </c:pt>
                <c:pt idx="27">
                  <c:v>8.2767825470395152E-5</c:v>
                </c:pt>
                <c:pt idx="28">
                  <c:v>8.8898775505239251E-5</c:v>
                </c:pt>
                <c:pt idx="29">
                  <c:v>9.5248688041327763E-5</c:v>
                </c:pt>
                <c:pt idx="30">
                  <c:v>1.0181756307866072E-4</c:v>
                </c:pt>
                <c:pt idx="31">
                  <c:v>1.0860540061723809E-4</c:v>
                </c:pt>
                <c:pt idx="32">
                  <c:v>1.156122006570599E-4</c:v>
                </c:pt>
                <c:pt idx="33">
                  <c:v>1.2283796319812615E-4</c:v>
                </c:pt>
                <c:pt idx="34">
                  <c:v>1.3028268824043685E-4</c:v>
                </c:pt>
                <c:pt idx="35">
                  <c:v>1.3794637578399193E-4</c:v>
                </c:pt>
                <c:pt idx="36">
                  <c:v>1.4582902582879149E-4</c:v>
                </c:pt>
                <c:pt idx="37">
                  <c:v>1.5393063837483545E-4</c:v>
                </c:pt>
                <c:pt idx="38">
                  <c:v>1.6225121342212386E-4</c:v>
                </c:pt>
                <c:pt idx="39">
                  <c:v>1.7079075097065671E-4</c:v>
                </c:pt>
                <c:pt idx="40">
                  <c:v>1.7954925102043397E-4</c:v>
                </c:pt>
                <c:pt idx="41">
                  <c:v>1.8852671357145567E-4</c:v>
                </c:pt>
                <c:pt idx="42">
                  <c:v>1.9772313862372179E-4</c:v>
                </c:pt>
                <c:pt idx="43">
                  <c:v>2.0713852617723237E-4</c:v>
                </c:pt>
                <c:pt idx="44">
                  <c:v>2.1677287623198739E-4</c:v>
                </c:pt>
                <c:pt idx="45">
                  <c:v>2.2662618878798683E-4</c:v>
                </c:pt>
                <c:pt idx="46">
                  <c:v>2.3669846384523067E-4</c:v>
                </c:pt>
                <c:pt idx="47">
                  <c:v>2.4698970140371894E-4</c:v>
                </c:pt>
                <c:pt idx="48">
                  <c:v>2.5749990146345164E-4</c:v>
                </c:pt>
                <c:pt idx="49">
                  <c:v>2.6822906402442875E-4</c:v>
                </c:pt>
                <c:pt idx="50">
                  <c:v>2.7917718908665039E-4</c:v>
                </c:pt>
                <c:pt idx="51">
                  <c:v>2.9034427665011639E-4</c:v>
                </c:pt>
                <c:pt idx="52">
                  <c:v>3.0173032671482685E-4</c:v>
                </c:pt>
                <c:pt idx="53">
                  <c:v>3.1333533928078173E-4</c:v>
                </c:pt>
                <c:pt idx="54">
                  <c:v>3.2515931434798102E-4</c:v>
                </c:pt>
                <c:pt idx="55">
                  <c:v>3.3720225191642472E-4</c:v>
                </c:pt>
                <c:pt idx="56">
                  <c:v>3.4946415198611289E-4</c:v>
                </c:pt>
                <c:pt idx="57">
                  <c:v>3.6194501455704547E-4</c:v>
                </c:pt>
                <c:pt idx="58">
                  <c:v>3.7464483962922253E-4</c:v>
                </c:pt>
                <c:pt idx="59">
                  <c:v>3.8756362720264399E-4</c:v>
                </c:pt>
                <c:pt idx="60">
                  <c:v>4.0070137727730987E-4</c:v>
                </c:pt>
                <c:pt idx="61">
                  <c:v>4.1405808985322016E-4</c:v>
                </c:pt>
                <c:pt idx="62">
                  <c:v>4.2763376493037486E-4</c:v>
                </c:pt>
                <c:pt idx="63">
                  <c:v>4.4142840250877404E-4</c:v>
                </c:pt>
                <c:pt idx="64">
                  <c:v>4.5544200258841762E-4</c:v>
                </c:pt>
                <c:pt idx="65">
                  <c:v>4.6967456516930562E-4</c:v>
                </c:pt>
                <c:pt idx="66">
                  <c:v>4.8412609025143814E-4</c:v>
                </c:pt>
                <c:pt idx="67">
                  <c:v>4.9879657783481507E-4</c:v>
                </c:pt>
                <c:pt idx="68">
                  <c:v>5.1368602791943636E-4</c:v>
                </c:pt>
                <c:pt idx="69">
                  <c:v>5.2879444050530223E-4</c:v>
                </c:pt>
                <c:pt idx="70">
                  <c:v>5.4412181559241235E-4</c:v>
                </c:pt>
                <c:pt idx="71">
                  <c:v>5.5966815318076704E-4</c:v>
                </c:pt>
                <c:pt idx="72">
                  <c:v>5.754334532703661E-4</c:v>
                </c:pt>
                <c:pt idx="73">
                  <c:v>5.9141771586120962E-4</c:v>
                </c:pt>
                <c:pt idx="74">
                  <c:v>6.076209409532975E-4</c:v>
                </c:pt>
                <c:pt idx="75">
                  <c:v>6.2404312854662984E-4</c:v>
                </c:pt>
                <c:pt idx="76">
                  <c:v>6.4068427864120655E-4</c:v>
                </c:pt>
                <c:pt idx="77">
                  <c:v>6.5754439123702772E-4</c:v>
                </c:pt>
                <c:pt idx="78">
                  <c:v>6.7462346633409337E-4</c:v>
                </c:pt>
                <c:pt idx="79">
                  <c:v>6.9192150393240347E-4</c:v>
                </c:pt>
                <c:pt idx="80">
                  <c:v>7.0943850403195794E-4</c:v>
                </c:pt>
                <c:pt idx="81">
                  <c:v>7.2717446663275688E-4</c:v>
                </c:pt>
                <c:pt idx="82">
                  <c:v>7.4512939173480028E-4</c:v>
                </c:pt>
                <c:pt idx="83">
                  <c:v>7.6330327933808815E-4</c:v>
                </c:pt>
                <c:pt idx="84">
                  <c:v>7.8169612944262038E-4</c:v>
                </c:pt>
                <c:pt idx="85">
                  <c:v>8.0030794204839707E-4</c:v>
                </c:pt>
                <c:pt idx="86">
                  <c:v>8.1913871715541824E-4</c:v>
                </c:pt>
                <c:pt idx="87">
                  <c:v>8.3818845476368387E-4</c:v>
                </c:pt>
                <c:pt idx="88">
                  <c:v>8.5745715487319386E-4</c:v>
                </c:pt>
                <c:pt idx="89">
                  <c:v>8.7694481748394832E-4</c:v>
                </c:pt>
                <c:pt idx="90">
                  <c:v>8.9665144259594713E-4</c:v>
                </c:pt>
                <c:pt idx="91">
                  <c:v>9.1657703020919042E-4</c:v>
                </c:pt>
                <c:pt idx="92">
                  <c:v>9.3672158032367817E-4</c:v>
                </c:pt>
                <c:pt idx="93">
                  <c:v>9.5708509293941028E-4</c:v>
                </c:pt>
                <c:pt idx="94">
                  <c:v>9.7766756805638686E-4</c:v>
                </c:pt>
                <c:pt idx="95">
                  <c:v>9.9846900567460779E-4</c:v>
                </c:pt>
                <c:pt idx="96">
                  <c:v>1.0194894057940732E-3</c:v>
                </c:pt>
                <c:pt idx="97">
                  <c:v>1.0407287684147831E-3</c:v>
                </c:pt>
                <c:pt idx="98">
                  <c:v>1.0621870935367372E-3</c:v>
                </c:pt>
                <c:pt idx="99">
                  <c:v>1.083864381159936E-3</c:v>
                </c:pt>
                <c:pt idx="100">
                  <c:v>1.1057606312843791E-3</c:v>
                </c:pt>
                <c:pt idx="101">
                  <c:v>1.1278758439100666E-3</c:v>
                </c:pt>
                <c:pt idx="102">
                  <c:v>1.1502100190369986E-3</c:v>
                </c:pt>
                <c:pt idx="103">
                  <c:v>1.172763156665175E-3</c:v>
                </c:pt>
                <c:pt idx="104">
                  <c:v>1.1955352567945957E-3</c:v>
                </c:pt>
                <c:pt idx="105">
                  <c:v>1.2185263194252609E-3</c:v>
                </c:pt>
                <c:pt idx="106">
                  <c:v>1.2417363445571706E-3</c:v>
                </c:pt>
                <c:pt idx="107">
                  <c:v>1.2651653321903247E-3</c:v>
                </c:pt>
                <c:pt idx="108">
                  <c:v>1.2888132823247233E-3</c:v>
                </c:pt>
                <c:pt idx="109">
                  <c:v>1.3126801949603661E-3</c:v>
                </c:pt>
                <c:pt idx="110">
                  <c:v>1.3367660700972534E-3</c:v>
                </c:pt>
                <c:pt idx="111">
                  <c:v>1.3610709077353854E-3</c:v>
                </c:pt>
                <c:pt idx="112">
                  <c:v>1.3855947078747618E-3</c:v>
                </c:pt>
                <c:pt idx="113">
                  <c:v>1.4103374705153825E-3</c:v>
                </c:pt>
                <c:pt idx="114">
                  <c:v>1.4352991956572477E-3</c:v>
                </c:pt>
                <c:pt idx="115">
                  <c:v>1.4604798833003573E-3</c:v>
                </c:pt>
                <c:pt idx="116">
                  <c:v>1.4858795334447114E-3</c:v>
                </c:pt>
                <c:pt idx="117">
                  <c:v>1.51149814609031E-3</c:v>
                </c:pt>
                <c:pt idx="118">
                  <c:v>1.5373357212371528E-3</c:v>
                </c:pt>
                <c:pt idx="119">
                  <c:v>1.5633922588852399E-3</c:v>
                </c:pt>
                <c:pt idx="120">
                  <c:v>1.5896677590345716E-3</c:v>
                </c:pt>
                <c:pt idx="121">
                  <c:v>1.6161622216851476E-3</c:v>
                </c:pt>
                <c:pt idx="122">
                  <c:v>1.6428756468369679E-3</c:v>
                </c:pt>
                <c:pt idx="123">
                  <c:v>1.6698080344900328E-3</c:v>
                </c:pt>
                <c:pt idx="124">
                  <c:v>1.696959384644342E-3</c:v>
                </c:pt>
                <c:pt idx="125">
                  <c:v>1.7243296972998961E-3</c:v>
                </c:pt>
                <c:pt idx="126">
                  <c:v>1.7519189724566947E-3</c:v>
                </c:pt>
                <c:pt idx="127">
                  <c:v>1.7797272101147375E-3</c:v>
                </c:pt>
                <c:pt idx="128">
                  <c:v>1.8077544102740248E-3</c:v>
                </c:pt>
                <c:pt idx="129">
                  <c:v>1.8360005729345565E-3</c:v>
                </c:pt>
                <c:pt idx="130">
                  <c:v>1.8644656980963327E-3</c:v>
                </c:pt>
                <c:pt idx="131">
                  <c:v>1.8931497857593534E-3</c:v>
                </c:pt>
                <c:pt idx="132">
                  <c:v>1.9220528359236184E-3</c:v>
                </c:pt>
                <c:pt idx="133">
                  <c:v>1.9511748485891277E-3</c:v>
                </c:pt>
                <c:pt idx="134">
                  <c:v>1.9805158237558816E-3</c:v>
                </c:pt>
                <c:pt idx="135">
                  <c:v>2.0100757614238802E-3</c:v>
                </c:pt>
                <c:pt idx="136">
                  <c:v>2.0398546615931225E-3</c:v>
                </c:pt>
                <c:pt idx="137">
                  <c:v>2.06985252426361E-3</c:v>
                </c:pt>
                <c:pt idx="138">
                  <c:v>2.1000693494353413E-3</c:v>
                </c:pt>
                <c:pt idx="139">
                  <c:v>2.1305051371083173E-3</c:v>
                </c:pt>
                <c:pt idx="140">
                  <c:v>2.161159887282538E-3</c:v>
                </c:pt>
                <c:pt idx="141">
                  <c:v>2.1920335999580025E-3</c:v>
                </c:pt>
                <c:pt idx="142">
                  <c:v>2.2231262751347121E-3</c:v>
                </c:pt>
                <c:pt idx="143">
                  <c:v>2.2544379128126655E-3</c:v>
                </c:pt>
                <c:pt idx="144">
                  <c:v>2.2859685129918636E-3</c:v>
                </c:pt>
                <c:pt idx="145">
                  <c:v>2.3177180756723064E-3</c:v>
                </c:pt>
                <c:pt idx="146">
                  <c:v>2.3496866008539934E-3</c:v>
                </c:pt>
                <c:pt idx="147">
                  <c:v>2.3818740885369247E-3</c:v>
                </c:pt>
                <c:pt idx="148">
                  <c:v>2.4142805387211003E-3</c:v>
                </c:pt>
                <c:pt idx="149">
                  <c:v>2.4469059514065205E-3</c:v>
                </c:pt>
                <c:pt idx="150">
                  <c:v>2.4797503265931854E-3</c:v>
                </c:pt>
                <c:pt idx="151">
                  <c:v>2.5128136642810946E-3</c:v>
                </c:pt>
                <c:pt idx="152">
                  <c:v>2.546095964470248E-3</c:v>
                </c:pt>
                <c:pt idx="153">
                  <c:v>2.5795972271606456E-3</c:v>
                </c:pt>
                <c:pt idx="154">
                  <c:v>2.613317452352288E-3</c:v>
                </c:pt>
                <c:pt idx="155">
                  <c:v>2.647256640045175E-3</c:v>
                </c:pt>
                <c:pt idx="156">
                  <c:v>2.6814147902393063E-3</c:v>
                </c:pt>
                <c:pt idx="157">
                  <c:v>2.7157919029346818E-3</c:v>
                </c:pt>
                <c:pt idx="158">
                  <c:v>2.7503879781313016E-3</c:v>
                </c:pt>
                <c:pt idx="159">
                  <c:v>2.7852030158291661E-3</c:v>
                </c:pt>
                <c:pt idx="160">
                  <c:v>2.8202370160282752E-3</c:v>
                </c:pt>
                <c:pt idx="161">
                  <c:v>2.8554899787286286E-3</c:v>
                </c:pt>
                <c:pt idx="162">
                  <c:v>2.8909619039302263E-3</c:v>
                </c:pt>
                <c:pt idx="163">
                  <c:v>2.9266527916330682E-3</c:v>
                </c:pt>
                <c:pt idx="164">
                  <c:v>2.9625626418371548E-3</c:v>
                </c:pt>
                <c:pt idx="165">
                  <c:v>2.9986914545424861E-3</c:v>
                </c:pt>
                <c:pt idx="166">
                  <c:v>3.0350392297490616E-3</c:v>
                </c:pt>
                <c:pt idx="167">
                  <c:v>3.0716059674568814E-3</c:v>
                </c:pt>
                <c:pt idx="168">
                  <c:v>3.1083916676659454E-3</c:v>
                </c:pt>
                <c:pt idx="169">
                  <c:v>3.1453963303762545E-3</c:v>
                </c:pt>
                <c:pt idx="170">
                  <c:v>3.1826199555878079E-3</c:v>
                </c:pt>
                <c:pt idx="171">
                  <c:v>3.220062543300606E-3</c:v>
                </c:pt>
                <c:pt idx="172">
                  <c:v>3.2577240935146483E-3</c:v>
                </c:pt>
                <c:pt idx="173">
                  <c:v>3.2956046062299349E-3</c:v>
                </c:pt>
                <c:pt idx="174">
                  <c:v>3.3337040814464662E-3</c:v>
                </c:pt>
                <c:pt idx="175">
                  <c:v>3.3720225191642417E-3</c:v>
                </c:pt>
                <c:pt idx="176">
                  <c:v>3.4105599193832619E-3</c:v>
                </c:pt>
                <c:pt idx="177">
                  <c:v>3.4493162821035263E-3</c:v>
                </c:pt>
                <c:pt idx="178">
                  <c:v>3.488291607325035E-3</c:v>
                </c:pt>
                <c:pt idx="179">
                  <c:v>3.5274858950477884E-3</c:v>
                </c:pt>
                <c:pt idx="180">
                  <c:v>3.566899145271786E-3</c:v>
                </c:pt>
                <c:pt idx="181">
                  <c:v>3.6062833803898542E-3</c:v>
                </c:pt>
                <c:pt idx="182">
                  <c:v>3.6456386004019934E-3</c:v>
                </c:pt>
                <c:pt idx="183">
                  <c:v>3.6849648053082027E-3</c:v>
                </c:pt>
                <c:pt idx="184">
                  <c:v>3.724261995108483E-3</c:v>
                </c:pt>
                <c:pt idx="185">
                  <c:v>3.7635301698028334E-3</c:v>
                </c:pt>
                <c:pt idx="186">
                  <c:v>3.8027693293912544E-3</c:v>
                </c:pt>
                <c:pt idx="187">
                  <c:v>3.8419794738737464E-3</c:v>
                </c:pt>
                <c:pt idx="188">
                  <c:v>3.8811606032503085E-3</c:v>
                </c:pt>
                <c:pt idx="189">
                  <c:v>3.9203127175209415E-3</c:v>
                </c:pt>
                <c:pt idx="190">
                  <c:v>3.9594358166856452E-3</c:v>
                </c:pt>
                <c:pt idx="191">
                  <c:v>3.998529900744419E-3</c:v>
                </c:pt>
                <c:pt idx="192">
                  <c:v>4.0375949696972637E-3</c:v>
                </c:pt>
                <c:pt idx="193">
                  <c:v>4.0766310235441786E-3</c:v>
                </c:pt>
                <c:pt idx="194">
                  <c:v>4.1156380622851645E-3</c:v>
                </c:pt>
                <c:pt idx="195">
                  <c:v>4.1546160859202213E-3</c:v>
                </c:pt>
                <c:pt idx="196">
                  <c:v>4.1935650944493474E-3</c:v>
                </c:pt>
                <c:pt idx="197">
                  <c:v>4.2324850878725454E-3</c:v>
                </c:pt>
                <c:pt idx="198">
                  <c:v>4.2713760661898135E-3</c:v>
                </c:pt>
                <c:pt idx="199">
                  <c:v>4.3102380294011517E-3</c:v>
                </c:pt>
                <c:pt idx="200">
                  <c:v>4.349070977506561E-3</c:v>
                </c:pt>
                <c:pt idx="201">
                  <c:v>4.3878749105060403E-3</c:v>
                </c:pt>
                <c:pt idx="202">
                  <c:v>4.4266498283995906E-3</c:v>
                </c:pt>
                <c:pt idx="203">
                  <c:v>4.4653957311872111E-3</c:v>
                </c:pt>
                <c:pt idx="204">
                  <c:v>4.5041126188689025E-3</c:v>
                </c:pt>
                <c:pt idx="205">
                  <c:v>4.542800491444665E-3</c:v>
                </c:pt>
                <c:pt idx="206">
                  <c:v>4.5814593489144967E-3</c:v>
                </c:pt>
                <c:pt idx="207">
                  <c:v>4.6200891912784002E-3</c:v>
                </c:pt>
                <c:pt idx="208">
                  <c:v>4.6586900185363739E-3</c:v>
                </c:pt>
                <c:pt idx="209">
                  <c:v>4.6972618306884185E-3</c:v>
                </c:pt>
                <c:pt idx="210">
                  <c:v>4.7358046277345333E-3</c:v>
                </c:pt>
                <c:pt idx="211">
                  <c:v>4.7743184096747182E-3</c:v>
                </c:pt>
                <c:pt idx="212">
                  <c:v>4.812803176508975E-3</c:v>
                </c:pt>
                <c:pt idx="213">
                  <c:v>4.851258928237301E-3</c:v>
                </c:pt>
                <c:pt idx="214">
                  <c:v>4.8896856648596981E-3</c:v>
                </c:pt>
                <c:pt idx="215">
                  <c:v>4.9280833863761661E-3</c:v>
                </c:pt>
                <c:pt idx="216">
                  <c:v>4.9664520927867042E-3</c:v>
                </c:pt>
                <c:pt idx="217">
                  <c:v>5.0047917840913133E-3</c:v>
                </c:pt>
                <c:pt idx="218">
                  <c:v>5.0431024602899926E-3</c:v>
                </c:pt>
                <c:pt idx="219">
                  <c:v>5.081384121382742E-3</c:v>
                </c:pt>
                <c:pt idx="220">
                  <c:v>5.1196367673695632E-3</c:v>
                </c:pt>
                <c:pt idx="221">
                  <c:v>5.1578603982504537E-3</c:v>
                </c:pt>
                <c:pt idx="222">
                  <c:v>5.196055014025416E-3</c:v>
                </c:pt>
                <c:pt idx="223">
                  <c:v>5.2342206146944485E-3</c:v>
                </c:pt>
                <c:pt idx="224">
                  <c:v>5.2723572002575511E-3</c:v>
                </c:pt>
                <c:pt idx="225">
                  <c:v>5.3104647707147247E-3</c:v>
                </c:pt>
                <c:pt idx="226">
                  <c:v>5.3485433260659684E-3</c:v>
                </c:pt>
                <c:pt idx="227">
                  <c:v>5.3865928663112831E-3</c:v>
                </c:pt>
                <c:pt idx="228">
                  <c:v>5.4246133914506688E-3</c:v>
                </c:pt>
                <c:pt idx="229">
                  <c:v>5.4626049014841237E-3</c:v>
                </c:pt>
                <c:pt idx="230">
                  <c:v>5.5005673964116505E-3</c:v>
                </c:pt>
                <c:pt idx="231">
                  <c:v>5.5385008762332474E-3</c:v>
                </c:pt>
                <c:pt idx="232">
                  <c:v>5.5764053409489145E-3</c:v>
                </c:pt>
                <c:pt idx="233">
                  <c:v>5.6142807905586525E-3</c:v>
                </c:pt>
                <c:pt idx="234">
                  <c:v>5.6521272250624616E-3</c:v>
                </c:pt>
                <c:pt idx="235">
                  <c:v>5.6899446444603407E-3</c:v>
                </c:pt>
                <c:pt idx="236">
                  <c:v>5.72773304875229E-3</c:v>
                </c:pt>
                <c:pt idx="237">
                  <c:v>5.7654924379383111E-3</c:v>
                </c:pt>
                <c:pt idx="238">
                  <c:v>5.8032228120184015E-3</c:v>
                </c:pt>
                <c:pt idx="239">
                  <c:v>5.8409241709925629E-3</c:v>
                </c:pt>
                <c:pt idx="240">
                  <c:v>5.8785965148607953E-3</c:v>
                </c:pt>
                <c:pt idx="241">
                  <c:v>5.9162398436230978E-3</c:v>
                </c:pt>
                <c:pt idx="242">
                  <c:v>5.9538541572794713E-3</c:v>
                </c:pt>
                <c:pt idx="243">
                  <c:v>5.9914394558299149E-3</c:v>
                </c:pt>
                <c:pt idx="244">
                  <c:v>6.0289957392744287E-3</c:v>
                </c:pt>
                <c:pt idx="245">
                  <c:v>6.0665230076130143E-3</c:v>
                </c:pt>
                <c:pt idx="246">
                  <c:v>6.1040212608456691E-3</c:v>
                </c:pt>
                <c:pt idx="247">
                  <c:v>6.1414904989723958E-3</c:v>
                </c:pt>
                <c:pt idx="248">
                  <c:v>6.1789307219931927E-3</c:v>
                </c:pt>
                <c:pt idx="249">
                  <c:v>6.2163419299080596E-3</c:v>
                </c:pt>
                <c:pt idx="250">
                  <c:v>6.2537241227169976E-3</c:v>
                </c:pt>
                <c:pt idx="251">
                  <c:v>6.2910773004200065E-3</c:v>
                </c:pt>
                <c:pt idx="252">
                  <c:v>6.3284014630170847E-3</c:v>
                </c:pt>
                <c:pt idx="253">
                  <c:v>6.3656966105082348E-3</c:v>
                </c:pt>
                <c:pt idx="254">
                  <c:v>6.402962742893455E-3</c:v>
                </c:pt>
                <c:pt idx="255">
                  <c:v>6.4401998601727453E-3</c:v>
                </c:pt>
                <c:pt idx="256">
                  <c:v>6.4774079623461066E-3</c:v>
                </c:pt>
                <c:pt idx="257">
                  <c:v>6.514587049413538E-3</c:v>
                </c:pt>
                <c:pt idx="258">
                  <c:v>6.5517371213750404E-3</c:v>
                </c:pt>
                <c:pt idx="259">
                  <c:v>6.5888581782306129E-3</c:v>
                </c:pt>
                <c:pt idx="260">
                  <c:v>6.6259502199802565E-3</c:v>
                </c:pt>
                <c:pt idx="261">
                  <c:v>6.663013246623971E-3</c:v>
                </c:pt>
                <c:pt idx="262">
                  <c:v>6.7000472581617556E-3</c:v>
                </c:pt>
                <c:pt idx="263">
                  <c:v>6.7370522545936104E-3</c:v>
                </c:pt>
                <c:pt idx="264">
                  <c:v>6.774028235919537E-3</c:v>
                </c:pt>
                <c:pt idx="265">
                  <c:v>6.8109752021395329E-3</c:v>
                </c:pt>
                <c:pt idx="266">
                  <c:v>6.8478931532535998E-3</c:v>
                </c:pt>
                <c:pt idx="267">
                  <c:v>6.8847820892617376E-3</c:v>
                </c:pt>
                <c:pt idx="268">
                  <c:v>6.9216420101639448E-3</c:v>
                </c:pt>
                <c:pt idx="269">
                  <c:v>6.9584729159602237E-3</c:v>
                </c:pt>
                <c:pt idx="270">
                  <c:v>6.9952748066505728E-3</c:v>
                </c:pt>
                <c:pt idx="271">
                  <c:v>7.0320476822349938E-3</c:v>
                </c:pt>
                <c:pt idx="272">
                  <c:v>7.0687915427134831E-3</c:v>
                </c:pt>
                <c:pt idx="273">
                  <c:v>7.1055063880860444E-3</c:v>
                </c:pt>
                <c:pt idx="274">
                  <c:v>7.1421922183526765E-3</c:v>
                </c:pt>
                <c:pt idx="275">
                  <c:v>7.178849033513378E-3</c:v>
                </c:pt>
                <c:pt idx="276">
                  <c:v>7.2154768335681504E-3</c:v>
                </c:pt>
                <c:pt idx="277">
                  <c:v>7.2520756185169948E-3</c:v>
                </c:pt>
                <c:pt idx="278">
                  <c:v>7.2886453883599074E-3</c:v>
                </c:pt>
                <c:pt idx="279">
                  <c:v>7.325186143096892E-3</c:v>
                </c:pt>
                <c:pt idx="280">
                  <c:v>7.3616978827279467E-3</c:v>
                </c:pt>
                <c:pt idx="281">
                  <c:v>7.3981806072530715E-3</c:v>
                </c:pt>
                <c:pt idx="282">
                  <c:v>7.4346343166722673E-3</c:v>
                </c:pt>
                <c:pt idx="283">
                  <c:v>7.471059010985534E-3</c:v>
                </c:pt>
                <c:pt idx="284">
                  <c:v>7.5074546901928718E-3</c:v>
                </c:pt>
                <c:pt idx="285">
                  <c:v>7.5438213542942797E-3</c:v>
                </c:pt>
                <c:pt idx="286">
                  <c:v>7.5801590032897577E-3</c:v>
                </c:pt>
                <c:pt idx="287">
                  <c:v>7.6164676371793076E-3</c:v>
                </c:pt>
                <c:pt idx="288">
                  <c:v>7.6527472559629259E-3</c:v>
                </c:pt>
                <c:pt idx="289">
                  <c:v>7.688997859640616E-3</c:v>
                </c:pt>
                <c:pt idx="290">
                  <c:v>7.7252194482123771E-3</c:v>
                </c:pt>
                <c:pt idx="291">
                  <c:v>7.7614120216782075E-3</c:v>
                </c:pt>
                <c:pt idx="292">
                  <c:v>7.7975755800381089E-3</c:v>
                </c:pt>
                <c:pt idx="293">
                  <c:v>7.8337101232920821E-3</c:v>
                </c:pt>
                <c:pt idx="294">
                  <c:v>7.8698156514401246E-3</c:v>
                </c:pt>
                <c:pt idx="295">
                  <c:v>7.905892164482238E-3</c:v>
                </c:pt>
                <c:pt idx="296">
                  <c:v>7.9419396624184225E-3</c:v>
                </c:pt>
                <c:pt idx="297">
                  <c:v>7.9779581452486779E-3</c:v>
                </c:pt>
                <c:pt idx="298">
                  <c:v>8.0139476129730026E-3</c:v>
                </c:pt>
                <c:pt idx="299">
                  <c:v>8.0499080655913983E-3</c:v>
                </c:pt>
                <c:pt idx="300">
                  <c:v>8.085839503103865E-3</c:v>
                </c:pt>
                <c:pt idx="301">
                  <c:v>8.121741925510401E-3</c:v>
                </c:pt>
                <c:pt idx="302">
                  <c:v>8.1576153328110079E-3</c:v>
                </c:pt>
                <c:pt idx="303">
                  <c:v>8.1934597250056859E-3</c:v>
                </c:pt>
                <c:pt idx="304">
                  <c:v>8.2292751020944365E-3</c:v>
                </c:pt>
                <c:pt idx="305">
                  <c:v>8.2650614640772547E-3</c:v>
                </c:pt>
                <c:pt idx="306">
                  <c:v>8.3008188109541439E-3</c:v>
                </c:pt>
                <c:pt idx="307">
                  <c:v>8.3365471427251057E-3</c:v>
                </c:pt>
                <c:pt idx="308">
                  <c:v>8.3722464593901352E-3</c:v>
                </c:pt>
                <c:pt idx="309">
                  <c:v>8.4079167609492373E-3</c:v>
                </c:pt>
                <c:pt idx="310">
                  <c:v>8.4435580474024104E-3</c:v>
                </c:pt>
                <c:pt idx="311">
                  <c:v>8.4791703187496511E-3</c:v>
                </c:pt>
                <c:pt idx="312">
                  <c:v>8.5147535749909645E-3</c:v>
                </c:pt>
                <c:pt idx="313">
                  <c:v>8.5503078161263488E-3</c:v>
                </c:pt>
                <c:pt idx="314">
                  <c:v>8.5858330421558042E-3</c:v>
                </c:pt>
                <c:pt idx="315">
                  <c:v>8.6213292530793288E-3</c:v>
                </c:pt>
                <c:pt idx="316">
                  <c:v>8.6567964488969244E-3</c:v>
                </c:pt>
                <c:pt idx="317">
                  <c:v>8.692234629608591E-3</c:v>
                </c:pt>
                <c:pt idx="318">
                  <c:v>8.7276437952143269E-3</c:v>
                </c:pt>
                <c:pt idx="319">
                  <c:v>8.7630239457141337E-3</c:v>
                </c:pt>
                <c:pt idx="320">
                  <c:v>8.7983750811080116E-3</c:v>
                </c:pt>
                <c:pt idx="321">
                  <c:v>8.8336972013959604E-3</c:v>
                </c:pt>
                <c:pt idx="322">
                  <c:v>8.8689903065779785E-3</c:v>
                </c:pt>
                <c:pt idx="323">
                  <c:v>8.9042543966540693E-3</c:v>
                </c:pt>
                <c:pt idx="324">
                  <c:v>8.9394894716242294E-3</c:v>
                </c:pt>
                <c:pt idx="325">
                  <c:v>8.9746955314884604E-3</c:v>
                </c:pt>
                <c:pt idx="326">
                  <c:v>9.0098725762467607E-3</c:v>
                </c:pt>
                <c:pt idx="327">
                  <c:v>9.0450206058991338E-3</c:v>
                </c:pt>
                <c:pt idx="328">
                  <c:v>9.0801396204455761E-3</c:v>
                </c:pt>
                <c:pt idx="329">
                  <c:v>9.1152296198860876E-3</c:v>
                </c:pt>
                <c:pt idx="330">
                  <c:v>9.1502906042206719E-3</c:v>
                </c:pt>
                <c:pt idx="331">
                  <c:v>9.1853225734493255E-3</c:v>
                </c:pt>
                <c:pt idx="332">
                  <c:v>9.22032552757205E-3</c:v>
                </c:pt>
                <c:pt idx="333">
                  <c:v>9.2552994665888455E-3</c:v>
                </c:pt>
                <c:pt idx="334">
                  <c:v>9.2902443904997103E-3</c:v>
                </c:pt>
                <c:pt idx="335">
                  <c:v>9.3251602993046478E-3</c:v>
                </c:pt>
                <c:pt idx="336">
                  <c:v>9.3600471930036545E-3</c:v>
                </c:pt>
                <c:pt idx="337">
                  <c:v>9.3949050715967323E-3</c:v>
                </c:pt>
                <c:pt idx="338">
                  <c:v>9.429733935083881E-3</c:v>
                </c:pt>
                <c:pt idx="339">
                  <c:v>9.464533783465099E-3</c:v>
                </c:pt>
                <c:pt idx="340">
                  <c:v>9.499304616740388E-3</c:v>
                </c:pt>
                <c:pt idx="341">
                  <c:v>9.534046434909748E-3</c:v>
                </c:pt>
                <c:pt idx="342">
                  <c:v>9.568759237973179E-3</c:v>
                </c:pt>
                <c:pt idx="343">
                  <c:v>9.6034430259306792E-3</c:v>
                </c:pt>
                <c:pt idx="344">
                  <c:v>9.6380977987822504E-3</c:v>
                </c:pt>
                <c:pt idx="345">
                  <c:v>9.6727235565278926E-3</c:v>
                </c:pt>
                <c:pt idx="346">
                  <c:v>9.7073202991676058E-3</c:v>
                </c:pt>
                <c:pt idx="347">
                  <c:v>9.7418880267013883E-3</c:v>
                </c:pt>
                <c:pt idx="348">
                  <c:v>9.7764267391292417E-3</c:v>
                </c:pt>
                <c:pt idx="349">
                  <c:v>9.8109364364511661E-3</c:v>
                </c:pt>
                <c:pt idx="350">
                  <c:v>9.8454171186671616E-3</c:v>
                </c:pt>
                <c:pt idx="351">
                  <c:v>9.879868785777228E-3</c:v>
                </c:pt>
                <c:pt idx="352">
                  <c:v>9.9142914377813637E-3</c:v>
                </c:pt>
                <c:pt idx="353">
                  <c:v>9.9486850746795703E-3</c:v>
                </c:pt>
                <c:pt idx="354">
                  <c:v>9.9830496964718463E-3</c:v>
                </c:pt>
                <c:pt idx="355">
                  <c:v>1.0017385303158195E-2</c:v>
                </c:pt>
                <c:pt idx="356">
                  <c:v>1.0051691894738613E-2</c:v>
                </c:pt>
                <c:pt idx="357">
                  <c:v>1.0085969471213103E-2</c:v>
                </c:pt>
                <c:pt idx="358">
                  <c:v>1.0120218032581662E-2</c:v>
                </c:pt>
                <c:pt idx="359">
                  <c:v>1.0154437578844292E-2</c:v>
                </c:pt>
                <c:pt idx="360">
                  <c:v>1.0188628110000993E-2</c:v>
                </c:pt>
                <c:pt idx="361">
                  <c:v>1.0222789626051764E-2</c:v>
                </c:pt>
                <c:pt idx="362">
                  <c:v>1.0256922126996606E-2</c:v>
                </c:pt>
                <c:pt idx="363">
                  <c:v>1.0291025612835519E-2</c:v>
                </c:pt>
                <c:pt idx="364">
                  <c:v>1.0325100083568501E-2</c:v>
                </c:pt>
                <c:pt idx="365">
                  <c:v>1.0359145539195555E-2</c:v>
                </c:pt>
                <c:pt idx="366">
                  <c:v>1.0393161979716679E-2</c:v>
                </c:pt>
                <c:pt idx="367">
                  <c:v>1.0427149405131874E-2</c:v>
                </c:pt>
                <c:pt idx="368">
                  <c:v>1.0461107815441139E-2</c:v>
                </c:pt>
                <c:pt idx="369">
                  <c:v>1.0495037210644475E-2</c:v>
                </c:pt>
                <c:pt idx="370">
                  <c:v>1.0528937590741881E-2</c:v>
                </c:pt>
                <c:pt idx="371">
                  <c:v>1.0562808955733359E-2</c:v>
                </c:pt>
                <c:pt idx="372">
                  <c:v>1.0596651305618906E-2</c:v>
                </c:pt>
                <c:pt idx="373">
                  <c:v>1.0630464640398525E-2</c:v>
                </c:pt>
                <c:pt idx="374">
                  <c:v>1.0664248960072212E-2</c:v>
                </c:pt>
                <c:pt idx="375">
                  <c:v>1.0698004264639972E-2</c:v>
                </c:pt>
                <c:pt idx="376">
                  <c:v>1.0731730554101801E-2</c:v>
                </c:pt>
                <c:pt idx="377">
                  <c:v>1.0765427828457703E-2</c:v>
                </c:pt>
                <c:pt idx="378">
                  <c:v>1.0799096087707674E-2</c:v>
                </c:pt>
                <c:pt idx="379">
                  <c:v>1.0832735331851716E-2</c:v>
                </c:pt>
                <c:pt idx="380">
                  <c:v>1.0866345560889827E-2</c:v>
                </c:pt>
                <c:pt idx="381">
                  <c:v>1.0899926774822009E-2</c:v>
                </c:pt>
                <c:pt idx="382">
                  <c:v>1.0933478973648263E-2</c:v>
                </c:pt>
                <c:pt idx="383">
                  <c:v>1.0967002157368587E-2</c:v>
                </c:pt>
                <c:pt idx="384">
                  <c:v>1.1000496325982982E-2</c:v>
                </c:pt>
                <c:pt idx="385">
                  <c:v>1.1033961479491447E-2</c:v>
                </c:pt>
                <c:pt idx="386">
                  <c:v>1.1067397617893982E-2</c:v>
                </c:pt>
                <c:pt idx="387">
                  <c:v>1.1100804741190587E-2</c:v>
                </c:pt>
                <c:pt idx="388">
                  <c:v>1.1134182849381264E-2</c:v>
                </c:pt>
                <c:pt idx="389">
                  <c:v>1.1167531942466011E-2</c:v>
                </c:pt>
                <c:pt idx="390">
                  <c:v>1.1200852020444831E-2</c:v>
                </c:pt>
                <c:pt idx="391">
                  <c:v>1.1234143083317718E-2</c:v>
                </c:pt>
                <c:pt idx="392">
                  <c:v>1.1267405131084677E-2</c:v>
                </c:pt>
                <c:pt idx="393">
                  <c:v>1.1300638163745706E-2</c:v>
                </c:pt>
                <c:pt idx="394">
                  <c:v>1.1333842181300806E-2</c:v>
                </c:pt>
                <c:pt idx="395">
                  <c:v>1.1367017183749977E-2</c:v>
                </c:pt>
                <c:pt idx="396">
                  <c:v>1.1400163171093219E-2</c:v>
                </c:pt>
                <c:pt idx="397">
                  <c:v>1.143328014333053E-2</c:v>
                </c:pt>
                <c:pt idx="398">
                  <c:v>1.1466368100461912E-2</c:v>
                </c:pt>
                <c:pt idx="399">
                  <c:v>1.1499427042487366E-2</c:v>
                </c:pt>
                <c:pt idx="400">
                  <c:v>1.153245696940689E-2</c:v>
                </c:pt>
                <c:pt idx="401">
                  <c:v>1.1565457881220483E-2</c:v>
                </c:pt>
                <c:pt idx="402">
                  <c:v>1.1598429777928148E-2</c:v>
                </c:pt>
                <c:pt idx="403">
                  <c:v>1.1631372659529883E-2</c:v>
                </c:pt>
                <c:pt idx="404">
                  <c:v>1.1664286526025689E-2</c:v>
                </c:pt>
                <c:pt idx="405">
                  <c:v>1.1697171377415565E-2</c:v>
                </c:pt>
                <c:pt idx="406">
                  <c:v>1.1730027213699513E-2</c:v>
                </c:pt>
                <c:pt idx="407">
                  <c:v>1.1762854034877529E-2</c:v>
                </c:pt>
                <c:pt idx="408">
                  <c:v>1.1795651840949618E-2</c:v>
                </c:pt>
                <c:pt idx="409">
                  <c:v>1.1828420631915776E-2</c:v>
                </c:pt>
                <c:pt idx="410">
                  <c:v>1.1861160407776006E-2</c:v>
                </c:pt>
                <c:pt idx="411">
                  <c:v>1.1893871168530306E-2</c:v>
                </c:pt>
                <c:pt idx="412">
                  <c:v>1.1926552914178677E-2</c:v>
                </c:pt>
                <c:pt idx="413">
                  <c:v>1.1959205644721117E-2</c:v>
                </c:pt>
                <c:pt idx="414">
                  <c:v>1.1991829360157628E-2</c:v>
                </c:pt>
                <c:pt idx="415">
                  <c:v>1.202442406048821E-2</c:v>
                </c:pt>
                <c:pt idx="416">
                  <c:v>1.2056989745712864E-2</c:v>
                </c:pt>
                <c:pt idx="417">
                  <c:v>1.2089526415831588E-2</c:v>
                </c:pt>
                <c:pt idx="418">
                  <c:v>1.2122034070844381E-2</c:v>
                </c:pt>
                <c:pt idx="419">
                  <c:v>1.2154512710751245E-2</c:v>
                </c:pt>
                <c:pt idx="420">
                  <c:v>1.2186962335552181E-2</c:v>
                </c:pt>
                <c:pt idx="421">
                  <c:v>1.2219382945247187E-2</c:v>
                </c:pt>
                <c:pt idx="422">
                  <c:v>1.2251774539836262E-2</c:v>
                </c:pt>
                <c:pt idx="423">
                  <c:v>1.2284137119319409E-2</c:v>
                </c:pt>
                <c:pt idx="424">
                  <c:v>1.2316470683696627E-2</c:v>
                </c:pt>
                <c:pt idx="425">
                  <c:v>1.2348775232967915E-2</c:v>
                </c:pt>
                <c:pt idx="426">
                  <c:v>1.2381050767133273E-2</c:v>
                </c:pt>
                <c:pt idx="427">
                  <c:v>1.2413297286192702E-2</c:v>
                </c:pt>
                <c:pt idx="428">
                  <c:v>1.2445514790146201E-2</c:v>
                </c:pt>
                <c:pt idx="429">
                  <c:v>1.2477703278993772E-2</c:v>
                </c:pt>
                <c:pt idx="430">
                  <c:v>1.2509862752735412E-2</c:v>
                </c:pt>
                <c:pt idx="431">
                  <c:v>1.2541993211371125E-2</c:v>
                </c:pt>
                <c:pt idx="432">
                  <c:v>1.2574094654900905E-2</c:v>
                </c:pt>
                <c:pt idx="433">
                  <c:v>1.2606167083324758E-2</c:v>
                </c:pt>
                <c:pt idx="434">
                  <c:v>1.2638210496642681E-2</c:v>
                </c:pt>
                <c:pt idx="435">
                  <c:v>1.2670224894854674E-2</c:v>
                </c:pt>
                <c:pt idx="436">
                  <c:v>1.2702210277960738E-2</c:v>
                </c:pt>
                <c:pt idx="437">
                  <c:v>1.2734166645960873E-2</c:v>
                </c:pt>
                <c:pt idx="438">
                  <c:v>1.2766093998855081E-2</c:v>
                </c:pt>
                <c:pt idx="439">
                  <c:v>1.2797992336643355E-2</c:v>
                </c:pt>
                <c:pt idx="440">
                  <c:v>1.2829861659325701E-2</c:v>
                </c:pt>
                <c:pt idx="441">
                  <c:v>1.2861701966902117E-2</c:v>
                </c:pt>
                <c:pt idx="442">
                  <c:v>1.2893513259372606E-2</c:v>
                </c:pt>
                <c:pt idx="443">
                  <c:v>1.2925295536737165E-2</c:v>
                </c:pt>
                <c:pt idx="444">
                  <c:v>1.2957048798995794E-2</c:v>
                </c:pt>
                <c:pt idx="445">
                  <c:v>1.2988773046148492E-2</c:v>
                </c:pt>
                <c:pt idx="446">
                  <c:v>1.3020468278195261E-2</c:v>
                </c:pt>
                <c:pt idx="447">
                  <c:v>1.30521344951361E-2</c:v>
                </c:pt>
                <c:pt idx="448">
                  <c:v>1.3083771696971011E-2</c:v>
                </c:pt>
                <c:pt idx="449">
                  <c:v>1.3115379883699993E-2</c:v>
                </c:pt>
                <c:pt idx="450">
                  <c:v>1.293856059775559E-2</c:v>
                </c:pt>
                <c:pt idx="451">
                  <c:v>1.2762723641177543E-2</c:v>
                </c:pt>
                <c:pt idx="452">
                  <c:v>1.2587869013965853E-2</c:v>
                </c:pt>
                <c:pt idx="453">
                  <c:v>1.2413996716120521E-2</c:v>
                </c:pt>
                <c:pt idx="454">
                  <c:v>1.2241106747641547E-2</c:v>
                </c:pt>
                <c:pt idx="455">
                  <c:v>1.2069199108528932E-2</c:v>
                </c:pt>
                <c:pt idx="456">
                  <c:v>1.1898273798782675E-2</c:v>
                </c:pt>
                <c:pt idx="457">
                  <c:v>1.1728330818402775E-2</c:v>
                </c:pt>
                <c:pt idx="458">
                  <c:v>1.1559370167389234E-2</c:v>
                </c:pt>
                <c:pt idx="459">
                  <c:v>1.1391391845742048E-2</c:v>
                </c:pt>
                <c:pt idx="460">
                  <c:v>1.1224395853461223E-2</c:v>
                </c:pt>
                <c:pt idx="461">
                  <c:v>1.1058382190546754E-2</c:v>
                </c:pt>
                <c:pt idx="462">
                  <c:v>1.0893350856998643E-2</c:v>
                </c:pt>
                <c:pt idx="463">
                  <c:v>1.072930185281689E-2</c:v>
                </c:pt>
                <c:pt idx="464">
                  <c:v>1.0566235178001496E-2</c:v>
                </c:pt>
                <c:pt idx="465">
                  <c:v>1.0404150832552458E-2</c:v>
                </c:pt>
                <c:pt idx="466">
                  <c:v>1.024304881646978E-2</c:v>
                </c:pt>
                <c:pt idx="467">
                  <c:v>1.0082929129753459E-2</c:v>
                </c:pt>
                <c:pt idx="468">
                  <c:v>9.9237917724034966E-3</c:v>
                </c:pt>
                <c:pt idx="469">
                  <c:v>9.7656367444198897E-3</c:v>
                </c:pt>
                <c:pt idx="470">
                  <c:v>9.6084640458026435E-3</c:v>
                </c:pt>
                <c:pt idx="471">
                  <c:v>9.4522736765517527E-3</c:v>
                </c:pt>
                <c:pt idx="472">
                  <c:v>9.2970656366672209E-3</c:v>
                </c:pt>
                <c:pt idx="473">
                  <c:v>9.1428399261490462E-3</c:v>
                </c:pt>
                <c:pt idx="474">
                  <c:v>8.9895965449972304E-3</c:v>
                </c:pt>
                <c:pt idx="475">
                  <c:v>8.8373354932117718E-3</c:v>
                </c:pt>
                <c:pt idx="476">
                  <c:v>8.686056770792672E-3</c:v>
                </c:pt>
                <c:pt idx="477">
                  <c:v>8.5357603777399295E-3</c:v>
                </c:pt>
                <c:pt idx="478">
                  <c:v>8.3864463140535441E-3</c:v>
                </c:pt>
                <c:pt idx="479">
                  <c:v>8.2381145797335159E-3</c:v>
                </c:pt>
                <c:pt idx="480">
                  <c:v>8.0907651747798466E-3</c:v>
                </c:pt>
                <c:pt idx="481">
                  <c:v>7.9443980991925345E-3</c:v>
                </c:pt>
                <c:pt idx="482">
                  <c:v>7.7990133529715804E-3</c:v>
                </c:pt>
                <c:pt idx="483">
                  <c:v>7.6546109361169852E-3</c:v>
                </c:pt>
                <c:pt idx="484">
                  <c:v>7.5111908486287463E-3</c:v>
                </c:pt>
                <c:pt idx="485">
                  <c:v>7.3687530905068663E-3</c:v>
                </c:pt>
                <c:pt idx="486">
                  <c:v>7.2272976617513435E-3</c:v>
                </c:pt>
                <c:pt idx="487">
                  <c:v>7.0868245623621796E-3</c:v>
                </c:pt>
                <c:pt idx="488">
                  <c:v>6.947333792339372E-3</c:v>
                </c:pt>
                <c:pt idx="489">
                  <c:v>6.8088253516829234E-3</c:v>
                </c:pt>
                <c:pt idx="490">
                  <c:v>6.6712992403928327E-3</c:v>
                </c:pt>
                <c:pt idx="491">
                  <c:v>6.5347554584690992E-3</c:v>
                </c:pt>
                <c:pt idx="492">
                  <c:v>6.3991940059117238E-3</c:v>
                </c:pt>
                <c:pt idx="493">
                  <c:v>6.2646148827207072E-3</c:v>
                </c:pt>
                <c:pt idx="494">
                  <c:v>6.131018088896047E-3</c:v>
                </c:pt>
                <c:pt idx="495">
                  <c:v>5.9984036244377448E-3</c:v>
                </c:pt>
                <c:pt idx="496">
                  <c:v>5.8667714893458007E-3</c:v>
                </c:pt>
                <c:pt idx="497">
                  <c:v>5.7361216836202145E-3</c:v>
                </c:pt>
                <c:pt idx="498">
                  <c:v>5.6064542072609864E-3</c:v>
                </c:pt>
                <c:pt idx="499">
                  <c:v>5.4777690602681155E-3</c:v>
                </c:pt>
                <c:pt idx="500">
                  <c:v>5.3500662426416027E-3</c:v>
                </c:pt>
                <c:pt idx="501">
                  <c:v>5.2233457543814478E-3</c:v>
                </c:pt>
                <c:pt idx="502">
                  <c:v>5.097607595487651E-3</c:v>
                </c:pt>
                <c:pt idx="503">
                  <c:v>4.9728517659602123E-3</c:v>
                </c:pt>
                <c:pt idx="504">
                  <c:v>4.8490782657991307E-3</c:v>
                </c:pt>
                <c:pt idx="505">
                  <c:v>4.7262870950044071E-3</c:v>
                </c:pt>
                <c:pt idx="506">
                  <c:v>4.6044782535760416E-3</c:v>
                </c:pt>
                <c:pt idx="507">
                  <c:v>4.4836517415140342E-3</c:v>
                </c:pt>
                <c:pt idx="508">
                  <c:v>4.3638075588183839E-3</c:v>
                </c:pt>
                <c:pt idx="509">
                  <c:v>4.2449457054890925E-3</c:v>
                </c:pt>
                <c:pt idx="510">
                  <c:v>4.1270661815261582E-3</c:v>
                </c:pt>
                <c:pt idx="511">
                  <c:v>4.010168986929582E-3</c:v>
                </c:pt>
                <c:pt idx="512">
                  <c:v>3.8942541216993639E-3</c:v>
                </c:pt>
                <c:pt idx="513">
                  <c:v>3.7793215858355025E-3</c:v>
                </c:pt>
                <c:pt idx="514">
                  <c:v>3.6653713793379991E-3</c:v>
                </c:pt>
                <c:pt idx="515">
                  <c:v>3.5524035022068538E-3</c:v>
                </c:pt>
                <c:pt idx="516">
                  <c:v>3.4404179544420665E-3</c:v>
                </c:pt>
                <c:pt idx="517">
                  <c:v>3.3294147360436368E-3</c:v>
                </c:pt>
                <c:pt idx="518">
                  <c:v>3.2193938470115647E-3</c:v>
                </c:pt>
                <c:pt idx="519">
                  <c:v>3.1103552873458511E-3</c:v>
                </c:pt>
                <c:pt idx="520">
                  <c:v>3.0022990570464955E-3</c:v>
                </c:pt>
                <c:pt idx="521">
                  <c:v>2.8952251561134971E-3</c:v>
                </c:pt>
                <c:pt idx="522">
                  <c:v>2.7891335845468567E-3</c:v>
                </c:pt>
                <c:pt idx="523">
                  <c:v>2.6840243423465744E-3</c:v>
                </c:pt>
                <c:pt idx="524">
                  <c:v>2.5798974295126497E-3</c:v>
                </c:pt>
                <c:pt idx="525">
                  <c:v>2.476752846045083E-3</c:v>
                </c:pt>
                <c:pt idx="526">
                  <c:v>2.3745905919438739E-3</c:v>
                </c:pt>
                <c:pt idx="527">
                  <c:v>2.2734106672090229E-3</c:v>
                </c:pt>
                <c:pt idx="528">
                  <c:v>2.1732130718405298E-3</c:v>
                </c:pt>
                <c:pt idx="529">
                  <c:v>2.0739978058383944E-3</c:v>
                </c:pt>
                <c:pt idx="530">
                  <c:v>1.9757648692026171E-3</c:v>
                </c:pt>
                <c:pt idx="531">
                  <c:v>1.8785142619331973E-3</c:v>
                </c:pt>
                <c:pt idx="532">
                  <c:v>1.7822459840301356E-3</c:v>
                </c:pt>
                <c:pt idx="533">
                  <c:v>1.6869600354934317E-3</c:v>
                </c:pt>
                <c:pt idx="534">
                  <c:v>1.5926564163230854E-3</c:v>
                </c:pt>
                <c:pt idx="535">
                  <c:v>1.4993351265190971E-3</c:v>
                </c:pt>
                <c:pt idx="536">
                  <c:v>1.4069961660814665E-3</c:v>
                </c:pt>
                <c:pt idx="537">
                  <c:v>1.3156395350101937E-3</c:v>
                </c:pt>
                <c:pt idx="538">
                  <c:v>1.2252652333052789E-3</c:v>
                </c:pt>
                <c:pt idx="539">
                  <c:v>1.1358732609667219E-3</c:v>
                </c:pt>
                <c:pt idx="540">
                  <c:v>1.0474636179945227E-3</c:v>
                </c:pt>
                <c:pt idx="541">
                  <c:v>9.6003630438868141E-4</c:v>
                </c:pt>
                <c:pt idx="542">
                  <c:v>8.735913201491979E-4</c:v>
                </c:pt>
                <c:pt idx="543">
                  <c:v>7.8812866527607221E-4</c:v>
                </c:pt>
                <c:pt idx="544">
                  <c:v>7.0364833976930435E-4</c:v>
                </c:pt>
                <c:pt idx="545">
                  <c:v>6.201503436288943E-4</c:v>
                </c:pt>
                <c:pt idx="546">
                  <c:v>5.3763467685484219E-4</c:v>
                </c:pt>
                <c:pt idx="547">
                  <c:v>4.5610133944714784E-4</c:v>
                </c:pt>
                <c:pt idx="548">
                  <c:v>3.7555033140581132E-4</c:v>
                </c:pt>
                <c:pt idx="549">
                  <c:v>2.9598165273083272E-4</c:v>
                </c:pt>
                <c:pt idx="550">
                  <c:v>2.1739530342221189E-4</c:v>
                </c:pt>
                <c:pt idx="551">
                  <c:v>1.3979128347994891E-4</c:v>
                </c:pt>
                <c:pt idx="552">
                  <c:v>6.3169592904043764E-5</c:v>
                </c:pt>
                <c:pt idx="553">
                  <c:v>-1.246976830550354E-5</c:v>
                </c:pt>
                <c:pt idx="554">
                  <c:v>-8.7126800148692996E-5</c:v>
                </c:pt>
                <c:pt idx="555">
                  <c:v>-1.6080150262552464E-4</c:v>
                </c:pt>
                <c:pt idx="556">
                  <c:v>-2.3349387573599843E-4</c:v>
                </c:pt>
                <c:pt idx="557">
                  <c:v>-3.0520391948011443E-4</c:v>
                </c:pt>
                <c:pt idx="558">
                  <c:v>-3.7593163385787252E-4</c:v>
                </c:pt>
                <c:pt idx="559">
                  <c:v>-4.456770188692728E-4</c:v>
                </c:pt>
                <c:pt idx="560">
                  <c:v>-5.1444007451431531E-4</c:v>
                </c:pt>
                <c:pt idx="561">
                  <c:v>-5.8222080079299988E-4</c:v>
                </c:pt>
                <c:pt idx="562">
                  <c:v>-6.4901919770532664E-4</c:v>
                </c:pt>
                <c:pt idx="563">
                  <c:v>-7.1483526525129557E-4</c:v>
                </c:pt>
                <c:pt idx="564">
                  <c:v>-7.7966900343090669E-4</c:v>
                </c:pt>
                <c:pt idx="565">
                  <c:v>-8.4352041224415987E-4</c:v>
                </c:pt>
                <c:pt idx="566">
                  <c:v>-9.0638949169105523E-4</c:v>
                </c:pt>
                <c:pt idx="567">
                  <c:v>-9.6827624177159277E-4</c:v>
                </c:pt>
                <c:pt idx="568">
                  <c:v>-1.0291806624857726E-3</c:v>
                </c:pt>
                <c:pt idx="569">
                  <c:v>-1.0891027538335945E-3</c:v>
                </c:pt>
                <c:pt idx="570">
                  <c:v>-1.1480425158150586E-3</c:v>
                </c:pt>
                <c:pt idx="571">
                  <c:v>-1.2059999484301648E-3</c:v>
                </c:pt>
                <c:pt idx="572">
                  <c:v>-1.2629750516789133E-3</c:v>
                </c:pt>
                <c:pt idx="573">
                  <c:v>-1.3189678255613037E-3</c:v>
                </c:pt>
                <c:pt idx="574">
                  <c:v>-1.3739782700773365E-3</c:v>
                </c:pt>
                <c:pt idx="575">
                  <c:v>-1.4280063852270114E-3</c:v>
                </c:pt>
                <c:pt idx="576">
                  <c:v>-1.4810521710103284E-3</c:v>
                </c:pt>
                <c:pt idx="577">
                  <c:v>-1.5331156274272877E-3</c:v>
                </c:pt>
                <c:pt idx="578">
                  <c:v>-1.5841967544778892E-3</c:v>
                </c:pt>
                <c:pt idx="579">
                  <c:v>-1.6342955521621327E-3</c:v>
                </c:pt>
                <c:pt idx="580">
                  <c:v>-1.6834120204800183E-3</c:v>
                </c:pt>
                <c:pt idx="581">
                  <c:v>-1.7315461594315459E-3</c:v>
                </c:pt>
                <c:pt idx="582">
                  <c:v>-1.7786979690167159E-3</c:v>
                </c:pt>
                <c:pt idx="583">
                  <c:v>-1.8248674492355279E-3</c:v>
                </c:pt>
                <c:pt idx="584">
                  <c:v>-1.8700546000879822E-3</c:v>
                </c:pt>
                <c:pt idx="585">
                  <c:v>-1.914259421574079E-3</c:v>
                </c:pt>
                <c:pt idx="586">
                  <c:v>-1.9574819136938177E-3</c:v>
                </c:pt>
                <c:pt idx="587">
                  <c:v>-1.9997220764471986E-3</c:v>
                </c:pt>
                <c:pt idx="588">
                  <c:v>-2.0409799098342215E-3</c:v>
                </c:pt>
                <c:pt idx="589">
                  <c:v>-2.0812554138548867E-3</c:v>
                </c:pt>
                <c:pt idx="590">
                  <c:v>-2.1205485885091939E-3</c:v>
                </c:pt>
                <c:pt idx="591">
                  <c:v>-2.1588594337971436E-3</c:v>
                </c:pt>
                <c:pt idx="592">
                  <c:v>-2.1961879497187351E-3</c:v>
                </c:pt>
                <c:pt idx="593">
                  <c:v>-2.2325341362739687E-3</c:v>
                </c:pt>
                <c:pt idx="594">
                  <c:v>-2.2678979934628446E-3</c:v>
                </c:pt>
                <c:pt idx="595">
                  <c:v>-2.3022795212853625E-3</c:v>
                </c:pt>
                <c:pt idx="596">
                  <c:v>-2.3356787197415232E-3</c:v>
                </c:pt>
                <c:pt idx="597">
                  <c:v>-2.3680955888313259E-3</c:v>
                </c:pt>
                <c:pt idx="598">
                  <c:v>-2.3995301285547705E-3</c:v>
                </c:pt>
                <c:pt idx="599">
                  <c:v>-2.4299823389118576E-3</c:v>
                </c:pt>
                <c:pt idx="600">
                  <c:v>-2.4594522199025866E-3</c:v>
                </c:pt>
                <c:pt idx="601">
                  <c:v>-2.4879397715269575E-3</c:v>
                </c:pt>
                <c:pt idx="602">
                  <c:v>-2.5154449937849709E-3</c:v>
                </c:pt>
                <c:pt idx="603">
                  <c:v>-2.5419678866766262E-3</c:v>
                </c:pt>
                <c:pt idx="604">
                  <c:v>-2.5675084502019239E-3</c:v>
                </c:pt>
                <c:pt idx="605">
                  <c:v>-2.5920666843608636E-3</c:v>
                </c:pt>
                <c:pt idx="606">
                  <c:v>-2.6156425891534453E-3</c:v>
                </c:pt>
                <c:pt idx="607">
                  <c:v>-2.6382361645796693E-3</c:v>
                </c:pt>
                <c:pt idx="608">
                  <c:v>-2.6598474106395353E-3</c:v>
                </c:pt>
                <c:pt idx="609">
                  <c:v>-2.6804763273330437E-3</c:v>
                </c:pt>
                <c:pt idx="610">
                  <c:v>-2.7001229146601945E-3</c:v>
                </c:pt>
                <c:pt idx="611">
                  <c:v>-2.7187871726209872E-3</c:v>
                </c:pt>
                <c:pt idx="612">
                  <c:v>-2.7364691012154224E-3</c:v>
                </c:pt>
                <c:pt idx="613">
                  <c:v>-2.7531687004434995E-3</c:v>
                </c:pt>
                <c:pt idx="614">
                  <c:v>-2.7688859703052186E-3</c:v>
                </c:pt>
                <c:pt idx="615">
                  <c:v>-2.78362091080058E-3</c:v>
                </c:pt>
                <c:pt idx="616">
                  <c:v>-2.7973735219295835E-3</c:v>
                </c:pt>
                <c:pt idx="617">
                  <c:v>-2.8101438036922293E-3</c:v>
                </c:pt>
                <c:pt idx="618">
                  <c:v>-2.8219317560885171E-3</c:v>
                </c:pt>
                <c:pt idx="619">
                  <c:v>-2.8327373791184468E-3</c:v>
                </c:pt>
                <c:pt idx="620">
                  <c:v>-2.8425606727820189E-3</c:v>
                </c:pt>
                <c:pt idx="621">
                  <c:v>-2.8514016370792331E-3</c:v>
                </c:pt>
                <c:pt idx="622">
                  <c:v>-2.85926027201009E-3</c:v>
                </c:pt>
                <c:pt idx="623">
                  <c:v>-2.8661365775745889E-3</c:v>
                </c:pt>
                <c:pt idx="624">
                  <c:v>-2.8720305537727297E-3</c:v>
                </c:pt>
                <c:pt idx="625">
                  <c:v>-2.8769422006045126E-3</c:v>
                </c:pt>
                <c:pt idx="626">
                  <c:v>-2.8808715180699378E-3</c:v>
                </c:pt>
                <c:pt idx="627">
                  <c:v>-2.8838185061690054E-3</c:v>
                </c:pt>
                <c:pt idx="628">
                  <c:v>-2.885783164901715E-3</c:v>
                </c:pt>
                <c:pt idx="629">
                  <c:v>-2.8867654942680665E-3</c:v>
                </c:pt>
                <c:pt idx="630">
                  <c:v>-2.88676549426806E-3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F-42DD-AD4D-A2AA5E65F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041471"/>
        <c:axId val="2138047711"/>
      </c:scatterChart>
      <c:valAx>
        <c:axId val="213804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7711"/>
        <c:crosses val="autoZero"/>
        <c:crossBetween val="midCat"/>
      </c:valAx>
      <c:valAx>
        <c:axId val="21380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673100</xdr:colOff>
      <xdr:row>20</xdr:row>
      <xdr:rowOff>76200</xdr:rowOff>
    </xdr:from>
    <xdr:to>
      <xdr:col>32</xdr:col>
      <xdr:colOff>6350</xdr:colOff>
      <xdr:row>35</xdr:row>
      <xdr:rowOff>165100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007D42-A76B-40A7-9EF6-7B4D73C94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647700</xdr:colOff>
      <xdr:row>36</xdr:row>
      <xdr:rowOff>158750</xdr:rowOff>
    </xdr:from>
    <xdr:to>
      <xdr:col>31</xdr:col>
      <xdr:colOff>742950</xdr:colOff>
      <xdr:row>51</xdr:row>
      <xdr:rowOff>139700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498E0F3-E6AA-4F73-A2D6-1ABAF034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615950</xdr:colOff>
      <xdr:row>52</xdr:row>
      <xdr:rowOff>69850</xdr:rowOff>
    </xdr:from>
    <xdr:to>
      <xdr:col>31</xdr:col>
      <xdr:colOff>711200</xdr:colOff>
      <xdr:row>62</xdr:row>
      <xdr:rowOff>152400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EA27FD5-E8FB-427B-963E-F7AA4F509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257175</xdr:colOff>
      <xdr:row>20</xdr:row>
      <xdr:rowOff>107950</xdr:rowOff>
    </xdr:from>
    <xdr:to>
      <xdr:col>38</xdr:col>
      <xdr:colOff>263525</xdr:colOff>
      <xdr:row>36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8D8000-E351-4599-83EF-36C15D3A3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284843</xdr:colOff>
      <xdr:row>37</xdr:row>
      <xdr:rowOff>26307</xdr:rowOff>
    </xdr:from>
    <xdr:to>
      <xdr:col>38</xdr:col>
      <xdr:colOff>284843</xdr:colOff>
      <xdr:row>52</xdr:row>
      <xdr:rowOff>57149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924210A-B370-495E-98C8-2894FC95C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263939</xdr:colOff>
      <xdr:row>52</xdr:row>
      <xdr:rowOff>114024</xdr:rowOff>
    </xdr:from>
    <xdr:to>
      <xdr:col>38</xdr:col>
      <xdr:colOff>263939</xdr:colOff>
      <xdr:row>63</xdr:row>
      <xdr:rowOff>47763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62F2A67-3663-4F16-8A08-E9399B46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275435</xdr:colOff>
      <xdr:row>64</xdr:row>
      <xdr:rowOff>31369</xdr:rowOff>
    </xdr:from>
    <xdr:to>
      <xdr:col>38</xdr:col>
      <xdr:colOff>275435</xdr:colOff>
      <xdr:row>78</xdr:row>
      <xdr:rowOff>145941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C97E050-365D-4A28-AEE6-387ADD210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673100</xdr:colOff>
      <xdr:row>63</xdr:row>
      <xdr:rowOff>152400</xdr:rowOff>
    </xdr:from>
    <xdr:to>
      <xdr:col>31</xdr:col>
      <xdr:colOff>673100</xdr:colOff>
      <xdr:row>79</xdr:row>
      <xdr:rowOff>50800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48109E9-1277-45A4-BE2B-B97901139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556986</xdr:colOff>
      <xdr:row>31</xdr:row>
      <xdr:rowOff>170542</xdr:rowOff>
    </xdr:from>
    <xdr:to>
      <xdr:col>22</xdr:col>
      <xdr:colOff>546100</xdr:colOff>
      <xdr:row>47</xdr:row>
      <xdr:rowOff>68942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47075E78-0F6C-41B3-B9D4-EE6496774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244928</xdr:colOff>
      <xdr:row>9</xdr:row>
      <xdr:rowOff>96160</xdr:rowOff>
    </xdr:from>
    <xdr:to>
      <xdr:col>16</xdr:col>
      <xdr:colOff>154214</xdr:colOff>
      <xdr:row>24</xdr:row>
      <xdr:rowOff>121559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9CD0C0EE-B985-4E7D-9A12-770B3FBC0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693058</xdr:colOff>
      <xdr:row>9</xdr:row>
      <xdr:rowOff>110673</xdr:rowOff>
    </xdr:from>
    <xdr:to>
      <xdr:col>22</xdr:col>
      <xdr:colOff>682172</xdr:colOff>
      <xdr:row>24</xdr:row>
      <xdr:rowOff>136072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3FA35FC-E1C8-4E2E-8E50-3B4F0FC7A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698500</xdr:colOff>
      <xdr:row>80</xdr:row>
      <xdr:rowOff>152400</xdr:rowOff>
    </xdr:from>
    <xdr:to>
      <xdr:col>31</xdr:col>
      <xdr:colOff>698500</xdr:colOff>
      <xdr:row>96</xdr:row>
      <xdr:rowOff>50800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C08A9F81-3E9C-4DDC-B8C9-D60FE0F3D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673100</xdr:colOff>
      <xdr:row>80</xdr:row>
      <xdr:rowOff>76200</xdr:rowOff>
    </xdr:from>
    <xdr:to>
      <xdr:col>38</xdr:col>
      <xdr:colOff>673100</xdr:colOff>
      <xdr:row>95</xdr:row>
      <xdr:rowOff>152400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C7E9F9AE-A2EF-4567-99EA-F988CE21D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242950</xdr:colOff>
      <xdr:row>32</xdr:row>
      <xdr:rowOff>7587</xdr:rowOff>
    </xdr:from>
    <xdr:to>
      <xdr:col>16</xdr:col>
      <xdr:colOff>152236</xdr:colOff>
      <xdr:row>46</xdr:row>
      <xdr:rowOff>161307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F1B4CEB-D21D-4DA5-A192-D75947B6C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O30"/>
  <sheetViews>
    <sheetView topLeftCell="A34" zoomScale="115" zoomScaleNormal="115" workbookViewId="0">
      <selection activeCell="F17" sqref="F17"/>
    </sheetView>
  </sheetViews>
  <sheetFormatPr baseColWidth="10" defaultRowHeight="14.5" x14ac:dyDescent="0.35"/>
  <cols>
    <col min="1" max="1" width="20" customWidth="1"/>
    <col min="4" max="4" width="24.453125" customWidth="1"/>
    <col min="5" max="5" width="3.26953125" customWidth="1"/>
    <col min="6" max="6" width="20" customWidth="1"/>
    <col min="9" max="9" width="26.7265625" customWidth="1"/>
    <col min="10" max="10" width="3.26953125" customWidth="1"/>
    <col min="11" max="11" width="11.453125" customWidth="1"/>
    <col min="13" max="13" width="10.54296875" customWidth="1"/>
    <col min="14" max="14" width="26.81640625" customWidth="1"/>
    <col min="15" max="15" width="16.54296875" customWidth="1"/>
  </cols>
  <sheetData>
    <row r="1" spans="1:15" ht="15" thickBot="1" x14ac:dyDescent="0.4">
      <c r="A1" s="9" t="s">
        <v>0</v>
      </c>
      <c r="B1" s="9" t="s">
        <v>8</v>
      </c>
      <c r="C1" s="20" t="s">
        <v>9</v>
      </c>
      <c r="D1" s="20" t="s">
        <v>10</v>
      </c>
      <c r="E1" s="1"/>
      <c r="F1" s="9" t="s">
        <v>25</v>
      </c>
      <c r="G1" s="9" t="s">
        <v>8</v>
      </c>
      <c r="H1" s="9" t="s">
        <v>9</v>
      </c>
      <c r="I1" s="9" t="s">
        <v>10</v>
      </c>
      <c r="J1" s="1"/>
      <c r="K1" s="9" t="s">
        <v>36</v>
      </c>
      <c r="L1" s="9" t="s">
        <v>8</v>
      </c>
      <c r="M1" s="9" t="s">
        <v>9</v>
      </c>
      <c r="N1" s="9" t="s">
        <v>10</v>
      </c>
      <c r="O1" s="1"/>
    </row>
    <row r="2" spans="1:15" ht="15.5" thickTop="1" thickBot="1" x14ac:dyDescent="0.4">
      <c r="A2" s="58" t="s">
        <v>1</v>
      </c>
      <c r="B2" s="58">
        <v>1500</v>
      </c>
      <c r="C2" s="59" t="s">
        <v>2</v>
      </c>
      <c r="D2" s="41" t="s">
        <v>11</v>
      </c>
      <c r="E2" s="1"/>
      <c r="F2" s="58" t="s">
        <v>29</v>
      </c>
      <c r="G2" s="17">
        <v>60</v>
      </c>
      <c r="H2" s="18" t="s">
        <v>28</v>
      </c>
      <c r="I2" s="19" t="s">
        <v>56</v>
      </c>
      <c r="J2" s="1"/>
      <c r="K2" s="50" t="s">
        <v>35</v>
      </c>
      <c r="L2" s="51">
        <f>G4*G5</f>
        <v>7.1428571428571425E-2</v>
      </c>
      <c r="M2" s="55" t="s">
        <v>17</v>
      </c>
      <c r="N2" s="56" t="s">
        <v>39</v>
      </c>
      <c r="O2" s="1"/>
    </row>
    <row r="3" spans="1:15" ht="15.5" thickTop="1" thickBot="1" x14ac:dyDescent="0.4">
      <c r="A3" s="58" t="s">
        <v>3</v>
      </c>
      <c r="B3" s="58">
        <v>3000</v>
      </c>
      <c r="C3" s="18" t="s">
        <v>4</v>
      </c>
      <c r="D3" s="19" t="s">
        <v>12</v>
      </c>
      <c r="E3" s="1"/>
      <c r="F3" s="58" t="s">
        <v>31</v>
      </c>
      <c r="G3" s="17">
        <v>120</v>
      </c>
      <c r="H3" s="59" t="s">
        <v>28</v>
      </c>
      <c r="I3" s="41" t="s">
        <v>58</v>
      </c>
      <c r="J3" s="1"/>
      <c r="K3" s="50" t="s">
        <v>37</v>
      </c>
      <c r="L3" s="51">
        <f>((B5^2)*B3)/(L2*B2*2*PI()/60)</f>
        <v>241.31072471593171</v>
      </c>
      <c r="M3" s="57"/>
      <c r="N3" s="57" t="s">
        <v>38</v>
      </c>
      <c r="O3" s="1"/>
    </row>
    <row r="4" spans="1:15" ht="15" thickTop="1" x14ac:dyDescent="0.35">
      <c r="A4" s="75" t="s">
        <v>5</v>
      </c>
      <c r="B4" s="75">
        <v>240</v>
      </c>
      <c r="C4" s="21" t="s">
        <v>6</v>
      </c>
      <c r="D4" s="22" t="s">
        <v>7</v>
      </c>
      <c r="E4" s="1"/>
      <c r="F4" s="58" t="s">
        <v>26</v>
      </c>
      <c r="G4" s="60">
        <f>1/2</f>
        <v>0.5</v>
      </c>
      <c r="H4" s="18" t="s">
        <v>17</v>
      </c>
      <c r="I4" s="19" t="s">
        <v>33</v>
      </c>
      <c r="J4" s="1"/>
      <c r="K4" s="16"/>
      <c r="L4" s="16"/>
      <c r="M4" s="16"/>
      <c r="N4" s="16"/>
      <c r="O4" s="1"/>
    </row>
    <row r="5" spans="1:15" x14ac:dyDescent="0.35">
      <c r="A5" s="76" t="s">
        <v>23</v>
      </c>
      <c r="B5" s="76">
        <v>0.95</v>
      </c>
      <c r="C5" s="59" t="s">
        <v>17</v>
      </c>
      <c r="D5" s="41" t="s">
        <v>24</v>
      </c>
      <c r="E5" s="1"/>
      <c r="F5" s="58" t="s">
        <v>27</v>
      </c>
      <c r="G5" s="17">
        <f>1/7</f>
        <v>0.14285714285714285</v>
      </c>
      <c r="H5" s="59" t="s">
        <v>17</v>
      </c>
      <c r="I5" s="41" t="s">
        <v>34</v>
      </c>
      <c r="J5" s="1"/>
      <c r="K5" s="16"/>
      <c r="L5" s="16"/>
      <c r="M5" s="16"/>
      <c r="N5" s="16"/>
      <c r="O5" s="1"/>
    </row>
    <row r="6" spans="1:15" x14ac:dyDescent="0.35">
      <c r="A6" s="16"/>
      <c r="B6" s="16"/>
      <c r="C6" s="16"/>
      <c r="D6" s="16"/>
      <c r="E6" s="1"/>
      <c r="F6" s="58" t="s">
        <v>41</v>
      </c>
      <c r="G6" s="17">
        <v>20</v>
      </c>
      <c r="H6" s="18" t="s">
        <v>42</v>
      </c>
      <c r="I6" s="19" t="s">
        <v>43</v>
      </c>
      <c r="J6" s="1"/>
      <c r="K6" s="16"/>
      <c r="L6" s="16"/>
      <c r="M6" s="16"/>
      <c r="N6" s="16"/>
      <c r="O6" s="1"/>
    </row>
    <row r="7" spans="1:15" x14ac:dyDescent="0.35">
      <c r="A7" s="16"/>
      <c r="B7" s="16"/>
      <c r="C7" s="16"/>
      <c r="D7" s="16"/>
      <c r="E7" s="1"/>
      <c r="F7" s="58" t="s">
        <v>44</v>
      </c>
      <c r="G7" s="17">
        <v>30</v>
      </c>
      <c r="H7" s="59" t="s">
        <v>42</v>
      </c>
      <c r="I7" s="41" t="s">
        <v>43</v>
      </c>
      <c r="J7" s="1"/>
      <c r="K7" s="16"/>
      <c r="L7" s="16"/>
      <c r="M7" s="16"/>
      <c r="N7" s="16"/>
      <c r="O7" s="1"/>
    </row>
    <row r="8" spans="1:15" x14ac:dyDescent="0.35">
      <c r="A8" s="1"/>
      <c r="B8" s="1"/>
      <c r="C8" s="1"/>
      <c r="D8" s="1"/>
      <c r="E8" s="1"/>
      <c r="F8" s="58" t="s">
        <v>40</v>
      </c>
      <c r="G8" s="17">
        <f>B$10/((G2/2)*COS(G6))</f>
        <v>0.16336583473044705</v>
      </c>
      <c r="H8" s="18"/>
      <c r="I8" s="19" t="s">
        <v>62</v>
      </c>
      <c r="J8" s="1"/>
      <c r="K8" s="16"/>
      <c r="L8" s="16"/>
      <c r="M8" s="16"/>
      <c r="N8" s="16"/>
      <c r="O8" s="1"/>
    </row>
    <row r="9" spans="1:15" x14ac:dyDescent="0.35">
      <c r="A9" s="9" t="s">
        <v>13</v>
      </c>
      <c r="B9" s="9" t="s">
        <v>8</v>
      </c>
      <c r="C9" s="9" t="s">
        <v>9</v>
      </c>
      <c r="D9" s="9" t="s">
        <v>10</v>
      </c>
      <c r="E9" s="1"/>
      <c r="F9" s="58" t="s">
        <v>45</v>
      </c>
      <c r="G9" s="17">
        <f>(B$10*(1/G$4))/((B14/2)*COS(G$6))</f>
        <v>0.65346333892178821</v>
      </c>
      <c r="H9" s="59"/>
      <c r="I9" s="41" t="s">
        <v>63</v>
      </c>
      <c r="J9" s="1"/>
      <c r="K9" s="16"/>
      <c r="L9" s="16"/>
      <c r="M9" s="16"/>
      <c r="N9" s="16"/>
      <c r="O9" s="1"/>
    </row>
    <row r="10" spans="1:15" x14ac:dyDescent="0.35">
      <c r="A10" s="37" t="s">
        <v>14</v>
      </c>
      <c r="B10" s="37">
        <f>B3/B2</f>
        <v>2</v>
      </c>
      <c r="C10" s="102" t="s">
        <v>6</v>
      </c>
      <c r="D10" s="53" t="s">
        <v>15</v>
      </c>
      <c r="E10" s="1"/>
      <c r="F10" s="58" t="s">
        <v>46</v>
      </c>
      <c r="G10" s="17">
        <f>(B$10*(1/G$4))/((G3/2)*COS(G$6))</f>
        <v>0.16336583473044705</v>
      </c>
      <c r="H10" s="18"/>
      <c r="I10" s="19" t="s">
        <v>64</v>
      </c>
      <c r="J10" s="1"/>
      <c r="K10" s="16"/>
      <c r="L10" s="16"/>
      <c r="M10" s="16"/>
      <c r="N10" s="16"/>
      <c r="O10" s="1"/>
    </row>
    <row r="11" spans="1:15" x14ac:dyDescent="0.35">
      <c r="A11" s="37" t="s">
        <v>18</v>
      </c>
      <c r="B11" s="37">
        <f>B13/B2</f>
        <v>7.1818668070217778E-2</v>
      </c>
      <c r="C11" s="96" t="s">
        <v>17</v>
      </c>
      <c r="D11" s="54" t="s">
        <v>16</v>
      </c>
      <c r="E11" s="1"/>
      <c r="F11" s="58" t="s">
        <v>47</v>
      </c>
      <c r="G11" s="17">
        <f>(B$10*(1/G$4*G$5))/((B15/2)*COS(G$6))</f>
        <v>0.16336583473044705</v>
      </c>
      <c r="H11" s="59"/>
      <c r="I11" s="41" t="s">
        <v>65</v>
      </c>
      <c r="J11" s="1"/>
      <c r="K11" s="16"/>
      <c r="L11" s="16"/>
      <c r="M11" s="16"/>
      <c r="N11" s="16"/>
      <c r="O11" s="1"/>
    </row>
    <row r="12" spans="1:15" x14ac:dyDescent="0.35">
      <c r="A12" s="37" t="s">
        <v>21</v>
      </c>
      <c r="B12" s="37">
        <f>B5^2 * B3</f>
        <v>2707.5</v>
      </c>
      <c r="C12" s="102" t="s">
        <v>4</v>
      </c>
      <c r="D12" s="53" t="s">
        <v>22</v>
      </c>
      <c r="E12" s="1"/>
      <c r="F12" s="58" t="s">
        <v>60</v>
      </c>
      <c r="G12" s="17">
        <v>150</v>
      </c>
      <c r="H12" s="18"/>
      <c r="I12" s="19" t="s">
        <v>61</v>
      </c>
      <c r="J12" s="1"/>
      <c r="K12" s="16"/>
      <c r="L12" s="16"/>
      <c r="M12" s="16"/>
      <c r="N12" s="16"/>
      <c r="O12" s="1"/>
    </row>
    <row r="13" spans="1:15" x14ac:dyDescent="0.35">
      <c r="A13" s="37" t="s">
        <v>19</v>
      </c>
      <c r="B13" s="37">
        <f>B12/B4 * 60/(2*PI())</f>
        <v>107.72800210532667</v>
      </c>
      <c r="C13" s="96" t="s">
        <v>2</v>
      </c>
      <c r="D13" s="54" t="s">
        <v>20</v>
      </c>
      <c r="E13" s="1"/>
      <c r="F13" s="58" t="s">
        <v>66</v>
      </c>
      <c r="G13" s="17">
        <v>12</v>
      </c>
      <c r="H13" s="59"/>
      <c r="I13" s="41" t="s">
        <v>69</v>
      </c>
      <c r="J13" s="1"/>
      <c r="K13" s="16"/>
      <c r="L13" s="16"/>
      <c r="M13" s="16"/>
      <c r="N13" s="16"/>
      <c r="O13" s="1"/>
    </row>
    <row r="14" spans="1:15" x14ac:dyDescent="0.35">
      <c r="A14" s="37" t="s">
        <v>30</v>
      </c>
      <c r="B14" s="37">
        <f>G4*G2</f>
        <v>30</v>
      </c>
      <c r="C14" s="102" t="s">
        <v>28</v>
      </c>
      <c r="D14" s="53" t="s">
        <v>57</v>
      </c>
      <c r="E14" s="1"/>
      <c r="F14" s="58" t="s">
        <v>67</v>
      </c>
      <c r="G14" s="17">
        <v>7</v>
      </c>
      <c r="H14" s="42"/>
      <c r="I14" s="41" t="s">
        <v>68</v>
      </c>
      <c r="J14" s="1"/>
      <c r="K14" s="16"/>
      <c r="L14" s="16"/>
      <c r="M14" s="16"/>
      <c r="N14" s="16"/>
      <c r="O14" s="1"/>
    </row>
    <row r="15" spans="1:15" x14ac:dyDescent="0.35">
      <c r="A15" s="37" t="s">
        <v>32</v>
      </c>
      <c r="B15" s="37">
        <f>G3*G5</f>
        <v>17.142857142857142</v>
      </c>
      <c r="C15" s="96" t="s">
        <v>28</v>
      </c>
      <c r="D15" s="54" t="s">
        <v>59</v>
      </c>
      <c r="E15" s="1"/>
      <c r="F15" s="16"/>
      <c r="G15" s="16"/>
      <c r="H15" s="16"/>
      <c r="I15" s="16"/>
      <c r="J15" s="1"/>
      <c r="K15" s="16"/>
      <c r="L15" s="16"/>
      <c r="M15" s="16"/>
      <c r="N15" s="16"/>
      <c r="O15" s="1"/>
    </row>
    <row r="16" spans="1:15" x14ac:dyDescent="0.35">
      <c r="A16" s="37" t="s">
        <v>48</v>
      </c>
      <c r="B16" s="52">
        <f>2.34*SQRT((G8*10^3)/(G13*G12))</f>
        <v>0.70495309719868593</v>
      </c>
      <c r="C16" s="103">
        <v>1</v>
      </c>
      <c r="D16" s="53" t="s">
        <v>52</v>
      </c>
      <c r="E16" s="1"/>
      <c r="F16" s="16"/>
      <c r="G16" s="16"/>
      <c r="H16" s="16"/>
      <c r="I16" s="16"/>
      <c r="J16" s="1"/>
      <c r="K16" s="16"/>
      <c r="L16" s="16"/>
      <c r="M16" s="16"/>
      <c r="N16" s="16"/>
      <c r="O16" s="1"/>
    </row>
    <row r="17" spans="1:15" x14ac:dyDescent="0.35">
      <c r="A17" s="37" t="s">
        <v>49</v>
      </c>
      <c r="B17" s="52">
        <f>2.34*SQRT((G9*10^3)/(G$13*G$12))</f>
        <v>1.4099061943973719</v>
      </c>
      <c r="C17" s="104">
        <v>1</v>
      </c>
      <c r="D17" s="54" t="s">
        <v>53</v>
      </c>
      <c r="E17" s="1"/>
      <c r="F17" s="16"/>
      <c r="G17" s="16"/>
      <c r="H17" s="16"/>
      <c r="I17" s="16"/>
      <c r="J17" s="1"/>
      <c r="K17" s="16"/>
      <c r="L17" s="16"/>
      <c r="M17" s="16"/>
      <c r="N17" s="16"/>
      <c r="O17" s="1"/>
    </row>
    <row r="18" spans="1:15" x14ac:dyDescent="0.35">
      <c r="A18" s="37" t="s">
        <v>50</v>
      </c>
      <c r="B18" s="52">
        <f>2.34*SQRT((G10*10^3)/(G$14*G$12))</f>
        <v>0.92300026551615422</v>
      </c>
      <c r="C18" s="103">
        <v>1</v>
      </c>
      <c r="D18" s="53" t="s">
        <v>54</v>
      </c>
      <c r="E18" s="1"/>
      <c r="F18" s="16"/>
      <c r="G18" s="16"/>
      <c r="H18" s="16"/>
      <c r="I18" s="16"/>
      <c r="J18" s="1"/>
      <c r="K18" s="16"/>
      <c r="L18" s="16"/>
      <c r="M18" s="16"/>
      <c r="N18" s="16"/>
      <c r="O18" s="1"/>
    </row>
    <row r="19" spans="1:15" x14ac:dyDescent="0.35">
      <c r="A19" s="37" t="s">
        <v>51</v>
      </c>
      <c r="B19" s="52">
        <f>2.34*SQRT((G11*10^3)/(G$14*G$12))</f>
        <v>0.92300026551615422</v>
      </c>
      <c r="C19" s="104">
        <v>1</v>
      </c>
      <c r="D19" s="54" t="s">
        <v>55</v>
      </c>
      <c r="E19" s="1"/>
      <c r="F19" s="16"/>
      <c r="G19" s="16"/>
      <c r="H19" s="16"/>
      <c r="I19" s="16"/>
      <c r="J19" s="1"/>
      <c r="K19" s="16"/>
      <c r="L19" s="16"/>
      <c r="M19" s="16"/>
      <c r="N19" s="16"/>
      <c r="O19" s="1"/>
    </row>
    <row r="20" spans="1:15" x14ac:dyDescent="0.35">
      <c r="A20" s="16"/>
      <c r="B20" s="16"/>
      <c r="C20" s="16"/>
      <c r="D20" s="16"/>
      <c r="E20" s="1"/>
      <c r="F20" s="16"/>
      <c r="G20" s="16"/>
      <c r="H20" s="16"/>
      <c r="I20" s="16"/>
      <c r="J20" s="1"/>
      <c r="K20" s="16"/>
      <c r="L20" s="16"/>
      <c r="M20" s="16"/>
      <c r="N20" s="16"/>
      <c r="O20" s="1"/>
    </row>
    <row r="21" spans="1:15" x14ac:dyDescent="0.35">
      <c r="A21" s="16"/>
      <c r="B21" s="16"/>
      <c r="C21" s="16"/>
      <c r="D21" s="16"/>
      <c r="E21" s="1"/>
      <c r="F21" s="16"/>
      <c r="G21" s="16"/>
      <c r="H21" s="16"/>
      <c r="I21" s="16"/>
      <c r="J21" s="1"/>
      <c r="K21" s="16"/>
      <c r="L21" s="16"/>
      <c r="M21" s="16"/>
      <c r="N21" s="16"/>
      <c r="O21" s="1"/>
    </row>
    <row r="22" spans="1:15" x14ac:dyDescent="0.35">
      <c r="A22" s="16"/>
      <c r="B22" s="16"/>
      <c r="C22" s="16"/>
      <c r="D22" s="16"/>
      <c r="E22" s="1"/>
      <c r="F22" s="16"/>
      <c r="G22" s="16"/>
      <c r="H22" s="16"/>
      <c r="I22" s="16"/>
      <c r="J22" s="1"/>
      <c r="K22" s="16"/>
      <c r="L22" s="16"/>
      <c r="M22" s="16"/>
      <c r="N22" s="16"/>
      <c r="O22" s="1"/>
    </row>
    <row r="23" spans="1:15" x14ac:dyDescent="0.35">
      <c r="A23" s="16"/>
      <c r="B23" s="16"/>
      <c r="C23" s="16"/>
      <c r="D23" s="16"/>
      <c r="E23" s="1"/>
      <c r="F23" s="16"/>
      <c r="G23" s="16"/>
      <c r="H23" s="16"/>
      <c r="I23" s="16"/>
      <c r="J23" s="1"/>
      <c r="K23" s="16"/>
      <c r="L23" s="16"/>
      <c r="M23" s="16"/>
      <c r="N23" s="16"/>
      <c r="O23" s="1"/>
    </row>
    <row r="24" spans="1:15" x14ac:dyDescent="0.35">
      <c r="A24" s="16"/>
      <c r="B24" s="16"/>
      <c r="C24" s="16"/>
      <c r="D24" s="16"/>
      <c r="E24" s="1"/>
      <c r="F24" s="16"/>
      <c r="G24" s="16"/>
      <c r="H24" s="16"/>
      <c r="I24" s="16"/>
      <c r="J24" s="1"/>
      <c r="K24" s="16"/>
      <c r="L24" s="16"/>
      <c r="M24" s="16"/>
      <c r="N24" s="16"/>
      <c r="O24" s="1"/>
    </row>
    <row r="25" spans="1:15" x14ac:dyDescent="0.35">
      <c r="A25" s="16"/>
      <c r="B25" s="16"/>
      <c r="C25" s="16"/>
      <c r="D25" s="16"/>
      <c r="E25" s="1"/>
      <c r="F25" s="16"/>
      <c r="G25" s="16"/>
      <c r="H25" s="16"/>
      <c r="I25" s="16"/>
      <c r="J25" s="1"/>
      <c r="K25" s="16"/>
      <c r="L25" s="16"/>
      <c r="M25" s="16"/>
      <c r="N25" s="16"/>
      <c r="O25" s="1"/>
    </row>
    <row r="26" spans="1:15" x14ac:dyDescent="0.35">
      <c r="A26" s="16"/>
      <c r="B26" s="16"/>
      <c r="C26" s="16"/>
      <c r="D26" s="16"/>
      <c r="E26" s="1"/>
      <c r="F26" s="16"/>
      <c r="G26" s="16"/>
      <c r="H26" s="16"/>
      <c r="I26" s="16"/>
      <c r="J26" s="1"/>
      <c r="K26" s="16"/>
      <c r="L26" s="16"/>
      <c r="M26" s="16"/>
      <c r="N26" s="16"/>
      <c r="O26" s="1"/>
    </row>
    <row r="27" spans="1:15" x14ac:dyDescent="0.35">
      <c r="A27" s="16"/>
      <c r="B27" s="16"/>
      <c r="C27" s="16"/>
      <c r="D27" s="16"/>
      <c r="E27" s="1"/>
      <c r="F27" s="16"/>
      <c r="G27" s="16"/>
      <c r="H27" s="16"/>
      <c r="I27" s="16"/>
      <c r="J27" s="1"/>
      <c r="K27" s="16"/>
      <c r="L27" s="16"/>
      <c r="M27" s="16"/>
      <c r="N27" s="16"/>
      <c r="O27" s="1"/>
    </row>
    <row r="28" spans="1:15" x14ac:dyDescent="0.35">
      <c r="A28" s="16"/>
      <c r="B28" s="16"/>
      <c r="C28" s="16"/>
      <c r="D28" s="16"/>
      <c r="E28" s="1"/>
      <c r="F28" s="16"/>
      <c r="G28" s="16"/>
      <c r="H28" s="16"/>
      <c r="I28" s="16"/>
      <c r="J28" s="1"/>
      <c r="K28" s="16"/>
      <c r="L28" s="16"/>
      <c r="M28" s="16"/>
      <c r="N28" s="16"/>
      <c r="O28" s="1"/>
    </row>
    <row r="29" spans="1:15" x14ac:dyDescent="0.35">
      <c r="A29" s="16"/>
      <c r="B29" s="16"/>
      <c r="C29" s="16"/>
      <c r="D29" s="16"/>
      <c r="E29" s="1"/>
      <c r="F29" s="16"/>
      <c r="G29" s="16"/>
      <c r="H29" s="16"/>
      <c r="I29" s="16"/>
      <c r="J29" s="1"/>
      <c r="K29" s="16"/>
      <c r="L29" s="16"/>
      <c r="M29" s="16"/>
      <c r="N29" s="16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AR499"/>
  <sheetViews>
    <sheetView topLeftCell="A7" zoomScale="70" zoomScaleNormal="70" workbookViewId="0">
      <selection activeCell="K1" sqref="K1:K2"/>
    </sheetView>
  </sheetViews>
  <sheetFormatPr baseColWidth="10" defaultRowHeight="14.5" x14ac:dyDescent="0.35"/>
  <cols>
    <col min="1" max="1" width="20.6328125" customWidth="1"/>
    <col min="2" max="2" width="11.90625" customWidth="1"/>
    <col min="3" max="3" width="21.1796875" customWidth="1"/>
    <col min="4" max="4" width="41.1796875" customWidth="1"/>
    <col min="5" max="5" width="20.90625" customWidth="1"/>
    <col min="6" max="6" width="23.7265625" customWidth="1"/>
    <col min="7" max="7" width="11.08984375" customWidth="1"/>
    <col min="8" max="8" width="23.54296875" customWidth="1"/>
    <col min="9" max="9" width="34.7265625" customWidth="1"/>
    <col min="10" max="10" width="26.81640625" style="46" customWidth="1"/>
    <col min="13" max="13" width="11.90625" style="46" customWidth="1"/>
    <col min="14" max="14" width="12" customWidth="1"/>
    <col min="20" max="20" width="21.36328125" customWidth="1"/>
  </cols>
  <sheetData>
    <row r="1" spans="1:44" ht="15" thickBot="1" x14ac:dyDescent="0.4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67" t="s">
        <v>25</v>
      </c>
      <c r="G1" s="67" t="s">
        <v>8</v>
      </c>
      <c r="H1" s="67" t="s">
        <v>105</v>
      </c>
      <c r="I1" s="67" t="s">
        <v>10</v>
      </c>
      <c r="J1" s="43"/>
      <c r="K1" s="70" t="s">
        <v>288</v>
      </c>
      <c r="L1" s="16"/>
      <c r="M1" s="69"/>
      <c r="N1" s="69"/>
      <c r="O1" s="16"/>
      <c r="P1" s="16"/>
      <c r="Q1" s="16"/>
      <c r="R1" s="16"/>
      <c r="S1" s="16"/>
      <c r="T1" s="16"/>
      <c r="U1" s="16"/>
      <c r="V1" s="16"/>
      <c r="W1" s="1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"/>
    </row>
    <row r="2" spans="1:44" x14ac:dyDescent="0.35">
      <c r="A2" s="58" t="s">
        <v>71</v>
      </c>
      <c r="B2" s="58">
        <f>'Résistance des engrenages'!B3</f>
        <v>3000</v>
      </c>
      <c r="C2" s="18" t="s">
        <v>4</v>
      </c>
      <c r="D2" s="19" t="s">
        <v>73</v>
      </c>
      <c r="E2" s="1"/>
      <c r="F2" s="90" t="s">
        <v>75</v>
      </c>
      <c r="G2" s="91">
        <f>'Résistance des engrenages'!G6</f>
        <v>20</v>
      </c>
      <c r="H2" s="27" t="s">
        <v>76</v>
      </c>
      <c r="I2" s="28" t="s">
        <v>77</v>
      </c>
      <c r="J2" s="43"/>
      <c r="K2" s="71" t="s">
        <v>146</v>
      </c>
      <c r="L2" s="16"/>
      <c r="M2" s="113" t="s">
        <v>200</v>
      </c>
      <c r="N2" s="113"/>
      <c r="O2" s="113"/>
      <c r="P2" s="113"/>
      <c r="Q2" s="113"/>
      <c r="R2" s="113"/>
      <c r="S2" s="113"/>
      <c r="T2" s="113"/>
      <c r="U2" s="16"/>
      <c r="V2" s="16"/>
      <c r="W2" s="1"/>
      <c r="X2" s="16"/>
      <c r="Y2" s="16"/>
      <c r="Z2" s="16"/>
      <c r="AA2" s="114" t="s">
        <v>201</v>
      </c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6"/>
      <c r="AO2" s="16"/>
      <c r="AP2" s="16"/>
      <c r="AQ2" s="16"/>
      <c r="AR2" s="1"/>
    </row>
    <row r="3" spans="1:44" x14ac:dyDescent="0.35">
      <c r="A3" s="58" t="s">
        <v>72</v>
      </c>
      <c r="B3" s="58">
        <f>'Résistance des engrenages'!B2</f>
        <v>1500</v>
      </c>
      <c r="C3" s="88" t="s">
        <v>2</v>
      </c>
      <c r="D3" s="41" t="s">
        <v>74</v>
      </c>
      <c r="E3" s="1"/>
      <c r="F3" s="90" t="s">
        <v>44</v>
      </c>
      <c r="G3" s="91">
        <f>'Résistance des engrenages'!G7</f>
        <v>30</v>
      </c>
      <c r="H3" s="29" t="s">
        <v>76</v>
      </c>
      <c r="I3" s="30" t="s">
        <v>78</v>
      </c>
      <c r="J3" s="43"/>
      <c r="K3" s="16"/>
      <c r="L3" s="16"/>
      <c r="M3" s="113"/>
      <c r="N3" s="113"/>
      <c r="O3" s="113"/>
      <c r="P3" s="113"/>
      <c r="Q3" s="113"/>
      <c r="R3" s="113"/>
      <c r="S3" s="113"/>
      <c r="T3" s="113"/>
      <c r="U3" s="16"/>
      <c r="V3" s="16"/>
      <c r="W3" s="1"/>
      <c r="X3" s="16"/>
      <c r="Y3" s="16"/>
      <c r="Z3" s="16"/>
      <c r="AA3" s="117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9"/>
      <c r="AO3" s="16"/>
      <c r="AP3" s="16"/>
      <c r="AQ3" s="16"/>
      <c r="AR3" s="1"/>
    </row>
    <row r="4" spans="1:44" ht="15" thickBot="1" x14ac:dyDescent="0.4">
      <c r="A4" s="16"/>
      <c r="B4" s="16"/>
      <c r="C4" s="16"/>
      <c r="D4" s="16"/>
      <c r="E4" s="1"/>
      <c r="F4" s="90" t="s">
        <v>18</v>
      </c>
      <c r="G4" s="91">
        <f>'Résistance des engrenages'!G2/2</f>
        <v>30</v>
      </c>
      <c r="H4" s="42" t="s">
        <v>28</v>
      </c>
      <c r="I4" s="41" t="s">
        <v>106</v>
      </c>
      <c r="J4" s="43"/>
      <c r="K4" s="16"/>
      <c r="L4" s="16"/>
      <c r="M4" s="113"/>
      <c r="N4" s="113"/>
      <c r="O4" s="113"/>
      <c r="P4" s="113"/>
      <c r="Q4" s="113"/>
      <c r="R4" s="113"/>
      <c r="S4" s="113"/>
      <c r="T4" s="113"/>
      <c r="U4" s="16"/>
      <c r="V4" s="16"/>
      <c r="W4" s="1"/>
      <c r="X4" s="16"/>
      <c r="Y4" s="16"/>
      <c r="Z4" s="16"/>
      <c r="AA4" s="120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2"/>
      <c r="AO4" s="16"/>
      <c r="AP4" s="16"/>
      <c r="AQ4" s="16"/>
      <c r="AR4" s="1"/>
    </row>
    <row r="5" spans="1:44" x14ac:dyDescent="0.35">
      <c r="A5" s="74"/>
      <c r="B5" s="16"/>
      <c r="C5" s="16"/>
      <c r="D5" s="16"/>
      <c r="E5" s="1"/>
      <c r="F5" s="90" t="s">
        <v>91</v>
      </c>
      <c r="G5" s="91">
        <v>45</v>
      </c>
      <c r="H5" s="29" t="s">
        <v>28</v>
      </c>
      <c r="I5" s="30" t="s">
        <v>92</v>
      </c>
      <c r="J5" s="43"/>
      <c r="K5" s="16"/>
      <c r="L5" s="16"/>
      <c r="M5" s="69"/>
      <c r="N5" s="69"/>
      <c r="O5" s="16"/>
      <c r="P5" s="16"/>
      <c r="Q5" s="16"/>
      <c r="R5" s="16"/>
      <c r="S5" s="16"/>
      <c r="T5" s="16"/>
      <c r="U5" s="16"/>
      <c r="V5" s="16"/>
      <c r="W5" s="1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"/>
    </row>
    <row r="6" spans="1:44" x14ac:dyDescent="0.35">
      <c r="A6" s="74"/>
      <c r="B6" s="16"/>
      <c r="C6" s="16"/>
      <c r="D6" s="16"/>
      <c r="E6" s="1"/>
      <c r="F6" s="90" t="s">
        <v>212</v>
      </c>
      <c r="G6" s="91">
        <v>18</v>
      </c>
      <c r="H6" s="29" t="s">
        <v>28</v>
      </c>
      <c r="I6" s="30" t="s">
        <v>214</v>
      </c>
      <c r="J6" s="43"/>
      <c r="K6" s="16"/>
      <c r="L6" s="16"/>
      <c r="M6" s="69"/>
      <c r="N6" s="69"/>
      <c r="O6" s="16"/>
      <c r="P6" s="16"/>
      <c r="Q6" s="16"/>
      <c r="R6" s="16"/>
      <c r="S6" s="16"/>
      <c r="T6" s="16"/>
      <c r="U6" s="16"/>
      <c r="V6" s="16"/>
      <c r="W6" s="1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"/>
    </row>
    <row r="7" spans="1:44" ht="15" thickBot="1" x14ac:dyDescent="0.4">
      <c r="A7" s="61"/>
      <c r="B7" s="1"/>
      <c r="C7" s="1"/>
      <c r="D7" s="1"/>
      <c r="E7" s="1"/>
      <c r="F7" s="90" t="s">
        <v>213</v>
      </c>
      <c r="G7" s="91">
        <v>30</v>
      </c>
      <c r="H7" s="27" t="s">
        <v>28</v>
      </c>
      <c r="I7" s="28" t="s">
        <v>215</v>
      </c>
      <c r="J7" s="43"/>
      <c r="K7" s="16"/>
      <c r="L7" s="16"/>
      <c r="M7" s="69"/>
      <c r="N7" s="69"/>
      <c r="O7" s="16"/>
      <c r="P7" s="16"/>
      <c r="Q7" s="16"/>
      <c r="R7" s="16"/>
      <c r="S7" s="16"/>
      <c r="T7" s="16"/>
      <c r="U7" s="16"/>
      <c r="V7" s="16"/>
      <c r="W7" s="1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"/>
    </row>
    <row r="8" spans="1:44" ht="15" thickBot="1" x14ac:dyDescent="0.4">
      <c r="A8" s="68" t="s">
        <v>104</v>
      </c>
      <c r="B8" s="67" t="s">
        <v>8</v>
      </c>
      <c r="C8" s="67" t="s">
        <v>105</v>
      </c>
      <c r="D8" s="67" t="s">
        <v>10</v>
      </c>
      <c r="E8" s="1"/>
      <c r="F8" s="134" t="s">
        <v>93</v>
      </c>
      <c r="G8" s="134"/>
      <c r="H8" s="135"/>
      <c r="I8" s="135"/>
      <c r="J8" s="43"/>
      <c r="K8" s="16"/>
      <c r="L8" s="144" t="s">
        <v>204</v>
      </c>
      <c r="M8" s="145"/>
      <c r="N8" s="148">
        <f>0.000034</f>
        <v>3.4E-5</v>
      </c>
      <c r="O8" s="16"/>
      <c r="P8" s="16"/>
      <c r="Q8" s="16"/>
      <c r="R8" s="150" t="s">
        <v>203</v>
      </c>
      <c r="S8" s="151"/>
      <c r="T8" s="154">
        <v>6.7500000000000001E-5</v>
      </c>
      <c r="U8" s="16"/>
      <c r="V8" s="16"/>
      <c r="W8" s="1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"/>
    </row>
    <row r="9" spans="1:44" ht="15" thickBot="1" x14ac:dyDescent="0.4">
      <c r="A9" s="37" t="s">
        <v>79</v>
      </c>
      <c r="B9" s="36">
        <f>2*B3/60*PI()</f>
        <v>157.07963267948966</v>
      </c>
      <c r="C9" s="98" t="s">
        <v>80</v>
      </c>
      <c r="D9" s="39" t="s">
        <v>81</v>
      </c>
      <c r="E9" s="1"/>
      <c r="F9" s="90" t="s">
        <v>121</v>
      </c>
      <c r="G9" s="91">
        <v>0</v>
      </c>
      <c r="H9" s="23" t="s">
        <v>72</v>
      </c>
      <c r="I9" s="24" t="s">
        <v>122</v>
      </c>
      <c r="J9" s="43"/>
      <c r="K9" s="16"/>
      <c r="L9" s="146"/>
      <c r="M9" s="147"/>
      <c r="N9" s="149"/>
      <c r="O9" s="16"/>
      <c r="P9" s="16"/>
      <c r="Q9" s="16"/>
      <c r="R9" s="152"/>
      <c r="S9" s="153"/>
      <c r="T9" s="155"/>
      <c r="U9" s="16"/>
      <c r="V9" s="16"/>
      <c r="W9" s="1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"/>
    </row>
    <row r="10" spans="1:44" ht="15" thickBot="1" x14ac:dyDescent="0.4">
      <c r="A10" s="37" t="s">
        <v>82</v>
      </c>
      <c r="B10" s="36">
        <f>B2/B9*1000</f>
        <v>19098.593171027438</v>
      </c>
      <c r="C10" s="99" t="s">
        <v>83</v>
      </c>
      <c r="D10" s="38" t="s">
        <v>84</v>
      </c>
      <c r="E10" s="1"/>
      <c r="F10" s="90" t="s">
        <v>130</v>
      </c>
      <c r="G10" s="91">
        <v>2</v>
      </c>
      <c r="H10" s="66">
        <v>1</v>
      </c>
      <c r="I10" s="24" t="s">
        <v>129</v>
      </c>
      <c r="J10" s="43"/>
      <c r="K10" s="16"/>
      <c r="L10" s="16"/>
      <c r="M10" s="69"/>
      <c r="N10" s="69"/>
      <c r="O10" s="16"/>
      <c r="P10" s="16"/>
      <c r="Q10" s="16"/>
      <c r="R10" s="16"/>
      <c r="S10" s="16"/>
      <c r="T10" s="16"/>
      <c r="U10" s="16"/>
      <c r="V10" s="16"/>
      <c r="W10" s="1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"/>
    </row>
    <row r="11" spans="1:44" ht="16" thickBot="1" x14ac:dyDescent="0.4">
      <c r="A11" s="37" t="s">
        <v>87</v>
      </c>
      <c r="B11" s="36">
        <f>B10/G4</f>
        <v>636.61977236758128</v>
      </c>
      <c r="C11" s="98" t="s">
        <v>72</v>
      </c>
      <c r="D11" s="39" t="s">
        <v>88</v>
      </c>
      <c r="E11" s="1"/>
      <c r="F11" s="93" t="s">
        <v>131</v>
      </c>
      <c r="G11" s="94">
        <v>16</v>
      </c>
      <c r="H11" s="81" t="s">
        <v>28</v>
      </c>
      <c r="I11" s="81" t="s">
        <v>136</v>
      </c>
      <c r="J11" s="43"/>
      <c r="K11" s="16"/>
      <c r="L11" s="16"/>
      <c r="M11" s="69"/>
      <c r="N11" s="69"/>
      <c r="O11" s="16"/>
      <c r="P11" s="16"/>
      <c r="Q11" s="16"/>
      <c r="R11" s="16"/>
      <c r="S11" s="16"/>
      <c r="T11" s="16"/>
      <c r="U11" s="16"/>
      <c r="V11" s="16"/>
      <c r="W11" s="1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"/>
    </row>
    <row r="12" spans="1:44" ht="29" x14ac:dyDescent="0.35">
      <c r="A12" s="37" t="s">
        <v>85</v>
      </c>
      <c r="B12" s="36">
        <f>B11*TAN(RADIANS(G3))</f>
        <v>367.55259694786133</v>
      </c>
      <c r="C12" s="99" t="s">
        <v>72</v>
      </c>
      <c r="D12" s="38" t="s">
        <v>89</v>
      </c>
      <c r="E12" s="1"/>
      <c r="F12" s="90" t="s">
        <v>143</v>
      </c>
      <c r="G12" s="91">
        <v>225</v>
      </c>
      <c r="H12" s="27" t="s">
        <v>142</v>
      </c>
      <c r="I12" s="34" t="s">
        <v>202</v>
      </c>
      <c r="J12" s="43"/>
      <c r="K12" s="16"/>
      <c r="L12" s="16"/>
      <c r="M12" s="69"/>
      <c r="N12" s="16"/>
      <c r="O12" s="16"/>
      <c r="P12" s="16"/>
      <c r="Q12" s="16"/>
      <c r="R12" s="16"/>
      <c r="S12" s="16"/>
      <c r="T12" s="16"/>
      <c r="U12" s="16"/>
      <c r="V12" s="16"/>
      <c r="W12" s="1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"/>
    </row>
    <row r="13" spans="1:44" x14ac:dyDescent="0.35">
      <c r="A13" s="37" t="s">
        <v>86</v>
      </c>
      <c r="B13" s="36">
        <f>-B11*TAN(RADIANS(G2))/COS(RADIANS(G3))</f>
        <v>-267.55640963252824</v>
      </c>
      <c r="C13" s="98" t="s">
        <v>72</v>
      </c>
      <c r="D13" s="39" t="s">
        <v>90</v>
      </c>
      <c r="E13" s="1"/>
      <c r="F13" s="90" t="s">
        <v>144</v>
      </c>
      <c r="G13" s="91">
        <f>IF(G5/G11&lt;5,RADIANS(2/3),IF(G5/G11&gt;7,RADIANS(1/4),"A definir"))</f>
        <v>1.1635528346628864E-2</v>
      </c>
      <c r="H13" s="25" t="s">
        <v>163</v>
      </c>
      <c r="I13" s="26" t="s">
        <v>199</v>
      </c>
      <c r="J13" s="43"/>
      <c r="K13" s="16"/>
      <c r="L13" s="16"/>
      <c r="M13" s="69"/>
      <c r="N13" s="16"/>
      <c r="O13" s="16"/>
      <c r="P13" s="16"/>
      <c r="Q13" s="16"/>
      <c r="R13" s="16"/>
      <c r="S13" s="16"/>
      <c r="T13" s="16"/>
      <c r="U13" s="16"/>
      <c r="V13" s="16"/>
      <c r="W13" s="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/>
    </row>
    <row r="14" spans="1:44" x14ac:dyDescent="0.35">
      <c r="A14" s="37" t="s">
        <v>94</v>
      </c>
      <c r="B14" s="36">
        <f>-B12</f>
        <v>-367.55259694786133</v>
      </c>
      <c r="C14" s="99" t="s">
        <v>72</v>
      </c>
      <c r="D14" s="38" t="s">
        <v>99</v>
      </c>
      <c r="E14" s="1"/>
      <c r="F14" s="90" t="s">
        <v>150</v>
      </c>
      <c r="G14" s="91">
        <f>IF(B3&gt;500,G5/3000,G5/2000)</f>
        <v>1.4999999999999999E-2</v>
      </c>
      <c r="H14" s="29" t="s">
        <v>28</v>
      </c>
      <c r="I14" s="30" t="s">
        <v>198</v>
      </c>
      <c r="J14" s="43"/>
      <c r="K14" s="16"/>
      <c r="L14" s="16"/>
      <c r="M14" s="69"/>
      <c r="N14" s="16"/>
      <c r="O14" s="16"/>
      <c r="P14" s="16"/>
      <c r="Q14" s="16"/>
      <c r="R14" s="16"/>
      <c r="S14" s="16"/>
      <c r="T14" s="16"/>
      <c r="U14" s="16"/>
      <c r="V14" s="16"/>
      <c r="W14" s="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"/>
    </row>
    <row r="15" spans="1:44" x14ac:dyDescent="0.35">
      <c r="A15" s="37" t="s">
        <v>95</v>
      </c>
      <c r="B15" s="36">
        <f>-B11*(G5-G6)/G5</f>
        <v>-381.9718634205488</v>
      </c>
      <c r="C15" s="98" t="s">
        <v>72</v>
      </c>
      <c r="D15" s="39" t="s">
        <v>100</v>
      </c>
      <c r="E15" s="1"/>
      <c r="F15" s="90" t="s">
        <v>147</v>
      </c>
      <c r="G15" s="91" t="s">
        <v>145</v>
      </c>
      <c r="H15" s="31">
        <v>1</v>
      </c>
      <c r="I15" s="30" t="s">
        <v>197</v>
      </c>
      <c r="J15" s="43"/>
      <c r="K15" s="16"/>
      <c r="L15" s="16"/>
      <c r="M15" s="69"/>
      <c r="N15" s="16"/>
      <c r="O15" s="16"/>
      <c r="P15" s="16"/>
      <c r="Q15" s="16"/>
      <c r="R15" s="16"/>
      <c r="S15" s="16"/>
      <c r="T15" s="16"/>
      <c r="U15" s="16"/>
      <c r="V15" s="16"/>
      <c r="W15" s="1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"/>
    </row>
    <row r="16" spans="1:44" ht="14.5" customHeight="1" x14ac:dyDescent="0.35">
      <c r="A16" s="37" t="s">
        <v>96</v>
      </c>
      <c r="B16" s="36">
        <f>-(B13*G5-G6*B13+G7*B12)/(G5)</f>
        <v>-84.501218852390608</v>
      </c>
      <c r="C16" s="99" t="s">
        <v>72</v>
      </c>
      <c r="D16" s="38" t="s">
        <v>101</v>
      </c>
      <c r="E16" s="1"/>
      <c r="F16" s="90" t="s">
        <v>148</v>
      </c>
      <c r="G16" s="91">
        <f>IF(G15="large",1/1500,1/500)</f>
        <v>6.6666666666666664E-4</v>
      </c>
      <c r="H16" s="32">
        <v>1</v>
      </c>
      <c r="I16" s="26" t="s">
        <v>196</v>
      </c>
      <c r="J16" s="43"/>
      <c r="K16" s="16"/>
      <c r="L16" s="16"/>
      <c r="M16" s="69"/>
      <c r="N16" s="16"/>
      <c r="O16" s="16"/>
      <c r="P16" s="16"/>
      <c r="Q16" s="16"/>
      <c r="R16" s="16"/>
      <c r="S16" s="16"/>
      <c r="T16" s="16"/>
      <c r="U16" s="16"/>
      <c r="V16" s="16"/>
      <c r="W16" s="1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"/>
    </row>
    <row r="17" spans="1:44" x14ac:dyDescent="0.35">
      <c r="A17" s="37" t="s">
        <v>97</v>
      </c>
      <c r="B17" s="36">
        <f>-(G6*B11)/(G5)</f>
        <v>-254.64790894703251</v>
      </c>
      <c r="C17" s="98" t="s">
        <v>72</v>
      </c>
      <c r="D17" s="39" t="s">
        <v>102</v>
      </c>
      <c r="E17" s="1"/>
      <c r="F17" s="90" t="s">
        <v>149</v>
      </c>
      <c r="G17" s="91">
        <v>3</v>
      </c>
      <c r="H17" s="29" t="s">
        <v>76</v>
      </c>
      <c r="I17" s="30" t="s">
        <v>195</v>
      </c>
      <c r="J17" s="43"/>
      <c r="K17" s="16"/>
      <c r="L17" s="16"/>
      <c r="M17" s="69"/>
      <c r="N17" s="16"/>
      <c r="O17" s="16"/>
      <c r="P17" s="16"/>
      <c r="Q17" s="16"/>
      <c r="R17" s="16"/>
      <c r="S17" s="16"/>
      <c r="T17" s="16"/>
      <c r="U17" s="16"/>
      <c r="V17" s="16"/>
      <c r="W17" s="1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"/>
    </row>
    <row r="18" spans="1:44" x14ac:dyDescent="0.35">
      <c r="A18" s="37" t="s">
        <v>98</v>
      </c>
      <c r="B18" s="36">
        <f>-(G6*B13-G7*B12)/(G5)</f>
        <v>352.05762848491884</v>
      </c>
      <c r="C18" s="99" t="s">
        <v>72</v>
      </c>
      <c r="D18" s="38" t="s">
        <v>103</v>
      </c>
      <c r="E18" s="1"/>
      <c r="F18" s="90" t="s">
        <v>155</v>
      </c>
      <c r="G18" s="92">
        <v>190000</v>
      </c>
      <c r="H18" s="25" t="s">
        <v>142</v>
      </c>
      <c r="I18" s="26" t="s">
        <v>160</v>
      </c>
      <c r="J18" s="43"/>
      <c r="K18" s="16"/>
      <c r="L18" s="16"/>
      <c r="M18" s="69"/>
      <c r="N18" s="16"/>
      <c r="O18" s="16"/>
      <c r="P18" s="16"/>
      <c r="Q18" s="16"/>
      <c r="R18" s="16"/>
      <c r="S18" s="16"/>
      <c r="T18" s="16"/>
      <c r="U18" s="16"/>
      <c r="V18" s="16"/>
      <c r="W18" s="1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"/>
    </row>
    <row r="19" spans="1:44" ht="29" x14ac:dyDescent="0.35">
      <c r="A19" s="37" t="s">
        <v>132</v>
      </c>
      <c r="B19" s="36">
        <f>G12/MAX(M41:M491)</f>
        <v>7.7123739556722173</v>
      </c>
      <c r="C19" s="100">
        <v>1</v>
      </c>
      <c r="D19" s="40" t="s">
        <v>134</v>
      </c>
      <c r="E19" s="1"/>
      <c r="F19" s="90" t="s">
        <v>156</v>
      </c>
      <c r="G19" s="92">
        <f>G18/(2*(1+0.3))</f>
        <v>73076.923076923078</v>
      </c>
      <c r="H19" s="29" t="s">
        <v>142</v>
      </c>
      <c r="I19" s="30" t="s">
        <v>161</v>
      </c>
      <c r="J19" s="43"/>
      <c r="K19" s="16"/>
      <c r="L19" s="16"/>
      <c r="M19" s="69"/>
      <c r="N19" s="16"/>
      <c r="O19" s="16"/>
      <c r="P19" s="16"/>
      <c r="Q19" s="16"/>
      <c r="R19" s="16"/>
      <c r="S19" s="16"/>
      <c r="T19" s="16"/>
      <c r="U19" s="16"/>
      <c r="V19" s="16"/>
      <c r="W19" s="1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"/>
    </row>
    <row r="20" spans="1:44" ht="29" x14ac:dyDescent="0.35">
      <c r="A20" s="37" t="s">
        <v>133</v>
      </c>
      <c r="B20" s="6" t="str">
        <f>IF(B19&gt;G10,"Oui","Non")</f>
        <v>Oui</v>
      </c>
      <c r="C20" s="99" t="s">
        <v>208</v>
      </c>
      <c r="D20" s="38" t="s">
        <v>135</v>
      </c>
      <c r="E20" s="1"/>
      <c r="F20" s="90" t="s">
        <v>191</v>
      </c>
      <c r="G20" s="91">
        <v>0</v>
      </c>
      <c r="H20" s="25" t="s">
        <v>28</v>
      </c>
      <c r="I20" s="33" t="s">
        <v>192</v>
      </c>
      <c r="J20" s="43"/>
      <c r="K20" s="16"/>
      <c r="L20" s="16"/>
      <c r="M20" s="69"/>
      <c r="N20" s="16"/>
      <c r="O20" s="16"/>
      <c r="P20" s="16"/>
      <c r="Q20" s="16"/>
      <c r="R20" s="16"/>
      <c r="S20" s="16"/>
      <c r="T20" s="16"/>
      <c r="U20" s="16"/>
      <c r="V20" s="16"/>
      <c r="W20" s="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"/>
    </row>
    <row r="21" spans="1:44" ht="29" x14ac:dyDescent="0.35">
      <c r="A21" s="37" t="s">
        <v>165</v>
      </c>
      <c r="B21" s="63" cm="1">
        <f t="array" ref="B21">MAX(ABS(F41:F491))/(G19*B31)</f>
        <v>4.0620129132927354E-5</v>
      </c>
      <c r="C21" s="98" t="s">
        <v>163</v>
      </c>
      <c r="D21" s="39" t="s">
        <v>164</v>
      </c>
      <c r="E21" s="1"/>
      <c r="F21" s="90" t="s">
        <v>193</v>
      </c>
      <c r="G21" s="91">
        <v>0</v>
      </c>
      <c r="H21" s="29" t="s">
        <v>28</v>
      </c>
      <c r="I21" s="35" t="s">
        <v>194</v>
      </c>
      <c r="J21" s="43"/>
      <c r="K21" s="16"/>
      <c r="L21" s="16"/>
      <c r="M21" s="69"/>
      <c r="N21" s="16"/>
      <c r="O21" s="16"/>
      <c r="P21" s="16"/>
      <c r="Q21" s="16"/>
      <c r="R21" s="16"/>
      <c r="S21" s="16"/>
      <c r="T21" s="16"/>
      <c r="U21" s="16"/>
      <c r="V21" s="16"/>
      <c r="W21" s="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"/>
    </row>
    <row r="22" spans="1:44" x14ac:dyDescent="0.35">
      <c r="A22" s="37" t="s">
        <v>154</v>
      </c>
      <c r="B22" s="4" t="str">
        <f>IF(B21&lt;G13,"Oui","Non")</f>
        <v>Oui</v>
      </c>
      <c r="C22" s="99" t="s">
        <v>208</v>
      </c>
      <c r="D22" s="38" t="s">
        <v>153</v>
      </c>
      <c r="E22" s="1"/>
      <c r="F22" s="73"/>
      <c r="G22" s="16"/>
      <c r="H22" s="16"/>
      <c r="I22" s="16"/>
      <c r="J22" s="43"/>
      <c r="K22" s="16"/>
      <c r="L22" s="16"/>
      <c r="M22" s="69"/>
      <c r="N22" s="16"/>
      <c r="O22" s="16"/>
      <c r="P22" s="16"/>
      <c r="Q22" s="16"/>
      <c r="R22" s="16"/>
      <c r="S22" s="16"/>
      <c r="T22" s="16"/>
      <c r="U22" s="16"/>
      <c r="V22" s="16"/>
      <c r="W22" s="1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"/>
    </row>
    <row r="23" spans="1:44" x14ac:dyDescent="0.35">
      <c r="A23" s="37" t="s">
        <v>167</v>
      </c>
      <c r="B23" s="36">
        <f>MAX(U41:U491)</f>
        <v>1.2342205375802825E-2</v>
      </c>
      <c r="C23" s="99" t="s">
        <v>28</v>
      </c>
      <c r="D23" s="38" t="s">
        <v>168</v>
      </c>
      <c r="E23" s="1"/>
      <c r="F23" s="16"/>
      <c r="G23" s="16"/>
      <c r="H23" s="16"/>
      <c r="I23" s="16"/>
      <c r="J23" s="43"/>
      <c r="K23" s="16"/>
      <c r="L23" s="16"/>
      <c r="M23" s="69"/>
      <c r="N23" s="16"/>
      <c r="O23" s="16"/>
      <c r="P23" s="16"/>
      <c r="Q23" s="16"/>
      <c r="R23" s="16"/>
      <c r="S23" s="16"/>
      <c r="T23" s="16"/>
      <c r="U23" s="16"/>
      <c r="V23" s="16"/>
      <c r="W23" s="1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"/>
    </row>
    <row r="24" spans="1:44" x14ac:dyDescent="0.35">
      <c r="A24" s="37" t="s">
        <v>169</v>
      </c>
      <c r="B24" s="4" t="str">
        <f>IF(B23&lt;G14,"Oui","Non")</f>
        <v>Oui</v>
      </c>
      <c r="C24" s="98" t="s">
        <v>208</v>
      </c>
      <c r="D24" s="39" t="s">
        <v>152</v>
      </c>
      <c r="E24" s="1"/>
      <c r="F24" s="16"/>
      <c r="G24" s="16"/>
      <c r="H24" s="16"/>
      <c r="I24" s="16"/>
      <c r="J24" s="43"/>
      <c r="K24" s="16"/>
      <c r="L24" s="16"/>
      <c r="M24" s="69"/>
      <c r="N24" s="16"/>
      <c r="O24" s="16"/>
      <c r="P24" s="16"/>
      <c r="Q24" s="16"/>
      <c r="R24" s="16"/>
      <c r="S24" s="16"/>
      <c r="T24" s="16"/>
      <c r="U24" s="16"/>
      <c r="V24" s="16"/>
      <c r="W24" s="1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"/>
    </row>
    <row r="25" spans="1:44" x14ac:dyDescent="0.35">
      <c r="A25" s="37" t="s">
        <v>188</v>
      </c>
      <c r="B25" s="36">
        <f>MAX(T41:T491)</f>
        <v>8.4343064669635128E-5</v>
      </c>
      <c r="C25" s="101">
        <v>1</v>
      </c>
      <c r="D25" s="38" t="s">
        <v>207</v>
      </c>
      <c r="E25" s="1"/>
      <c r="F25" s="16"/>
      <c r="G25" s="16"/>
      <c r="H25" s="16"/>
      <c r="I25" s="16"/>
      <c r="J25" s="43"/>
      <c r="K25" s="16"/>
      <c r="L25" s="16"/>
      <c r="M25" s="69"/>
      <c r="N25" s="16"/>
      <c r="O25" s="16"/>
      <c r="P25" s="16"/>
      <c r="Q25" s="16"/>
      <c r="R25" s="16"/>
      <c r="S25" s="16"/>
      <c r="T25" s="16"/>
      <c r="U25" s="16"/>
      <c r="V25" s="16"/>
      <c r="W25" s="1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"/>
    </row>
    <row r="26" spans="1:44" x14ac:dyDescent="0.35">
      <c r="A26" s="37" t="s">
        <v>170</v>
      </c>
      <c r="B26" s="4" t="str">
        <f>IF(B25&lt;G16,"Oui","Non")</f>
        <v>Oui</v>
      </c>
      <c r="C26" s="98" t="s">
        <v>208</v>
      </c>
      <c r="D26" s="39" t="s">
        <v>151</v>
      </c>
      <c r="E26" s="1"/>
      <c r="F26" s="16"/>
      <c r="G26" s="16"/>
      <c r="H26" s="16"/>
      <c r="I26" s="16"/>
      <c r="J26" s="43"/>
      <c r="K26" s="16"/>
      <c r="L26" s="16"/>
      <c r="M26" s="69"/>
      <c r="N26" s="16"/>
      <c r="O26" s="16"/>
      <c r="P26" s="16"/>
      <c r="Q26" s="16"/>
      <c r="R26" s="16"/>
      <c r="S26" s="16"/>
      <c r="T26" s="16"/>
      <c r="U26" s="16"/>
      <c r="V26" s="16"/>
      <c r="W26" s="1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"/>
    </row>
    <row r="27" spans="1:44" x14ac:dyDescent="0.35">
      <c r="A27" s="37" t="s">
        <v>189</v>
      </c>
      <c r="B27" s="36">
        <f>DEGREES(ATAN(T41))</f>
        <v>4.3303822581202966E-3</v>
      </c>
      <c r="C27" s="99" t="s">
        <v>76</v>
      </c>
      <c r="D27" s="38" t="s">
        <v>209</v>
      </c>
      <c r="E27" s="1"/>
      <c r="F27" s="16"/>
      <c r="G27" s="16"/>
      <c r="H27" s="16"/>
      <c r="I27" s="16"/>
      <c r="J27" s="43"/>
      <c r="K27" s="16"/>
      <c r="L27" s="16"/>
      <c r="M27" s="69"/>
      <c r="N27" s="16"/>
      <c r="O27" s="16"/>
      <c r="P27" s="16"/>
      <c r="Q27" s="16"/>
      <c r="R27" s="16"/>
      <c r="S27" s="16"/>
      <c r="T27" s="16"/>
      <c r="U27" s="16"/>
      <c r="V27" s="16"/>
      <c r="W27" s="1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"/>
    </row>
    <row r="28" spans="1:44" x14ac:dyDescent="0.35">
      <c r="A28" s="37" t="s">
        <v>190</v>
      </c>
      <c r="B28" s="64">
        <f>DEGREES(ATAN(T491))</f>
        <v>4.8325016253099847E-3</v>
      </c>
      <c r="C28" s="98" t="s">
        <v>76</v>
      </c>
      <c r="D28" s="39" t="s">
        <v>210</v>
      </c>
      <c r="E28" s="1"/>
      <c r="F28" s="16"/>
      <c r="G28" s="16"/>
      <c r="H28" s="16"/>
      <c r="I28" s="16"/>
      <c r="J28" s="43"/>
      <c r="K28" s="16"/>
      <c r="L28" s="16"/>
      <c r="M28" s="69"/>
      <c r="N28" s="16"/>
      <c r="O28" s="16"/>
      <c r="P28" s="16"/>
      <c r="Q28" s="16"/>
      <c r="R28" s="16"/>
      <c r="S28" s="16"/>
      <c r="T28" s="16"/>
      <c r="U28" s="16"/>
      <c r="V28" s="16"/>
      <c r="W28" s="1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"/>
    </row>
    <row r="29" spans="1:44" ht="15" thickBot="1" x14ac:dyDescent="0.4">
      <c r="A29" s="62" t="s">
        <v>171</v>
      </c>
      <c r="B29" s="65" t="str">
        <f>IF(MAX(B27:B28)&lt;G17,"Oui","Non")</f>
        <v>Oui</v>
      </c>
      <c r="C29" s="99" t="s">
        <v>208</v>
      </c>
      <c r="D29" s="38" t="s">
        <v>186</v>
      </c>
      <c r="E29" s="1"/>
      <c r="F29" s="16"/>
      <c r="G29" s="16"/>
      <c r="H29" s="16"/>
      <c r="I29" s="16"/>
      <c r="J29" s="43"/>
      <c r="K29" s="16"/>
      <c r="L29" s="16"/>
      <c r="M29" s="69"/>
      <c r="N29" s="16"/>
      <c r="O29" s="16"/>
      <c r="P29" s="16"/>
      <c r="Q29" s="16"/>
      <c r="R29" s="16"/>
      <c r="S29" s="16"/>
      <c r="T29" s="16"/>
      <c r="U29" s="16"/>
      <c r="V29" s="16"/>
      <c r="W29" s="1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"/>
    </row>
    <row r="30" spans="1:44" ht="15" thickBot="1" x14ac:dyDescent="0.4">
      <c r="A30" s="138" t="s">
        <v>166</v>
      </c>
      <c r="B30" s="141"/>
      <c r="C30" s="141"/>
      <c r="D30" s="142"/>
      <c r="E30" s="1"/>
      <c r="F30" s="16"/>
      <c r="G30" s="16"/>
      <c r="H30" s="16"/>
      <c r="I30" s="16"/>
      <c r="J30" s="43"/>
      <c r="K30" s="16"/>
      <c r="L30" s="16"/>
      <c r="M30" s="69"/>
      <c r="N30" s="16"/>
      <c r="O30" s="16"/>
      <c r="P30" s="16"/>
      <c r="Q30" s="16"/>
      <c r="R30" s="16"/>
      <c r="S30" s="16"/>
      <c r="T30" s="16"/>
      <c r="U30" s="16"/>
      <c r="V30" s="16"/>
      <c r="W30" s="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"/>
    </row>
    <row r="31" spans="1:44" ht="15" thickBot="1" x14ac:dyDescent="0.4">
      <c r="A31" s="77" t="s">
        <v>158</v>
      </c>
      <c r="B31" s="78">
        <f>PI()*G11^4/32</f>
        <v>6433.9817545518963</v>
      </c>
      <c r="C31" s="79" t="s">
        <v>159</v>
      </c>
      <c r="D31" s="80" t="s">
        <v>162</v>
      </c>
      <c r="E31" s="1"/>
      <c r="F31" s="16"/>
      <c r="G31" s="16"/>
      <c r="H31" s="16"/>
      <c r="I31" s="16"/>
      <c r="J31" s="43"/>
      <c r="K31" s="16"/>
      <c r="L31" s="16"/>
      <c r="M31" s="69"/>
      <c r="N31" s="16"/>
      <c r="O31" s="16"/>
      <c r="P31" s="16"/>
      <c r="Q31" s="16"/>
      <c r="R31" s="16"/>
      <c r="S31" s="16"/>
      <c r="T31" s="16"/>
      <c r="U31" s="16"/>
      <c r="V31" s="16"/>
      <c r="W31" s="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"/>
    </row>
    <row r="32" spans="1:44" ht="15" thickBot="1" x14ac:dyDescent="0.4">
      <c r="A32" s="138" t="s">
        <v>205</v>
      </c>
      <c r="B32" s="141"/>
      <c r="C32" s="141"/>
      <c r="D32" s="142"/>
      <c r="E32" s="1"/>
      <c r="F32" s="16"/>
      <c r="G32" s="16"/>
      <c r="H32" s="16"/>
      <c r="I32" s="16"/>
      <c r="J32" s="43"/>
      <c r="K32" s="16"/>
      <c r="L32" s="16"/>
      <c r="M32" s="69"/>
      <c r="N32" s="16"/>
      <c r="O32" s="16"/>
      <c r="P32" s="16"/>
      <c r="Q32" s="16"/>
      <c r="R32" s="16"/>
      <c r="S32" s="16"/>
      <c r="T32" s="16"/>
      <c r="U32" s="16"/>
      <c r="V32" s="16"/>
      <c r="W32" s="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"/>
    </row>
    <row r="33" spans="1:44" ht="15" thickBot="1" x14ac:dyDescent="0.4">
      <c r="A33" s="137" t="s">
        <v>206</v>
      </c>
      <c r="B33" s="137"/>
      <c r="C33" s="137"/>
      <c r="D33" s="137"/>
      <c r="E33" s="1"/>
      <c r="F33" s="16"/>
      <c r="G33" s="16"/>
      <c r="H33" s="16"/>
      <c r="I33" s="16"/>
      <c r="J33" s="43"/>
      <c r="K33" s="16"/>
      <c r="L33" s="16"/>
      <c r="M33" s="69"/>
      <c r="N33" s="16"/>
      <c r="O33" s="16"/>
      <c r="P33" s="16"/>
      <c r="Q33" s="16"/>
      <c r="R33" s="16"/>
      <c r="S33" s="16"/>
      <c r="T33" s="16"/>
      <c r="U33" s="16"/>
      <c r="V33" s="16"/>
      <c r="W33" s="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"/>
    </row>
    <row r="34" spans="1:44" ht="15" thickBot="1" x14ac:dyDescent="0.4">
      <c r="A34" s="138" t="s">
        <v>216</v>
      </c>
      <c r="B34" s="139"/>
      <c r="C34" s="139"/>
      <c r="D34" s="140"/>
      <c r="E34" s="1"/>
      <c r="F34" s="16"/>
      <c r="G34" s="16"/>
      <c r="H34" s="16"/>
      <c r="I34" s="16"/>
      <c r="J34" s="43"/>
      <c r="K34" s="16"/>
      <c r="L34" s="16"/>
      <c r="M34" s="69"/>
      <c r="N34" s="16"/>
      <c r="O34" s="16"/>
      <c r="P34" s="16"/>
      <c r="Q34" s="16"/>
      <c r="R34" s="16"/>
      <c r="S34" s="16"/>
      <c r="T34" s="16"/>
      <c r="U34" s="16"/>
      <c r="V34" s="16"/>
      <c r="W34" s="1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"/>
    </row>
    <row r="35" spans="1:44" x14ac:dyDescent="0.35">
      <c r="A35" s="143" t="str">
        <f>IF(AND(ABS(S491)&lt;0.05*ABS(MAX(S41:S491)),ABS(P491)&lt;0.05*ABS(MAX(P41:P491))),"Constantes d'integration correctes","Constantes d'integration incorrectes")</f>
        <v>Constantes d'integration correctes</v>
      </c>
      <c r="B35" s="143"/>
      <c r="C35" s="143"/>
      <c r="D35" s="143"/>
      <c r="E35" s="1"/>
      <c r="F35" s="16"/>
      <c r="G35" s="16"/>
      <c r="H35" s="16"/>
      <c r="I35" s="16"/>
      <c r="J35" s="43"/>
      <c r="K35" s="16"/>
      <c r="L35" s="16"/>
      <c r="M35" s="69"/>
      <c r="N35" s="16"/>
      <c r="O35" s="16"/>
      <c r="P35" s="16"/>
      <c r="Q35" s="16"/>
      <c r="R35" s="16"/>
      <c r="S35" s="16"/>
      <c r="T35" s="16"/>
      <c r="U35" s="16"/>
      <c r="V35" s="16"/>
      <c r="W35" s="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72"/>
      <c r="AQ35" s="72"/>
      <c r="AR35" s="1"/>
    </row>
    <row r="36" spans="1:44" x14ac:dyDescent="0.35">
      <c r="A36" s="1"/>
      <c r="B36" s="1"/>
      <c r="C36" s="1"/>
      <c r="D36" s="1"/>
      <c r="E36" s="1"/>
      <c r="F36" s="1"/>
      <c r="G36" s="1"/>
      <c r="H36" s="1"/>
      <c r="I36" s="1"/>
      <c r="J36" s="43"/>
      <c r="K36" s="1"/>
      <c r="L36" s="1"/>
      <c r="M36" s="43"/>
      <c r="N36" s="1"/>
      <c r="O36" s="1"/>
      <c r="P36" s="1"/>
      <c r="Q36" s="1"/>
      <c r="R36" s="1"/>
      <c r="S36" s="1"/>
      <c r="T36" s="1"/>
      <c r="U36" s="1"/>
      <c r="V36" s="1"/>
      <c r="W36" s="1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"/>
    </row>
    <row r="37" spans="1:44" x14ac:dyDescent="0.35">
      <c r="A37" s="136" t="s">
        <v>107</v>
      </c>
      <c r="B37" s="136"/>
      <c r="C37" s="136"/>
      <c r="D37" s="136"/>
      <c r="E37" s="136"/>
      <c r="F37" s="136"/>
      <c r="G37" s="136"/>
      <c r="H37" s="136"/>
      <c r="I37" s="136"/>
      <c r="J37" s="136"/>
      <c r="K37" s="136" t="s">
        <v>157</v>
      </c>
      <c r="L37" s="136"/>
      <c r="M37" s="136"/>
      <c r="N37" s="136" t="s">
        <v>178</v>
      </c>
      <c r="O37" s="136"/>
      <c r="P37" s="136"/>
      <c r="Q37" s="136"/>
      <c r="R37" s="136"/>
      <c r="S37" s="136"/>
      <c r="T37" s="136"/>
      <c r="U37" s="136"/>
      <c r="V37" s="136"/>
      <c r="W37" s="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"/>
    </row>
    <row r="38" spans="1:44" x14ac:dyDescent="0.35">
      <c r="A38" s="10" t="s">
        <v>108</v>
      </c>
      <c r="B38" s="15" t="s">
        <v>109</v>
      </c>
      <c r="C38" s="15" t="s">
        <v>72</v>
      </c>
      <c r="D38" s="15" t="s">
        <v>110</v>
      </c>
      <c r="E38" s="15" t="s">
        <v>111</v>
      </c>
      <c r="F38" s="15" t="s">
        <v>113</v>
      </c>
      <c r="G38" s="15" t="s">
        <v>112</v>
      </c>
      <c r="H38" s="15" t="s">
        <v>119</v>
      </c>
      <c r="I38" s="15" t="s">
        <v>123</v>
      </c>
      <c r="J38" s="44" t="s">
        <v>125</v>
      </c>
      <c r="K38" s="15" t="s">
        <v>137</v>
      </c>
      <c r="L38" s="15" t="s">
        <v>138</v>
      </c>
      <c r="M38" s="44" t="s">
        <v>139</v>
      </c>
      <c r="N38" s="15"/>
      <c r="O38" s="15" t="s">
        <v>172</v>
      </c>
      <c r="P38" s="15" t="s">
        <v>173</v>
      </c>
      <c r="Q38" s="15"/>
      <c r="R38" s="15" t="s">
        <v>174</v>
      </c>
      <c r="S38" s="15" t="s">
        <v>175</v>
      </c>
      <c r="T38" s="15" t="s">
        <v>176</v>
      </c>
      <c r="U38" s="15" t="s">
        <v>177</v>
      </c>
      <c r="W38" s="1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"/>
    </row>
    <row r="39" spans="1:44" ht="66.5" customHeight="1" x14ac:dyDescent="0.35">
      <c r="A39" s="10" t="s">
        <v>10</v>
      </c>
      <c r="B39" s="13" t="s">
        <v>115</v>
      </c>
      <c r="C39" s="11" t="s">
        <v>116</v>
      </c>
      <c r="D39" s="11" t="s">
        <v>127</v>
      </c>
      <c r="E39" s="12" t="s">
        <v>128</v>
      </c>
      <c r="F39" s="12" t="s">
        <v>118</v>
      </c>
      <c r="G39" s="12" t="s">
        <v>117</v>
      </c>
      <c r="H39" s="12" t="s">
        <v>120</v>
      </c>
      <c r="I39" s="12" t="s">
        <v>124</v>
      </c>
      <c r="J39" s="45" t="s">
        <v>126</v>
      </c>
      <c r="K39" s="14" t="s">
        <v>140</v>
      </c>
      <c r="L39" s="14" t="s">
        <v>141</v>
      </c>
      <c r="M39" s="47" t="s">
        <v>278</v>
      </c>
      <c r="N39" s="13" t="s">
        <v>185</v>
      </c>
      <c r="O39" s="13" t="s">
        <v>179</v>
      </c>
      <c r="P39" s="13" t="s">
        <v>180</v>
      </c>
      <c r="Q39" s="13" t="s">
        <v>187</v>
      </c>
      <c r="R39" s="13" t="s">
        <v>181</v>
      </c>
      <c r="S39" s="13" t="s">
        <v>182</v>
      </c>
      <c r="T39" s="13" t="s">
        <v>183</v>
      </c>
      <c r="U39" s="13" t="s">
        <v>184</v>
      </c>
      <c r="W39" s="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"/>
    </row>
    <row r="40" spans="1:44" x14ac:dyDescent="0.35">
      <c r="A40" s="10" t="s">
        <v>9</v>
      </c>
      <c r="B40" s="11" t="s">
        <v>28</v>
      </c>
      <c r="C40" s="11" t="s">
        <v>72</v>
      </c>
      <c r="D40" s="11" t="s">
        <v>72</v>
      </c>
      <c r="E40" s="12" t="s">
        <v>72</v>
      </c>
      <c r="F40" s="12" t="s">
        <v>83</v>
      </c>
      <c r="G40" s="12" t="s">
        <v>83</v>
      </c>
      <c r="H40" s="12" t="s">
        <v>83</v>
      </c>
      <c r="I40" s="12" t="s">
        <v>83</v>
      </c>
      <c r="J40" s="45" t="s">
        <v>72</v>
      </c>
      <c r="K40" s="12" t="s">
        <v>142</v>
      </c>
      <c r="L40" s="12" t="s">
        <v>142</v>
      </c>
      <c r="M40" s="45" t="s">
        <v>142</v>
      </c>
      <c r="N40" s="11"/>
      <c r="O40" s="12">
        <v>1</v>
      </c>
      <c r="P40" s="11" t="s">
        <v>28</v>
      </c>
      <c r="Q40" s="11"/>
      <c r="R40" s="11">
        <v>1</v>
      </c>
      <c r="S40" s="11" t="s">
        <v>28</v>
      </c>
      <c r="T40" s="11">
        <v>1</v>
      </c>
      <c r="U40" s="11" t="s">
        <v>28</v>
      </c>
      <c r="V40" s="3"/>
      <c r="W40" s="1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"/>
    </row>
    <row r="41" spans="1:44" x14ac:dyDescent="0.35">
      <c r="A41" s="10" t="s">
        <v>114</v>
      </c>
      <c r="B41">
        <f>0</f>
        <v>0</v>
      </c>
      <c r="C41">
        <f>IF(B41&lt;$G$6,$B$14,$B$14+$B$12)</f>
        <v>-367.55259694786133</v>
      </c>
      <c r="D41">
        <f>IF(B41&lt;18, $B$15, $B$15+$B$11 )</f>
        <v>-381.9718634205488</v>
      </c>
      <c r="E41" s="2">
        <f>IF(B41&lt;18, $B$16, $B$16+$B$13 )</f>
        <v>-84.501218852390608</v>
      </c>
      <c r="F41">
        <f>IF(B41&lt;18,0,-$G$7*$B$11)</f>
        <v>0</v>
      </c>
      <c r="G41">
        <f>IF(B41&lt;$G$6,    $B$16*B41,    $B$16*B41-(-B41+$G$6)*$B$13+$G$7*$B$12)</f>
        <v>0</v>
      </c>
      <c r="H41">
        <f>IF(B41&lt;$G$6,-B41*$B$15,-B41*$B$15+(-B41+$G$6)*$B$11)</f>
        <v>0</v>
      </c>
      <c r="I41" s="2">
        <f>SQRT(H41*H41+G41*G41)</f>
        <v>0</v>
      </c>
      <c r="J41" s="46">
        <f>SQRT(D41*D41+E41*E41)</f>
        <v>391.20705570388935</v>
      </c>
      <c r="K41">
        <f>32*I41/(PI()*$G$11^3)</f>
        <v>0</v>
      </c>
      <c r="L41">
        <f>16*J41/(PI()*$G$11^4)</f>
        <v>3.040162924204123E-2</v>
      </c>
      <c r="M41" s="46">
        <f>SQRT(K41^2+3*L41^2)</f>
        <v>5.2657166480087107E-2</v>
      </c>
      <c r="N41" s="8">
        <f t="shared" ref="N41:N104" si="0">-G41/($G$18*$B$31)</f>
        <v>0</v>
      </c>
      <c r="O41" s="5">
        <f>SUM($N$41:N41)*0.1+$N$8</f>
        <v>3.4E-5</v>
      </c>
      <c r="P41" s="5">
        <f>SUM($O$41:O41)+0</f>
        <v>3.4E-5</v>
      </c>
      <c r="Q41" s="8">
        <f t="shared" ref="Q41:Q104" si="1">-H41/($G$18*$B$31)</f>
        <v>0</v>
      </c>
      <c r="R41" s="5">
        <f>SUM($Q$41:Q41)*0.1+$T$8</f>
        <v>6.7500000000000001E-5</v>
      </c>
      <c r="S41" s="5">
        <f>SUM($R$41:R41)+0</f>
        <v>6.7500000000000001E-5</v>
      </c>
      <c r="T41">
        <f>SQRT(SUMSQ(O41,R41))</f>
        <v>7.5579428418055659E-5</v>
      </c>
      <c r="U41">
        <f>SQRT(SUMSQ(S41,P41))</f>
        <v>7.5579428418055659E-5</v>
      </c>
      <c r="W41" s="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"/>
    </row>
    <row r="42" spans="1:44" x14ac:dyDescent="0.35">
      <c r="B42">
        <f>B41+0.1</f>
        <v>0.1</v>
      </c>
      <c r="C42">
        <f t="shared" ref="C42:C105" si="2">IF(B42&lt;$G$6,$B$14,$B$14+$B$12)</f>
        <v>-367.55259694786133</v>
      </c>
      <c r="D42">
        <f t="shared" ref="D42:D105" si="3">IF(B42&lt;18, $B$15, $B$15+$B$11 )</f>
        <v>-381.9718634205488</v>
      </c>
      <c r="E42" s="2">
        <f t="shared" ref="E42:E105" si="4">IF(B42&lt;18, $B$16, $B$16+$B$13 )</f>
        <v>-84.501218852390608</v>
      </c>
      <c r="F42">
        <f t="shared" ref="F42:F105" si="5">IF(B42&lt;18,0,-$G$7*$B$11)</f>
        <v>0</v>
      </c>
      <c r="G42">
        <f t="shared" ref="G42:G105" si="6">IF(B42&lt;$G$6,    $B$16*B42,    $B$16*B42-(-B42+$G$6)*$B$13+$G$7*$B$12)</f>
        <v>-8.4501218852390618</v>
      </c>
      <c r="H42">
        <f t="shared" ref="H42:H105" si="7">IF(B42&lt;$G$6,-B42*$B$15,-B42*$B$15+(-B42+$G$6)*$B$11)</f>
        <v>38.197186342054884</v>
      </c>
      <c r="I42" s="2">
        <f t="shared" ref="I42:I105" si="8">SQRT(H42*H42+G42*G42)</f>
        <v>39.120705570388942</v>
      </c>
      <c r="J42" s="46">
        <f t="shared" ref="J42:J105" si="9">SQRT(D42*D42+E42*E42)</f>
        <v>391.20705570388935</v>
      </c>
      <c r="K42">
        <f t="shared" ref="K42:K105" si="10">32*I42/(PI()*$G$11^3)</f>
        <v>9.7285213574531959E-2</v>
      </c>
      <c r="L42">
        <f t="shared" ref="L42:L105" si="11">16*J42/(PI()*$G$11^4)</f>
        <v>3.040162924204123E-2</v>
      </c>
      <c r="M42" s="46">
        <f t="shared" ref="M42:M105" si="12">SQRT(K42^2+3*L42^2)</f>
        <v>0.11062183311604408</v>
      </c>
      <c r="N42" s="8">
        <f t="shared" si="0"/>
        <v>6.9124109157319193E-9</v>
      </c>
      <c r="O42" s="5">
        <f>SUM($N$41:N42)*0.1+$N$8</f>
        <v>3.4000691241091574E-5</v>
      </c>
      <c r="P42" s="5">
        <f>SUM($O$41:O42)+0</f>
        <v>6.8000691241091574E-5</v>
      </c>
      <c r="Q42" s="8">
        <f t="shared" si="1"/>
        <v>-3.124625317917489E-8</v>
      </c>
      <c r="R42" s="5">
        <f>SUM($Q$41:Q42)*0.1+$T$8</f>
        <v>6.7496875374682089E-5</v>
      </c>
      <c r="S42" s="5">
        <f>SUM($R$41:R42)+0</f>
        <v>1.349968753746821E-4</v>
      </c>
      <c r="T42">
        <f t="shared" ref="T42:T105" si="13">SQRT(SUMSQ(O42,R42))</f>
        <v>7.5576948801981992E-5</v>
      </c>
      <c r="U42">
        <f t="shared" ref="U42:U105" si="14">SQRT(SUMSQ(S42,P42))</f>
        <v>1.5115637720650003E-4</v>
      </c>
      <c r="W42" s="1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"/>
    </row>
    <row r="43" spans="1:44" x14ac:dyDescent="0.35">
      <c r="B43">
        <f t="shared" ref="B43:B106" si="15">B42+0.1</f>
        <v>0.2</v>
      </c>
      <c r="C43">
        <f t="shared" si="2"/>
        <v>-367.55259694786133</v>
      </c>
      <c r="D43">
        <f t="shared" si="3"/>
        <v>-381.9718634205488</v>
      </c>
      <c r="E43" s="2">
        <f t="shared" si="4"/>
        <v>-84.501218852390608</v>
      </c>
      <c r="F43">
        <f t="shared" si="5"/>
        <v>0</v>
      </c>
      <c r="G43">
        <f t="shared" si="6"/>
        <v>-16.900243770478124</v>
      </c>
      <c r="H43">
        <f t="shared" si="7"/>
        <v>76.394372684109769</v>
      </c>
      <c r="I43" s="2">
        <f t="shared" si="8"/>
        <v>78.241411140777885</v>
      </c>
      <c r="J43" s="46">
        <f t="shared" si="9"/>
        <v>391.20705570388935</v>
      </c>
      <c r="K43">
        <f t="shared" si="10"/>
        <v>0.19457042714906392</v>
      </c>
      <c r="L43">
        <f t="shared" si="11"/>
        <v>3.040162924204123E-2</v>
      </c>
      <c r="M43" s="46">
        <f t="shared" si="12"/>
        <v>0.20156990921930981</v>
      </c>
      <c r="N43" s="8">
        <f t="shared" si="0"/>
        <v>1.3824821831463839E-8</v>
      </c>
      <c r="O43" s="5">
        <f>SUM($N$41:N43)*0.1+$N$8</f>
        <v>3.4002073723274722E-5</v>
      </c>
      <c r="P43" s="5">
        <f>SUM($O$41:O43)+0</f>
        <v>1.020027649643663E-4</v>
      </c>
      <c r="Q43" s="8">
        <f t="shared" si="1"/>
        <v>-6.2492506358349779E-8</v>
      </c>
      <c r="R43" s="5">
        <f>SUM($Q$41:Q43)*0.1+$T$8</f>
        <v>6.7490626124046252E-5</v>
      </c>
      <c r="S43" s="5">
        <f>SUM($R$41:R43)+0</f>
        <v>2.0248750149872834E-4</v>
      </c>
      <c r="T43">
        <f t="shared" si="13"/>
        <v>7.5571989732299642E-5</v>
      </c>
      <c r="U43">
        <f t="shared" si="14"/>
        <v>2.2672836682597364E-4</v>
      </c>
      <c r="W43" s="1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"/>
    </row>
    <row r="44" spans="1:44" x14ac:dyDescent="0.35">
      <c r="B44">
        <f t="shared" si="15"/>
        <v>0.30000000000000004</v>
      </c>
      <c r="C44">
        <f t="shared" si="2"/>
        <v>-367.55259694786133</v>
      </c>
      <c r="D44">
        <f t="shared" si="3"/>
        <v>-381.9718634205488</v>
      </c>
      <c r="E44" s="2">
        <f t="shared" si="4"/>
        <v>-84.501218852390608</v>
      </c>
      <c r="F44">
        <f t="shared" si="5"/>
        <v>0</v>
      </c>
      <c r="G44">
        <f t="shared" si="6"/>
        <v>-25.350365655717187</v>
      </c>
      <c r="H44">
        <f t="shared" si="7"/>
        <v>114.59155902616466</v>
      </c>
      <c r="I44" s="2">
        <f t="shared" si="8"/>
        <v>117.36211671116683</v>
      </c>
      <c r="J44" s="46">
        <f t="shared" si="9"/>
        <v>391.20705570388935</v>
      </c>
      <c r="K44">
        <f t="shared" si="10"/>
        <v>0.29185564072359588</v>
      </c>
      <c r="L44">
        <f t="shared" si="11"/>
        <v>3.040162924204123E-2</v>
      </c>
      <c r="M44" s="46">
        <f t="shared" si="12"/>
        <v>0.29656785429963967</v>
      </c>
      <c r="N44" s="8">
        <f t="shared" si="0"/>
        <v>2.0737232747195761E-8</v>
      </c>
      <c r="O44" s="5">
        <f>SUM($N$41:N44)*0.1+$N$8</f>
        <v>3.4004147446549438E-5</v>
      </c>
      <c r="P44" s="5">
        <f>SUM($O$41:O44)+0</f>
        <v>1.3600691241091574E-4</v>
      </c>
      <c r="Q44" s="8">
        <f t="shared" si="1"/>
        <v>-9.3738759537524689E-8</v>
      </c>
      <c r="R44" s="5">
        <f>SUM($Q$41:Q44)*0.1+$T$8</f>
        <v>6.748125224809249E-5</v>
      </c>
      <c r="S44" s="5">
        <f>SUM($R$41:R44)+0</f>
        <v>2.6996875374682081E-4</v>
      </c>
      <c r="T44">
        <f t="shared" si="13"/>
        <v>7.5564551534018661E-5</v>
      </c>
      <c r="U44">
        <f t="shared" si="14"/>
        <v>3.0229291791764176E-4</v>
      </c>
      <c r="W44" s="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"/>
    </row>
    <row r="45" spans="1:44" x14ac:dyDescent="0.35">
      <c r="B45">
        <f t="shared" si="15"/>
        <v>0.4</v>
      </c>
      <c r="C45">
        <f t="shared" si="2"/>
        <v>-367.55259694786133</v>
      </c>
      <c r="D45">
        <f t="shared" si="3"/>
        <v>-381.9718634205488</v>
      </c>
      <c r="E45" s="2">
        <f t="shared" si="4"/>
        <v>-84.501218852390608</v>
      </c>
      <c r="F45">
        <f t="shared" si="5"/>
        <v>0</v>
      </c>
      <c r="G45">
        <f t="shared" si="6"/>
        <v>-33.800487540956247</v>
      </c>
      <c r="H45">
        <f t="shared" si="7"/>
        <v>152.78874536821954</v>
      </c>
      <c r="I45" s="2">
        <f t="shared" si="8"/>
        <v>156.48282228155577</v>
      </c>
      <c r="J45" s="46">
        <f t="shared" si="9"/>
        <v>391.20705570388935</v>
      </c>
      <c r="K45">
        <f t="shared" si="10"/>
        <v>0.38914085429812784</v>
      </c>
      <c r="L45">
        <f t="shared" si="11"/>
        <v>3.040162924204123E-2</v>
      </c>
      <c r="M45" s="46">
        <f t="shared" si="12"/>
        <v>0.39268738414365745</v>
      </c>
      <c r="N45" s="8">
        <f t="shared" si="0"/>
        <v>2.7649643662927677E-8</v>
      </c>
      <c r="O45" s="5">
        <f>SUM($N$41:N45)*0.1+$N$8</f>
        <v>3.4006912410915734E-5</v>
      </c>
      <c r="P45" s="5">
        <f>SUM($O$41:O45)+0</f>
        <v>1.7001382482183147E-4</v>
      </c>
      <c r="Q45" s="8">
        <f t="shared" si="1"/>
        <v>-1.2498501271669956E-7</v>
      </c>
      <c r="R45" s="5">
        <f>SUM($Q$41:Q45)*0.1+$T$8</f>
        <v>6.746875374682083E-5</v>
      </c>
      <c r="S45" s="5">
        <f>SUM($R$41:R45)+0</f>
        <v>3.3743750749364162E-4</v>
      </c>
      <c r="T45">
        <f t="shared" si="13"/>
        <v>7.5554634694854062E-5</v>
      </c>
      <c r="U45">
        <f t="shared" si="14"/>
        <v>3.7784755139350822E-4</v>
      </c>
      <c r="W45" s="1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"/>
    </row>
    <row r="46" spans="1:44" x14ac:dyDescent="0.35">
      <c r="B46">
        <f t="shared" si="15"/>
        <v>0.5</v>
      </c>
      <c r="C46">
        <f t="shared" si="2"/>
        <v>-367.55259694786133</v>
      </c>
      <c r="D46">
        <f t="shared" si="3"/>
        <v>-381.9718634205488</v>
      </c>
      <c r="E46" s="2">
        <f t="shared" si="4"/>
        <v>-84.501218852390608</v>
      </c>
      <c r="F46">
        <f t="shared" si="5"/>
        <v>0</v>
      </c>
      <c r="G46">
        <f t="shared" si="6"/>
        <v>-42.250609426195304</v>
      </c>
      <c r="H46">
        <f t="shared" si="7"/>
        <v>190.9859317102744</v>
      </c>
      <c r="I46" s="2">
        <f t="shared" si="8"/>
        <v>195.60352785194468</v>
      </c>
      <c r="J46" s="46">
        <f t="shared" si="9"/>
        <v>391.20705570388935</v>
      </c>
      <c r="K46">
        <f t="shared" si="10"/>
        <v>0.48642606787265968</v>
      </c>
      <c r="L46">
        <f t="shared" si="11"/>
        <v>3.040162924204123E-2</v>
      </c>
      <c r="M46" s="46">
        <f t="shared" si="12"/>
        <v>0.48926791912792417</v>
      </c>
      <c r="N46" s="8">
        <f t="shared" si="0"/>
        <v>3.456205457865959E-8</v>
      </c>
      <c r="O46" s="5">
        <f>SUM($N$41:N46)*0.1+$N$8</f>
        <v>3.4010368616373598E-5</v>
      </c>
      <c r="P46" s="5">
        <f>SUM($O$41:O46)+0</f>
        <v>2.0402419343820507E-4</v>
      </c>
      <c r="Q46" s="8">
        <f t="shared" si="1"/>
        <v>-1.5623126589587445E-7</v>
      </c>
      <c r="R46" s="5">
        <f>SUM($Q$41:Q46)*0.1+$T$8</f>
        <v>6.7453130620231244E-5</v>
      </c>
      <c r="S46" s="5">
        <f>SUM($R$41:R46)+0</f>
        <v>4.0489063811387287E-4</v>
      </c>
      <c r="T46">
        <f t="shared" si="13"/>
        <v>7.5542239865465926E-5</v>
      </c>
      <c r="U46">
        <f t="shared" si="14"/>
        <v>4.5338978852679215E-4</v>
      </c>
      <c r="W46" s="1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"/>
    </row>
    <row r="47" spans="1:44" x14ac:dyDescent="0.35">
      <c r="B47">
        <f t="shared" si="15"/>
        <v>0.6</v>
      </c>
      <c r="C47">
        <f t="shared" si="2"/>
        <v>-367.55259694786133</v>
      </c>
      <c r="D47">
        <f t="shared" si="3"/>
        <v>-381.9718634205488</v>
      </c>
      <c r="E47" s="2">
        <f t="shared" si="4"/>
        <v>-84.501218852390608</v>
      </c>
      <c r="F47">
        <f t="shared" si="5"/>
        <v>0</v>
      </c>
      <c r="G47">
        <f t="shared" si="6"/>
        <v>-50.70073131143436</v>
      </c>
      <c r="H47">
        <f t="shared" si="7"/>
        <v>229.18311805232926</v>
      </c>
      <c r="I47" s="2">
        <f t="shared" si="8"/>
        <v>234.72423342233361</v>
      </c>
      <c r="J47" s="46">
        <f t="shared" si="9"/>
        <v>391.20705570388935</v>
      </c>
      <c r="K47">
        <f t="shared" si="10"/>
        <v>0.58371128144719164</v>
      </c>
      <c r="L47">
        <f t="shared" si="11"/>
        <v>3.040162924204123E-2</v>
      </c>
      <c r="M47" s="46">
        <f t="shared" si="12"/>
        <v>0.58608159608576194</v>
      </c>
      <c r="N47" s="8">
        <f t="shared" si="0"/>
        <v>4.1474465494391509E-8</v>
      </c>
      <c r="O47" s="5">
        <f>SUM($N$41:N47)*0.1+$N$8</f>
        <v>3.4014516062923037E-5</v>
      </c>
      <c r="P47" s="5">
        <f>SUM($O$41:O47)+0</f>
        <v>2.3803870950112811E-4</v>
      </c>
      <c r="Q47" s="8">
        <f t="shared" si="1"/>
        <v>-1.8747751907504932E-7</v>
      </c>
      <c r="R47" s="5">
        <f>SUM($Q$41:Q47)*0.1+$T$8</f>
        <v>6.7434382868323734E-5</v>
      </c>
      <c r="S47" s="5">
        <f>SUM($R$41:R47)+0</f>
        <v>4.7232502098219661E-4</v>
      </c>
      <c r="T47">
        <f t="shared" si="13"/>
        <v>7.5527367859779961E-5</v>
      </c>
      <c r="U47">
        <f t="shared" si="14"/>
        <v>5.2891715104238666E-4</v>
      </c>
      <c r="W47" s="1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"/>
    </row>
    <row r="48" spans="1:44" x14ac:dyDescent="0.35">
      <c r="B48">
        <f t="shared" si="15"/>
        <v>0.7</v>
      </c>
      <c r="C48">
        <f t="shared" si="2"/>
        <v>-367.55259694786133</v>
      </c>
      <c r="D48">
        <f t="shared" si="3"/>
        <v>-381.9718634205488</v>
      </c>
      <c r="E48" s="2">
        <f t="shared" si="4"/>
        <v>-84.501218852390608</v>
      </c>
      <c r="F48">
        <f t="shared" si="5"/>
        <v>0</v>
      </c>
      <c r="G48">
        <f t="shared" si="6"/>
        <v>-59.150853196673424</v>
      </c>
      <c r="H48">
        <f t="shared" si="7"/>
        <v>267.38030439438415</v>
      </c>
      <c r="I48" s="2">
        <f t="shared" si="8"/>
        <v>273.84493899272258</v>
      </c>
      <c r="J48" s="46">
        <f t="shared" si="9"/>
        <v>391.20705570388935</v>
      </c>
      <c r="K48">
        <f t="shared" si="10"/>
        <v>0.68099649502172366</v>
      </c>
      <c r="L48">
        <f t="shared" si="11"/>
        <v>3.040162924204123E-2</v>
      </c>
      <c r="M48" s="46">
        <f t="shared" si="12"/>
        <v>0.68302928444802724</v>
      </c>
      <c r="N48" s="8">
        <f t="shared" si="0"/>
        <v>4.8386876410123429E-8</v>
      </c>
      <c r="O48" s="5">
        <f>SUM($N$41:N48)*0.1+$N$8</f>
        <v>3.4019354750564049E-5</v>
      </c>
      <c r="P48" s="5">
        <f>SUM($O$41:O48)+0</f>
        <v>2.7205806425169217E-4</v>
      </c>
      <c r="Q48" s="8">
        <f t="shared" si="1"/>
        <v>-2.1872377225422422E-7</v>
      </c>
      <c r="R48" s="5">
        <f>SUM($Q$41:Q48)*0.1+$T$8</f>
        <v>6.7412510491098311E-5</v>
      </c>
      <c r="S48" s="5">
        <f>SUM($R$41:R48)+0</f>
        <v>5.3973753147329494E-4</v>
      </c>
      <c r="T48">
        <f t="shared" si="13"/>
        <v>7.551001965538855E-5</v>
      </c>
      <c r="U48">
        <f t="shared" si="14"/>
        <v>6.0442716120742289E-4</v>
      </c>
      <c r="W48" s="1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"/>
    </row>
    <row r="49" spans="2:44" x14ac:dyDescent="0.35">
      <c r="B49">
        <f t="shared" si="15"/>
        <v>0.79999999999999993</v>
      </c>
      <c r="C49">
        <f t="shared" si="2"/>
        <v>-367.55259694786133</v>
      </c>
      <c r="D49">
        <f t="shared" si="3"/>
        <v>-381.9718634205488</v>
      </c>
      <c r="E49" s="2">
        <f t="shared" si="4"/>
        <v>-84.501218852390608</v>
      </c>
      <c r="F49">
        <f t="shared" si="5"/>
        <v>0</v>
      </c>
      <c r="G49">
        <f t="shared" si="6"/>
        <v>-67.60097508191248</v>
      </c>
      <c r="H49">
        <f t="shared" si="7"/>
        <v>305.57749073643902</v>
      </c>
      <c r="I49" s="2">
        <f t="shared" si="8"/>
        <v>312.96564456311148</v>
      </c>
      <c r="J49" s="46">
        <f t="shared" si="9"/>
        <v>391.20705570388935</v>
      </c>
      <c r="K49">
        <f t="shared" si="10"/>
        <v>0.77828170859625556</v>
      </c>
      <c r="L49">
        <f t="shared" si="11"/>
        <v>3.040162924204123E-2</v>
      </c>
      <c r="M49" s="46">
        <f t="shared" si="12"/>
        <v>0.78006102012420697</v>
      </c>
      <c r="N49" s="8">
        <f t="shared" si="0"/>
        <v>5.5299287325855342E-8</v>
      </c>
      <c r="O49" s="5">
        <f>SUM($N$41:N49)*0.1+$N$8</f>
        <v>3.4024884679296635E-5</v>
      </c>
      <c r="P49" s="5">
        <f>SUM($O$41:O49)+0</f>
        <v>3.060829489309888E-4</v>
      </c>
      <c r="Q49" s="8">
        <f t="shared" si="1"/>
        <v>-2.4997002543339912E-7</v>
      </c>
      <c r="R49" s="5">
        <f>SUM($Q$41:Q49)*0.1+$T$8</f>
        <v>6.7387513488554977E-5</v>
      </c>
      <c r="S49" s="5">
        <f>SUM($R$41:R49)+0</f>
        <v>6.0712504496184992E-4</v>
      </c>
      <c r="T49">
        <f t="shared" si="13"/>
        <v>7.5490196394032612E-5</v>
      </c>
      <c r="U49">
        <f t="shared" si="14"/>
        <v>6.7991734192195639E-4</v>
      </c>
      <c r="W49" s="1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"/>
    </row>
    <row r="50" spans="2:44" x14ac:dyDescent="0.35">
      <c r="B50">
        <f t="shared" si="15"/>
        <v>0.89999999999999991</v>
      </c>
      <c r="C50">
        <f t="shared" si="2"/>
        <v>-367.55259694786133</v>
      </c>
      <c r="D50">
        <f t="shared" si="3"/>
        <v>-381.9718634205488</v>
      </c>
      <c r="E50" s="2">
        <f t="shared" si="4"/>
        <v>-84.501218852390608</v>
      </c>
      <c r="F50">
        <f t="shared" si="5"/>
        <v>0</v>
      </c>
      <c r="G50">
        <f t="shared" si="6"/>
        <v>-76.051096967151537</v>
      </c>
      <c r="H50">
        <f t="shared" si="7"/>
        <v>343.77467707849388</v>
      </c>
      <c r="I50" s="2">
        <f t="shared" si="8"/>
        <v>352.08635013350039</v>
      </c>
      <c r="J50" s="46">
        <f t="shared" si="9"/>
        <v>391.20705570388935</v>
      </c>
      <c r="K50">
        <f t="shared" si="10"/>
        <v>0.87556692217078735</v>
      </c>
      <c r="L50">
        <f t="shared" si="11"/>
        <v>3.040162924204123E-2</v>
      </c>
      <c r="M50" s="46">
        <f t="shared" si="12"/>
        <v>0.87714891117833416</v>
      </c>
      <c r="N50" s="8">
        <f t="shared" si="0"/>
        <v>6.2211698241587261E-8</v>
      </c>
      <c r="O50" s="5">
        <f>SUM($N$41:N50)*0.1+$N$8</f>
        <v>3.4031105849120796E-5</v>
      </c>
      <c r="P50" s="5">
        <f>SUM($O$41:O50)+0</f>
        <v>3.4011405478010957E-4</v>
      </c>
      <c r="Q50" s="8">
        <f t="shared" si="1"/>
        <v>-2.8121627861257399E-7</v>
      </c>
      <c r="R50" s="5">
        <f>SUM($Q$41:Q50)*0.1+$T$8</f>
        <v>6.7359391860693718E-5</v>
      </c>
      <c r="S50" s="5">
        <f>SUM($R$41:R50)+0</f>
        <v>6.7448443682254367E-4</v>
      </c>
      <c r="T50">
        <f t="shared" si="13"/>
        <v>7.5467899382164827E-5</v>
      </c>
      <c r="U50">
        <f t="shared" si="14"/>
        <v>7.5538521680980179E-4</v>
      </c>
      <c r="W50" s="1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"/>
    </row>
    <row r="51" spans="2:44" x14ac:dyDescent="0.35">
      <c r="B51">
        <f t="shared" si="15"/>
        <v>0.99999999999999989</v>
      </c>
      <c r="C51">
        <f t="shared" si="2"/>
        <v>-367.55259694786133</v>
      </c>
      <c r="D51">
        <f t="shared" si="3"/>
        <v>-381.9718634205488</v>
      </c>
      <c r="E51" s="2">
        <f t="shared" si="4"/>
        <v>-84.501218852390608</v>
      </c>
      <c r="F51">
        <f t="shared" si="5"/>
        <v>0</v>
      </c>
      <c r="G51">
        <f t="shared" si="6"/>
        <v>-84.501218852390593</v>
      </c>
      <c r="H51">
        <f t="shared" si="7"/>
        <v>381.97186342054874</v>
      </c>
      <c r="I51" s="2">
        <f t="shared" si="8"/>
        <v>391.2070557038893</v>
      </c>
      <c r="J51" s="46">
        <f t="shared" si="9"/>
        <v>391.20705570388935</v>
      </c>
      <c r="K51">
        <f t="shared" si="10"/>
        <v>0.97285213574531926</v>
      </c>
      <c r="L51">
        <f t="shared" si="11"/>
        <v>3.040162924204123E-2</v>
      </c>
      <c r="M51" s="46">
        <f t="shared" si="12"/>
        <v>0.9742761698850797</v>
      </c>
      <c r="N51" s="8">
        <f t="shared" si="0"/>
        <v>6.912410915731918E-8</v>
      </c>
      <c r="O51" s="5">
        <f>SUM($N$41:N51)*0.1+$N$8</f>
        <v>3.4038018260036524E-5</v>
      </c>
      <c r="P51" s="5">
        <f>SUM($O$41:O51)+0</f>
        <v>3.7415207304014608E-4</v>
      </c>
      <c r="Q51" s="8">
        <f t="shared" si="1"/>
        <v>-3.1246253179174886E-7</v>
      </c>
      <c r="R51" s="5">
        <f>SUM($Q$41:Q51)*0.1+$T$8</f>
        <v>6.7328145607514534E-5</v>
      </c>
      <c r="S51" s="5">
        <f>SUM($R$41:R51)+0</f>
        <v>7.4181258243005818E-4</v>
      </c>
      <c r="T51">
        <f t="shared" si="13"/>
        <v>7.544313009159455E-5</v>
      </c>
      <c r="U51">
        <f t="shared" si="14"/>
        <v>8.3082831030953114E-4</v>
      </c>
      <c r="W51" s="1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"/>
    </row>
    <row r="52" spans="2:44" x14ac:dyDescent="0.35">
      <c r="B52">
        <f t="shared" si="15"/>
        <v>1.0999999999999999</v>
      </c>
      <c r="C52">
        <f t="shared" si="2"/>
        <v>-367.55259694786133</v>
      </c>
      <c r="D52">
        <f t="shared" si="3"/>
        <v>-381.9718634205488</v>
      </c>
      <c r="E52" s="2">
        <f t="shared" si="4"/>
        <v>-84.501218852390608</v>
      </c>
      <c r="F52">
        <f t="shared" si="5"/>
        <v>0</v>
      </c>
      <c r="G52">
        <f t="shared" si="6"/>
        <v>-92.951340737629664</v>
      </c>
      <c r="H52">
        <f t="shared" si="7"/>
        <v>420.16904976260361</v>
      </c>
      <c r="I52" s="2">
        <f t="shared" si="8"/>
        <v>430.3277612742782</v>
      </c>
      <c r="J52" s="46">
        <f t="shared" si="9"/>
        <v>391.20705570388935</v>
      </c>
      <c r="K52">
        <f t="shared" si="10"/>
        <v>1.0701373493198512</v>
      </c>
      <c r="L52">
        <f t="shared" si="11"/>
        <v>3.040162924204123E-2</v>
      </c>
      <c r="M52" s="46">
        <f t="shared" si="12"/>
        <v>1.0714320900509882</v>
      </c>
      <c r="N52" s="8">
        <f t="shared" si="0"/>
        <v>7.60365200730511E-8</v>
      </c>
      <c r="O52" s="5">
        <f>SUM($N$41:N52)*0.1+$N$8</f>
        <v>3.4045621912043833E-5</v>
      </c>
      <c r="P52" s="5">
        <f>SUM($O$41:O52)+0</f>
        <v>4.0819769495218993E-4</v>
      </c>
      <c r="Q52" s="8">
        <f t="shared" si="1"/>
        <v>-3.4370878497092373E-7</v>
      </c>
      <c r="R52" s="5">
        <f>SUM($Q$41:Q52)*0.1+$T$8</f>
        <v>6.7293774729017451E-5</v>
      </c>
      <c r="S52" s="5">
        <f>SUM($R$41:R52)+0</f>
        <v>8.0910635715907562E-4</v>
      </c>
      <c r="T52">
        <f t="shared" si="13"/>
        <v>7.5415890160214822E-5</v>
      </c>
      <c r="U52">
        <f t="shared" si="14"/>
        <v>9.0624414776566185E-4</v>
      </c>
      <c r="W52" s="1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"/>
    </row>
    <row r="53" spans="2:44" x14ac:dyDescent="0.35">
      <c r="B53">
        <f t="shared" si="15"/>
        <v>1.2</v>
      </c>
      <c r="C53">
        <f t="shared" si="2"/>
        <v>-367.55259694786133</v>
      </c>
      <c r="D53">
        <f t="shared" si="3"/>
        <v>-381.9718634205488</v>
      </c>
      <c r="E53" s="2">
        <f t="shared" si="4"/>
        <v>-84.501218852390608</v>
      </c>
      <c r="F53">
        <f t="shared" si="5"/>
        <v>0</v>
      </c>
      <c r="G53">
        <f t="shared" si="6"/>
        <v>-101.40146262286872</v>
      </c>
      <c r="H53">
        <f t="shared" si="7"/>
        <v>458.36623610465853</v>
      </c>
      <c r="I53" s="2">
        <f t="shared" si="8"/>
        <v>469.44846684466722</v>
      </c>
      <c r="J53" s="46">
        <f t="shared" si="9"/>
        <v>391.20705570388935</v>
      </c>
      <c r="K53">
        <f t="shared" si="10"/>
        <v>1.1674225628943833</v>
      </c>
      <c r="L53">
        <f t="shared" si="11"/>
        <v>3.040162924204123E-2</v>
      </c>
      <c r="M53" s="46">
        <f t="shared" si="12"/>
        <v>1.1686095231242137</v>
      </c>
      <c r="N53" s="8">
        <f t="shared" si="0"/>
        <v>8.2948930988783019E-8</v>
      </c>
      <c r="O53" s="5">
        <f>SUM($N$41:N53)*0.1+$N$8</f>
        <v>3.4053916805142709E-5</v>
      </c>
      <c r="P53" s="5">
        <f>SUM($O$41:O53)+0</f>
        <v>4.4225161175733262E-4</v>
      </c>
      <c r="Q53" s="8">
        <f t="shared" si="1"/>
        <v>-3.7495503815009865E-7</v>
      </c>
      <c r="R53" s="5">
        <f>SUM($Q$41:Q53)*0.1+$T$8</f>
        <v>6.7256279225202443E-5</v>
      </c>
      <c r="S53" s="5">
        <f>SUM($R$41:R53)+0</f>
        <v>8.7636263638427806E-4</v>
      </c>
      <c r="T53">
        <f t="shared" si="13"/>
        <v>7.5386181392812161E-5</v>
      </c>
      <c r="U53">
        <f t="shared" si="14"/>
        <v>9.8163025552005113E-4</v>
      </c>
      <c r="W53" s="1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"/>
    </row>
    <row r="54" spans="2:44" x14ac:dyDescent="0.35">
      <c r="B54">
        <f t="shared" si="15"/>
        <v>1.3</v>
      </c>
      <c r="C54">
        <f t="shared" si="2"/>
        <v>-367.55259694786133</v>
      </c>
      <c r="D54">
        <f t="shared" si="3"/>
        <v>-381.9718634205488</v>
      </c>
      <c r="E54" s="2">
        <f t="shared" si="4"/>
        <v>-84.501218852390608</v>
      </c>
      <c r="F54">
        <f t="shared" si="5"/>
        <v>0</v>
      </c>
      <c r="G54">
        <f t="shared" si="6"/>
        <v>-109.85158450810779</v>
      </c>
      <c r="H54">
        <f t="shared" si="7"/>
        <v>496.56342244671345</v>
      </c>
      <c r="I54" s="2">
        <f t="shared" si="8"/>
        <v>508.56917241505619</v>
      </c>
      <c r="J54" s="46">
        <f t="shared" si="9"/>
        <v>391.20705570388935</v>
      </c>
      <c r="K54">
        <f t="shared" si="10"/>
        <v>1.2647077764689152</v>
      </c>
      <c r="L54">
        <f t="shared" si="11"/>
        <v>3.040162924204123E-2</v>
      </c>
      <c r="M54" s="46">
        <f t="shared" si="12"/>
        <v>1.2658035143902309</v>
      </c>
      <c r="N54" s="8">
        <f t="shared" si="0"/>
        <v>8.9861341904514938E-8</v>
      </c>
      <c r="O54" s="5">
        <f>SUM($N$41:N54)*0.1+$N$8</f>
        <v>3.4062902939333159E-5</v>
      </c>
      <c r="P54" s="5">
        <f>SUM($O$41:O54)+0</f>
        <v>4.763145146966658E-4</v>
      </c>
      <c r="Q54" s="8">
        <f t="shared" si="1"/>
        <v>-4.0620129132927357E-7</v>
      </c>
      <c r="R54" s="5">
        <f>SUM($Q$41:Q54)*0.1+$T$8</f>
        <v>6.721565909606951E-5</v>
      </c>
      <c r="S54" s="5">
        <f>SUM($R$41:R54)+0</f>
        <v>9.4357829548034758E-4</v>
      </c>
      <c r="T54">
        <f t="shared" si="13"/>
        <v>7.5354005761959754E-5</v>
      </c>
      <c r="U54">
        <f t="shared" si="14"/>
        <v>1.0569841610035217E-3</v>
      </c>
      <c r="W54" s="1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"/>
    </row>
    <row r="55" spans="2:44" x14ac:dyDescent="0.35">
      <c r="B55">
        <f t="shared" si="15"/>
        <v>1.4000000000000001</v>
      </c>
      <c r="C55">
        <f t="shared" si="2"/>
        <v>-367.55259694786133</v>
      </c>
      <c r="D55">
        <f t="shared" si="3"/>
        <v>-381.9718634205488</v>
      </c>
      <c r="E55" s="2">
        <f t="shared" si="4"/>
        <v>-84.501218852390608</v>
      </c>
      <c r="F55">
        <f t="shared" si="5"/>
        <v>0</v>
      </c>
      <c r="G55">
        <f t="shared" si="6"/>
        <v>-118.30170639334686</v>
      </c>
      <c r="H55">
        <f t="shared" si="7"/>
        <v>534.76060878876842</v>
      </c>
      <c r="I55" s="2">
        <f t="shared" si="8"/>
        <v>547.68987798544526</v>
      </c>
      <c r="J55" s="46">
        <f t="shared" si="9"/>
        <v>391.20705570388935</v>
      </c>
      <c r="K55">
        <f t="shared" si="10"/>
        <v>1.3619929900434475</v>
      </c>
      <c r="L55">
        <f t="shared" si="11"/>
        <v>3.040162924204123E-2</v>
      </c>
      <c r="M55" s="46">
        <f t="shared" si="12"/>
        <v>1.3630105216428823</v>
      </c>
      <c r="N55" s="8">
        <f t="shared" si="0"/>
        <v>9.6773752820246871E-8</v>
      </c>
      <c r="O55" s="5">
        <f>SUM($N$41:N55)*0.1+$N$8</f>
        <v>3.4072580314615184E-5</v>
      </c>
      <c r="P55" s="5">
        <f>SUM($O$41:O55)+0</f>
        <v>5.1038709501128102E-4</v>
      </c>
      <c r="Q55" s="8">
        <f t="shared" si="1"/>
        <v>-4.3744754450844855E-7</v>
      </c>
      <c r="R55" s="5">
        <f>SUM($Q$41:Q55)*0.1+$T$8</f>
        <v>6.7171914341618665E-5</v>
      </c>
      <c r="S55" s="5">
        <f>SUM($R$41:R55)+0</f>
        <v>1.0107502098219662E-3</v>
      </c>
      <c r="T55">
        <f t="shared" si="13"/>
        <v>7.5319365408994636E-5</v>
      </c>
      <c r="U55">
        <f t="shared" si="14"/>
        <v>1.1323033928277364E-3</v>
      </c>
      <c r="W55" s="1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"/>
    </row>
    <row r="56" spans="2:44" x14ac:dyDescent="0.35">
      <c r="B56">
        <f t="shared" si="15"/>
        <v>1.5000000000000002</v>
      </c>
      <c r="C56">
        <f t="shared" si="2"/>
        <v>-367.55259694786133</v>
      </c>
      <c r="D56">
        <f t="shared" si="3"/>
        <v>-381.9718634205488</v>
      </c>
      <c r="E56" s="2">
        <f t="shared" si="4"/>
        <v>-84.501218852390608</v>
      </c>
      <c r="F56">
        <f t="shared" si="5"/>
        <v>0</v>
      </c>
      <c r="G56">
        <f t="shared" si="6"/>
        <v>-126.75182827858593</v>
      </c>
      <c r="H56">
        <f t="shared" si="7"/>
        <v>572.95779513082323</v>
      </c>
      <c r="I56" s="2">
        <f t="shared" si="8"/>
        <v>586.81058355583411</v>
      </c>
      <c r="J56" s="46">
        <f t="shared" si="9"/>
        <v>391.20705570388935</v>
      </c>
      <c r="K56">
        <f t="shared" si="10"/>
        <v>1.4592782036179792</v>
      </c>
      <c r="L56">
        <f t="shared" si="11"/>
        <v>3.040162924204123E-2</v>
      </c>
      <c r="M56" s="46">
        <f t="shared" si="12"/>
        <v>1.4602279454716061</v>
      </c>
      <c r="N56" s="8">
        <f t="shared" si="0"/>
        <v>1.036861637359788E-7</v>
      </c>
      <c r="O56" s="5">
        <f>SUM($N$41:N56)*0.1+$N$8</f>
        <v>3.4082948930988783E-5</v>
      </c>
      <c r="P56" s="5">
        <f>SUM($O$41:O56)+0</f>
        <v>5.4447004394226977E-4</v>
      </c>
      <c r="Q56" s="8">
        <f t="shared" si="1"/>
        <v>-4.6869379768762336E-7</v>
      </c>
      <c r="R56" s="5">
        <f>SUM($Q$41:Q56)*0.1+$T$8</f>
        <v>6.7125044961849909E-5</v>
      </c>
      <c r="S56" s="5">
        <f>SUM($R$41:R56)+0</f>
        <v>1.0778752547838161E-3</v>
      </c>
      <c r="T56">
        <f t="shared" si="13"/>
        <v>7.5282262645079691E-5</v>
      </c>
      <c r="U56">
        <f t="shared" si="14"/>
        <v>1.2075854808773472E-3</v>
      </c>
      <c r="W56" s="1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"/>
    </row>
    <row r="57" spans="2:44" x14ac:dyDescent="0.35">
      <c r="B57">
        <f t="shared" si="15"/>
        <v>1.6000000000000003</v>
      </c>
      <c r="C57">
        <f t="shared" si="2"/>
        <v>-367.55259694786133</v>
      </c>
      <c r="D57">
        <f t="shared" si="3"/>
        <v>-381.9718634205488</v>
      </c>
      <c r="E57" s="2">
        <f t="shared" si="4"/>
        <v>-84.501218852390608</v>
      </c>
      <c r="F57">
        <f t="shared" si="5"/>
        <v>0</v>
      </c>
      <c r="G57">
        <f t="shared" si="6"/>
        <v>-135.20195016382499</v>
      </c>
      <c r="H57">
        <f t="shared" si="7"/>
        <v>611.15498147287815</v>
      </c>
      <c r="I57" s="2">
        <f t="shared" si="8"/>
        <v>625.93128912622308</v>
      </c>
      <c r="J57" s="46">
        <f t="shared" si="9"/>
        <v>391.20705570388935</v>
      </c>
      <c r="K57">
        <f t="shared" si="10"/>
        <v>1.5565634171925113</v>
      </c>
      <c r="L57">
        <f t="shared" si="11"/>
        <v>3.040162924204123E-2</v>
      </c>
      <c r="M57" s="46">
        <f t="shared" si="12"/>
        <v>1.5574538352464062</v>
      </c>
      <c r="N57" s="8">
        <f t="shared" si="0"/>
        <v>1.1059857465171071E-7</v>
      </c>
      <c r="O57" s="5">
        <f>SUM($N$41:N57)*0.1+$N$8</f>
        <v>3.4094008788453956E-5</v>
      </c>
      <c r="P57" s="5">
        <f>SUM($O$41:O57)+0</f>
        <v>5.785640527307237E-4</v>
      </c>
      <c r="Q57" s="8">
        <f t="shared" si="1"/>
        <v>-4.9994005086679823E-7</v>
      </c>
      <c r="R57" s="5">
        <f>SUM($Q$41:Q57)*0.1+$T$8</f>
        <v>6.7075050956763227E-5</v>
      </c>
      <c r="S57" s="5">
        <f>SUM($R$41:R57)+0</f>
        <v>1.1449503057405794E-3</v>
      </c>
      <c r="T57">
        <f t="shared" si="13"/>
        <v>7.5242699952351256E-5</v>
      </c>
      <c r="U57">
        <f t="shared" si="14"/>
        <v>1.2828279564024343E-3</v>
      </c>
      <c r="W57" s="1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"/>
    </row>
    <row r="58" spans="2:44" x14ac:dyDescent="0.35">
      <c r="B58">
        <f t="shared" si="15"/>
        <v>1.7000000000000004</v>
      </c>
      <c r="C58">
        <f t="shared" si="2"/>
        <v>-367.55259694786133</v>
      </c>
      <c r="D58">
        <f t="shared" si="3"/>
        <v>-381.9718634205488</v>
      </c>
      <c r="E58" s="2">
        <f t="shared" si="4"/>
        <v>-84.501218852390608</v>
      </c>
      <c r="F58">
        <f t="shared" si="5"/>
        <v>0</v>
      </c>
      <c r="G58">
        <f t="shared" si="6"/>
        <v>-143.65207204906406</v>
      </c>
      <c r="H58">
        <f t="shared" si="7"/>
        <v>649.35216781493307</v>
      </c>
      <c r="I58" s="2">
        <f t="shared" si="8"/>
        <v>665.05199469661204</v>
      </c>
      <c r="J58" s="46">
        <f t="shared" si="9"/>
        <v>391.20705570388935</v>
      </c>
      <c r="K58">
        <f t="shared" si="10"/>
        <v>1.6538486307670432</v>
      </c>
      <c r="L58">
        <f t="shared" si="11"/>
        <v>3.040162924204123E-2</v>
      </c>
      <c r="M58" s="46">
        <f t="shared" si="12"/>
        <v>1.6546866986447117</v>
      </c>
      <c r="N58" s="8">
        <f t="shared" si="0"/>
        <v>1.1751098556744264E-7</v>
      </c>
      <c r="O58" s="5">
        <f>SUM($N$41:N58)*0.1+$N$8</f>
        <v>3.4105759887010696E-5</v>
      </c>
      <c r="P58" s="5">
        <f>SUM($O$41:O58)+0</f>
        <v>6.1266981261773443E-4</v>
      </c>
      <c r="Q58" s="8">
        <f t="shared" si="1"/>
        <v>-5.3118630404597321E-7</v>
      </c>
      <c r="R58" s="5">
        <f>SUM($Q$41:Q58)*0.1+$T$8</f>
        <v>6.702193232635862E-5</v>
      </c>
      <c r="S58" s="5">
        <f>SUM($R$41:R58)+0</f>
        <v>1.2119722380669381E-3</v>
      </c>
      <c r="T58">
        <f t="shared" si="13"/>
        <v>7.5200679985153212E-5</v>
      </c>
      <c r="U58">
        <f t="shared" si="14"/>
        <v>1.3580283521112629E-3</v>
      </c>
      <c r="W58" s="1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"/>
    </row>
    <row r="59" spans="2:44" x14ac:dyDescent="0.35">
      <c r="B59">
        <f t="shared" si="15"/>
        <v>1.8000000000000005</v>
      </c>
      <c r="C59">
        <f t="shared" si="2"/>
        <v>-367.55259694786133</v>
      </c>
      <c r="D59">
        <f t="shared" si="3"/>
        <v>-381.9718634205488</v>
      </c>
      <c r="E59" s="2">
        <f t="shared" si="4"/>
        <v>-84.501218852390608</v>
      </c>
      <c r="F59">
        <f t="shared" si="5"/>
        <v>0</v>
      </c>
      <c r="G59">
        <f t="shared" si="6"/>
        <v>-152.10219393430313</v>
      </c>
      <c r="H59">
        <f t="shared" si="7"/>
        <v>687.54935415698799</v>
      </c>
      <c r="I59" s="2">
        <f t="shared" si="8"/>
        <v>704.17270026700101</v>
      </c>
      <c r="J59" s="46">
        <f t="shared" si="9"/>
        <v>391.20705570388935</v>
      </c>
      <c r="K59">
        <f t="shared" si="10"/>
        <v>1.7511338443415754</v>
      </c>
      <c r="L59">
        <f t="shared" si="11"/>
        <v>3.040162924204123E-2</v>
      </c>
      <c r="M59" s="46">
        <f t="shared" si="12"/>
        <v>1.7519253745465919</v>
      </c>
      <c r="N59" s="8">
        <f t="shared" si="0"/>
        <v>1.2442339648317457E-7</v>
      </c>
      <c r="O59" s="5">
        <f>SUM($N$41:N59)*0.1+$N$8</f>
        <v>3.4118202226659017E-5</v>
      </c>
      <c r="P59" s="5">
        <f>SUM($O$41:O59)+0</f>
        <v>6.4678801484439343E-4</v>
      </c>
      <c r="Q59" s="8">
        <f t="shared" si="1"/>
        <v>-5.6243255722514808E-7</v>
      </c>
      <c r="R59" s="5">
        <f>SUM($Q$41:Q59)*0.1+$T$8</f>
        <v>6.6965689070636115E-5</v>
      </c>
      <c r="S59" s="5">
        <f>SUM($R$41:R59)+0</f>
        <v>1.2789379271375741E-3</v>
      </c>
      <c r="T59">
        <f t="shared" si="13"/>
        <v>7.5156205571358598E-5</v>
      </c>
      <c r="U59">
        <f t="shared" si="14"/>
        <v>1.433184202263375E-3</v>
      </c>
      <c r="W59" s="1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"/>
    </row>
    <row r="60" spans="2:44" x14ac:dyDescent="0.35">
      <c r="B60">
        <f t="shared" si="15"/>
        <v>1.9000000000000006</v>
      </c>
      <c r="C60">
        <f t="shared" si="2"/>
        <v>-367.55259694786133</v>
      </c>
      <c r="D60">
        <f t="shared" si="3"/>
        <v>-381.9718634205488</v>
      </c>
      <c r="E60" s="2">
        <f t="shared" si="4"/>
        <v>-84.501218852390608</v>
      </c>
      <c r="F60">
        <f t="shared" si="5"/>
        <v>0</v>
      </c>
      <c r="G60">
        <f t="shared" si="6"/>
        <v>-160.5523158195422</v>
      </c>
      <c r="H60">
        <f t="shared" si="7"/>
        <v>725.74654049904291</v>
      </c>
      <c r="I60" s="2">
        <f t="shared" si="8"/>
        <v>743.29340583739008</v>
      </c>
      <c r="J60" s="46">
        <f t="shared" si="9"/>
        <v>391.20705570388935</v>
      </c>
      <c r="K60">
        <f t="shared" si="10"/>
        <v>1.8484190579161077</v>
      </c>
      <c r="L60">
        <f t="shared" si="11"/>
        <v>3.040162924204123E-2</v>
      </c>
      <c r="M60" s="46">
        <f t="shared" si="12"/>
        <v>1.8491689459995759</v>
      </c>
      <c r="N60" s="8">
        <f t="shared" si="0"/>
        <v>1.3133580739890648E-7</v>
      </c>
      <c r="O60" s="5">
        <f>SUM($N$41:N60)*0.1+$N$8</f>
        <v>3.4131335807398906E-5</v>
      </c>
      <c r="P60" s="5">
        <f>SUM($O$41:O60)+0</f>
        <v>6.8091935065179232E-4</v>
      </c>
      <c r="Q60" s="8">
        <f t="shared" si="1"/>
        <v>-5.9367881040432306E-7</v>
      </c>
      <c r="R60" s="5">
        <f>SUM($Q$41:Q60)*0.1+$T$8</f>
        <v>6.6906321189595671E-5</v>
      </c>
      <c r="S60" s="5">
        <f>SUM($R$41:R60)+0</f>
        <v>1.3458442483271697E-3</v>
      </c>
      <c r="T60">
        <f t="shared" si="13"/>
        <v>7.5109279713779511E-5</v>
      </c>
      <c r="U60">
        <f t="shared" si="14"/>
        <v>1.5082930427630379E-3</v>
      </c>
      <c r="W60" s="1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"/>
    </row>
    <row r="61" spans="2:44" x14ac:dyDescent="0.35">
      <c r="B61">
        <f t="shared" si="15"/>
        <v>2.0000000000000004</v>
      </c>
      <c r="C61">
        <f t="shared" si="2"/>
        <v>-367.55259694786133</v>
      </c>
      <c r="D61">
        <f t="shared" si="3"/>
        <v>-381.9718634205488</v>
      </c>
      <c r="E61" s="2">
        <f t="shared" si="4"/>
        <v>-84.501218852390608</v>
      </c>
      <c r="F61">
        <f t="shared" si="5"/>
        <v>0</v>
      </c>
      <c r="G61">
        <f t="shared" si="6"/>
        <v>-169.00243770478124</v>
      </c>
      <c r="H61">
        <f t="shared" si="7"/>
        <v>763.94372684109771</v>
      </c>
      <c r="I61" s="2">
        <f t="shared" si="8"/>
        <v>782.41411140777882</v>
      </c>
      <c r="J61" s="46">
        <f t="shared" si="9"/>
        <v>391.20705570388935</v>
      </c>
      <c r="K61">
        <f t="shared" si="10"/>
        <v>1.945704271490639</v>
      </c>
      <c r="L61">
        <f t="shared" si="11"/>
        <v>3.040162924204123E-2</v>
      </c>
      <c r="M61" s="46">
        <f t="shared" si="12"/>
        <v>1.9464166792541184</v>
      </c>
      <c r="N61" s="8">
        <f t="shared" si="0"/>
        <v>1.3824821831463839E-7</v>
      </c>
      <c r="O61" s="5">
        <f>SUM($N$41:N61)*0.1+$N$8</f>
        <v>3.4145160629230368E-5</v>
      </c>
      <c r="P61" s="5">
        <f>SUM($O$41:O61)+0</f>
        <v>7.1506451128102268E-4</v>
      </c>
      <c r="Q61" s="8">
        <f t="shared" si="1"/>
        <v>-6.2492506358349793E-7</v>
      </c>
      <c r="R61" s="5">
        <f>SUM($Q$41:Q61)*0.1+$T$8</f>
        <v>6.684382868323733E-5</v>
      </c>
      <c r="S61" s="5">
        <f>SUM($R$41:R61)+0</f>
        <v>1.412688077010407E-3</v>
      </c>
      <c r="T61">
        <f t="shared" si="13"/>
        <v>7.5059905591666747E-5</v>
      </c>
      <c r="U61">
        <f t="shared" si="14"/>
        <v>1.5833524112530758E-3</v>
      </c>
      <c r="W61" s="1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"/>
    </row>
    <row r="62" spans="2:44" x14ac:dyDescent="0.35">
      <c r="B62">
        <f t="shared" si="15"/>
        <v>2.1000000000000005</v>
      </c>
      <c r="C62">
        <f t="shared" si="2"/>
        <v>-367.55259694786133</v>
      </c>
      <c r="D62">
        <f t="shared" si="3"/>
        <v>-381.9718634205488</v>
      </c>
      <c r="E62" s="2">
        <f t="shared" si="4"/>
        <v>-84.501218852390608</v>
      </c>
      <c r="F62">
        <f t="shared" si="5"/>
        <v>0</v>
      </c>
      <c r="G62">
        <f t="shared" si="6"/>
        <v>-177.45255959002031</v>
      </c>
      <c r="H62">
        <f t="shared" si="7"/>
        <v>802.14091318315263</v>
      </c>
      <c r="I62" s="2">
        <f t="shared" si="8"/>
        <v>821.5348169781679</v>
      </c>
      <c r="J62" s="46">
        <f t="shared" si="9"/>
        <v>391.20705570388935</v>
      </c>
      <c r="K62">
        <f t="shared" si="10"/>
        <v>2.0429894850651715</v>
      </c>
      <c r="L62">
        <f t="shared" si="11"/>
        <v>3.040162924204123E-2</v>
      </c>
      <c r="M62" s="46">
        <f t="shared" si="12"/>
        <v>2.0436679801935944</v>
      </c>
      <c r="N62" s="8">
        <f t="shared" si="0"/>
        <v>1.4516062923037032E-7</v>
      </c>
      <c r="O62" s="5">
        <f>SUM($N$41:N62)*0.1+$N$8</f>
        <v>3.4159676692153405E-5</v>
      </c>
      <c r="P62" s="5">
        <f>SUM($O$41:O62)+0</f>
        <v>7.4922418797317614E-4</v>
      </c>
      <c r="Q62" s="8">
        <f t="shared" si="1"/>
        <v>-6.5617131676267279E-7</v>
      </c>
      <c r="R62" s="5">
        <f>SUM($Q$41:Q62)*0.1+$T$8</f>
        <v>6.6778211551561062E-5</v>
      </c>
      <c r="S62" s="5">
        <f>SUM($R$41:R62)+0</f>
        <v>1.479466288561968E-3</v>
      </c>
      <c r="T62">
        <f t="shared" si="13"/>
        <v>7.5008086562300009E-5</v>
      </c>
      <c r="U62">
        <f t="shared" si="14"/>
        <v>1.6583598472091001E-3</v>
      </c>
      <c r="W62" s="1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"/>
    </row>
    <row r="63" spans="2:44" x14ac:dyDescent="0.35">
      <c r="B63">
        <f t="shared" si="15"/>
        <v>2.2000000000000006</v>
      </c>
      <c r="C63">
        <f t="shared" si="2"/>
        <v>-367.55259694786133</v>
      </c>
      <c r="D63">
        <f t="shared" si="3"/>
        <v>-381.9718634205488</v>
      </c>
      <c r="E63" s="2">
        <f t="shared" si="4"/>
        <v>-84.501218852390608</v>
      </c>
      <c r="F63">
        <f t="shared" si="5"/>
        <v>0</v>
      </c>
      <c r="G63">
        <f t="shared" si="6"/>
        <v>-185.90268147525939</v>
      </c>
      <c r="H63">
        <f t="shared" si="7"/>
        <v>840.33809952520755</v>
      </c>
      <c r="I63" s="2">
        <f t="shared" si="8"/>
        <v>860.65552254855675</v>
      </c>
      <c r="J63" s="46">
        <f t="shared" si="9"/>
        <v>391.20705570388935</v>
      </c>
      <c r="K63">
        <f t="shared" si="10"/>
        <v>2.1402746986397032</v>
      </c>
      <c r="L63">
        <f t="shared" si="11"/>
        <v>3.040162924204123E-2</v>
      </c>
      <c r="M63" s="46">
        <f t="shared" si="12"/>
        <v>2.14092236263228</v>
      </c>
      <c r="N63" s="8">
        <f t="shared" si="0"/>
        <v>1.5207304014610225E-7</v>
      </c>
      <c r="O63" s="5">
        <f>SUM($N$41:N63)*0.1+$N$8</f>
        <v>3.4174883996168016E-5</v>
      </c>
      <c r="P63" s="5">
        <f>SUM($O$41:O63)+0</f>
        <v>7.8339907196934417E-4</v>
      </c>
      <c r="Q63" s="8">
        <f t="shared" si="1"/>
        <v>-6.8741756994184777E-7</v>
      </c>
      <c r="R63" s="5">
        <f>SUM($Q$41:Q63)*0.1+$T$8</f>
        <v>6.670946979456687E-5</v>
      </c>
      <c r="S63" s="5">
        <f>SUM($R$41:R63)+0</f>
        <v>1.5461757583565348E-3</v>
      </c>
      <c r="T63">
        <f t="shared" si="13"/>
        <v>7.4953826162670108E-5</v>
      </c>
      <c r="U63">
        <f t="shared" si="14"/>
        <v>1.7333128920341634E-3</v>
      </c>
      <c r="W63" s="1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"/>
    </row>
    <row r="64" spans="2:44" x14ac:dyDescent="0.35">
      <c r="B64">
        <f>B63+0.1</f>
        <v>2.3000000000000007</v>
      </c>
      <c r="C64">
        <f t="shared" si="2"/>
        <v>-367.55259694786133</v>
      </c>
      <c r="D64">
        <f t="shared" si="3"/>
        <v>-381.9718634205488</v>
      </c>
      <c r="E64" s="2">
        <f t="shared" si="4"/>
        <v>-84.501218852390608</v>
      </c>
      <c r="F64">
        <f t="shared" si="5"/>
        <v>0</v>
      </c>
      <c r="G64">
        <f t="shared" si="6"/>
        <v>-194.35280336049846</v>
      </c>
      <c r="H64">
        <f t="shared" si="7"/>
        <v>878.53528586726247</v>
      </c>
      <c r="I64" s="2">
        <f t="shared" si="8"/>
        <v>899.77622811894582</v>
      </c>
      <c r="J64" s="46">
        <f t="shared" si="9"/>
        <v>391.20705570388935</v>
      </c>
      <c r="K64">
        <f t="shared" si="10"/>
        <v>2.2375599122142353</v>
      </c>
      <c r="L64">
        <f t="shared" si="11"/>
        <v>3.040162924204123E-2</v>
      </c>
      <c r="M64" s="46">
        <f t="shared" si="12"/>
        <v>2.2381794248741294</v>
      </c>
      <c r="N64" s="8">
        <f t="shared" si="0"/>
        <v>1.5898545106183418E-7</v>
      </c>
      <c r="O64" s="5">
        <f>SUM($N$41:N64)*0.1+$N$8</f>
        <v>3.4190782541274201E-5</v>
      </c>
      <c r="P64" s="5">
        <f>SUM($O$41:O64)+0</f>
        <v>8.1758985451061837E-4</v>
      </c>
      <c r="Q64" s="8">
        <f t="shared" si="1"/>
        <v>-7.1866382312102264E-7</v>
      </c>
      <c r="R64" s="5">
        <f>SUM($Q$41:Q64)*0.1+$T$8</f>
        <v>6.663760341225478E-5</v>
      </c>
      <c r="S64" s="5">
        <f>SUM($R$41:R64)+0</f>
        <v>1.6128133617687897E-3</v>
      </c>
      <c r="T64">
        <f t="shared" si="13"/>
        <v>7.4897128111254377E-5</v>
      </c>
      <c r="U64">
        <f t="shared" si="14"/>
        <v>1.8082090891538619E-3</v>
      </c>
      <c r="W64" s="1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"/>
    </row>
    <row r="65" spans="2:44" x14ac:dyDescent="0.35">
      <c r="B65">
        <f t="shared" si="15"/>
        <v>2.4000000000000008</v>
      </c>
      <c r="C65">
        <f t="shared" si="2"/>
        <v>-367.55259694786133</v>
      </c>
      <c r="D65">
        <f t="shared" si="3"/>
        <v>-381.9718634205488</v>
      </c>
      <c r="E65" s="2">
        <f t="shared" si="4"/>
        <v>-84.501218852390608</v>
      </c>
      <c r="F65">
        <f t="shared" si="5"/>
        <v>0</v>
      </c>
      <c r="G65">
        <f t="shared" si="6"/>
        <v>-202.80292524573753</v>
      </c>
      <c r="H65">
        <f t="shared" si="7"/>
        <v>916.73247220931739</v>
      </c>
      <c r="I65" s="2">
        <f t="shared" si="8"/>
        <v>938.89693368933479</v>
      </c>
      <c r="J65" s="46">
        <f t="shared" si="9"/>
        <v>391.20705570388935</v>
      </c>
      <c r="K65">
        <f t="shared" si="10"/>
        <v>2.3348451257887675</v>
      </c>
      <c r="L65">
        <f t="shared" si="11"/>
        <v>3.040162924204123E-2</v>
      </c>
      <c r="M65" s="46">
        <f t="shared" si="12"/>
        <v>2.3354388321258335</v>
      </c>
      <c r="N65" s="8">
        <f t="shared" si="0"/>
        <v>1.6589786197756612E-7</v>
      </c>
      <c r="O65" s="5">
        <f>SUM($N$41:N65)*0.1+$N$8</f>
        <v>3.4207372327471961E-5</v>
      </c>
      <c r="P65" s="5">
        <f>SUM($O$41:O65)+0</f>
        <v>8.5179722683809036E-4</v>
      </c>
      <c r="Q65" s="8">
        <f t="shared" si="1"/>
        <v>-7.4991007630019762E-7</v>
      </c>
      <c r="R65" s="5">
        <f>SUM($Q$41:Q65)*0.1+$T$8</f>
        <v>6.656261240462475E-5</v>
      </c>
      <c r="S65" s="5">
        <f>SUM($R$41:R65)+0</f>
        <v>1.6793759741734143E-3</v>
      </c>
      <c r="T65">
        <f t="shared" si="13"/>
        <v>7.483799630988659E-5</v>
      </c>
      <c r="U65">
        <f t="shared" si="14"/>
        <v>1.8830459841119032E-3</v>
      </c>
      <c r="W65" s="1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"/>
    </row>
    <row r="66" spans="2:44" x14ac:dyDescent="0.35">
      <c r="B66">
        <f t="shared" si="15"/>
        <v>2.5000000000000009</v>
      </c>
      <c r="C66">
        <f t="shared" si="2"/>
        <v>-367.55259694786133</v>
      </c>
      <c r="D66">
        <f t="shared" si="3"/>
        <v>-381.9718634205488</v>
      </c>
      <c r="E66" s="2">
        <f t="shared" si="4"/>
        <v>-84.501218852390608</v>
      </c>
      <c r="F66">
        <f t="shared" si="5"/>
        <v>0</v>
      </c>
      <c r="G66">
        <f t="shared" si="6"/>
        <v>-211.2530471309766</v>
      </c>
      <c r="H66">
        <f t="shared" si="7"/>
        <v>954.92965855137231</v>
      </c>
      <c r="I66" s="2">
        <f t="shared" si="8"/>
        <v>978.01763925972375</v>
      </c>
      <c r="J66" s="46">
        <f t="shared" si="9"/>
        <v>391.20705570388935</v>
      </c>
      <c r="K66">
        <f t="shared" si="10"/>
        <v>2.4321303393632996</v>
      </c>
      <c r="L66">
        <f t="shared" si="11"/>
        <v>3.040162924204123E-2</v>
      </c>
      <c r="M66" s="46">
        <f t="shared" si="12"/>
        <v>2.4327003031267846</v>
      </c>
      <c r="N66" s="8">
        <f t="shared" si="0"/>
        <v>1.7281027289329802E-7</v>
      </c>
      <c r="O66" s="5">
        <f>SUM($N$41:N66)*0.1+$N$8</f>
        <v>3.4224653354761287E-5</v>
      </c>
      <c r="P66" s="5">
        <f>SUM($O$41:O66)+0</f>
        <v>8.8602188019285162E-4</v>
      </c>
      <c r="Q66" s="8">
        <f t="shared" si="1"/>
        <v>-7.8115632947937249E-7</v>
      </c>
      <c r="R66" s="5">
        <f>SUM($Q$41:Q66)*0.1+$T$8</f>
        <v>6.6484496771676823E-5</v>
      </c>
      <c r="S66" s="5">
        <f>SUM($R$41:R66)+0</f>
        <v>1.7458604709450912E-3</v>
      </c>
      <c r="T66">
        <f t="shared" si="13"/>
        <v>7.4776434845723154E-5</v>
      </c>
      <c r="U66">
        <f t="shared" si="14"/>
        <v>1.9578211246661661E-3</v>
      </c>
      <c r="W66" s="1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"/>
    </row>
    <row r="67" spans="2:44" x14ac:dyDescent="0.35">
      <c r="B67">
        <f t="shared" si="15"/>
        <v>2.600000000000001</v>
      </c>
      <c r="C67">
        <f t="shared" si="2"/>
        <v>-367.55259694786133</v>
      </c>
      <c r="D67">
        <f t="shared" si="3"/>
        <v>-381.9718634205488</v>
      </c>
      <c r="E67" s="2">
        <f t="shared" si="4"/>
        <v>-84.501218852390608</v>
      </c>
      <c r="F67">
        <f t="shared" si="5"/>
        <v>0</v>
      </c>
      <c r="G67">
        <f t="shared" si="6"/>
        <v>-219.70316901621567</v>
      </c>
      <c r="H67">
        <f t="shared" si="7"/>
        <v>993.12684489342723</v>
      </c>
      <c r="I67" s="2">
        <f t="shared" si="8"/>
        <v>1017.1383448301127</v>
      </c>
      <c r="J67" s="46">
        <f t="shared" si="9"/>
        <v>391.20705570388935</v>
      </c>
      <c r="K67">
        <f t="shared" si="10"/>
        <v>2.5294155529378313</v>
      </c>
      <c r="L67">
        <f t="shared" si="11"/>
        <v>3.040162924204123E-2</v>
      </c>
      <c r="M67" s="46">
        <f t="shared" si="12"/>
        <v>2.529963599861766</v>
      </c>
      <c r="N67" s="8">
        <f t="shared" si="0"/>
        <v>1.7972268380902996E-7</v>
      </c>
      <c r="O67" s="5">
        <f>SUM($N$41:N67)*0.1+$N$8</f>
        <v>3.4242625623142188E-5</v>
      </c>
      <c r="P67" s="5">
        <f>SUM($O$41:O67)+0</f>
        <v>9.2026450581599376E-4</v>
      </c>
      <c r="Q67" s="8">
        <f t="shared" si="1"/>
        <v>-8.1240258265854736E-7</v>
      </c>
      <c r="R67" s="5">
        <f>SUM($Q$41:Q67)*0.1+$T$8</f>
        <v>6.6403256513410957E-5</v>
      </c>
      <c r="S67" s="5">
        <f>SUM($R$41:R67)+0</f>
        <v>1.8122637274585022E-3</v>
      </c>
      <c r="T67">
        <f t="shared" si="13"/>
        <v>7.4712447993306499E-5</v>
      </c>
      <c r="U67">
        <f t="shared" si="14"/>
        <v>2.0325320608852743E-3</v>
      </c>
      <c r="W67" s="1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"/>
    </row>
    <row r="68" spans="2:44" x14ac:dyDescent="0.35">
      <c r="B68">
        <f t="shared" si="15"/>
        <v>2.7000000000000011</v>
      </c>
      <c r="C68">
        <f t="shared" si="2"/>
        <v>-367.55259694786133</v>
      </c>
      <c r="D68">
        <f t="shared" si="3"/>
        <v>-381.9718634205488</v>
      </c>
      <c r="E68" s="2">
        <f t="shared" si="4"/>
        <v>-84.501218852390608</v>
      </c>
      <c r="F68">
        <f t="shared" si="5"/>
        <v>0</v>
      </c>
      <c r="G68">
        <f t="shared" si="6"/>
        <v>-228.15329090145474</v>
      </c>
      <c r="H68">
        <f t="shared" si="7"/>
        <v>1031.3240312354822</v>
      </c>
      <c r="I68" s="2">
        <f t="shared" si="8"/>
        <v>1056.2590504005018</v>
      </c>
      <c r="J68" s="46">
        <f t="shared" si="9"/>
        <v>391.20705570388935</v>
      </c>
      <c r="K68">
        <f t="shared" si="10"/>
        <v>2.6267007665123638</v>
      </c>
      <c r="L68">
        <f t="shared" si="11"/>
        <v>3.040162924204123E-2</v>
      </c>
      <c r="M68" s="46">
        <f t="shared" si="12"/>
        <v>2.6272285195578915</v>
      </c>
      <c r="N68" s="8">
        <f t="shared" si="0"/>
        <v>1.8663509472476189E-7</v>
      </c>
      <c r="O68" s="5">
        <f>SUM($N$41:N68)*0.1+$N$8</f>
        <v>3.4261289132614663E-5</v>
      </c>
      <c r="P68" s="5">
        <f>SUM($O$41:O68)+0</f>
        <v>9.5452579494860836E-4</v>
      </c>
      <c r="Q68" s="8">
        <f t="shared" si="1"/>
        <v>-8.4364883583772233E-7</v>
      </c>
      <c r="R68" s="5">
        <f>SUM($Q$41:Q68)*0.1+$T$8</f>
        <v>6.6318891629827193E-5</v>
      </c>
      <c r="S68" s="5">
        <f>SUM($R$41:R68)+0</f>
        <v>1.8785826190883294E-3</v>
      </c>
      <c r="T68">
        <f t="shared" si="13"/>
        <v>7.4646040216728063E-5</v>
      </c>
      <c r="U68">
        <f t="shared" si="14"/>
        <v>2.1071763452457032E-3</v>
      </c>
      <c r="W68" s="1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"/>
    </row>
    <row r="69" spans="2:44" x14ac:dyDescent="0.35">
      <c r="B69">
        <f t="shared" si="15"/>
        <v>2.8000000000000012</v>
      </c>
      <c r="C69">
        <f t="shared" si="2"/>
        <v>-367.55259694786133</v>
      </c>
      <c r="D69">
        <f t="shared" si="3"/>
        <v>-381.9718634205488</v>
      </c>
      <c r="E69" s="2">
        <f t="shared" si="4"/>
        <v>-84.501218852390608</v>
      </c>
      <c r="F69">
        <f t="shared" si="5"/>
        <v>0</v>
      </c>
      <c r="G69">
        <f t="shared" si="6"/>
        <v>-236.60341278669381</v>
      </c>
      <c r="H69">
        <f t="shared" si="7"/>
        <v>1069.5212175775371</v>
      </c>
      <c r="I69" s="2">
        <f t="shared" si="8"/>
        <v>1095.3797559708908</v>
      </c>
      <c r="J69" s="46">
        <f t="shared" si="9"/>
        <v>391.20705570388935</v>
      </c>
      <c r="K69">
        <f t="shared" si="10"/>
        <v>2.7239859800868955</v>
      </c>
      <c r="L69">
        <f t="shared" si="11"/>
        <v>3.040162924204123E-2</v>
      </c>
      <c r="M69" s="46">
        <f t="shared" si="12"/>
        <v>2.7244948883952187</v>
      </c>
      <c r="N69" s="8">
        <f t="shared" si="0"/>
        <v>1.9354750564049382E-7</v>
      </c>
      <c r="O69" s="5">
        <f>SUM($N$41:N69)*0.1+$N$8</f>
        <v>3.4280643883178719E-5</v>
      </c>
      <c r="P69" s="5">
        <f>SUM($O$41:O69)+0</f>
        <v>9.8880643883178716E-4</v>
      </c>
      <c r="Q69" s="8">
        <f t="shared" si="1"/>
        <v>-8.748950890168972E-7</v>
      </c>
      <c r="R69" s="5">
        <f>SUM($Q$41:Q69)*0.1+$T$8</f>
        <v>6.6231402120925503E-5</v>
      </c>
      <c r="S69" s="5">
        <f>SUM($R$41:R69)+0</f>
        <v>1.9448140212092548E-3</v>
      </c>
      <c r="T69">
        <f t="shared" si="13"/>
        <v>7.4577216171891627E-5</v>
      </c>
      <c r="U69">
        <f t="shared" si="14"/>
        <v>2.1817515327294521E-3</v>
      </c>
      <c r="W69" s="1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"/>
    </row>
    <row r="70" spans="2:44" x14ac:dyDescent="0.35">
      <c r="B70">
        <f t="shared" si="15"/>
        <v>2.9000000000000012</v>
      </c>
      <c r="C70">
        <f t="shared" si="2"/>
        <v>-367.55259694786133</v>
      </c>
      <c r="D70">
        <f t="shared" si="3"/>
        <v>-381.9718634205488</v>
      </c>
      <c r="E70" s="2">
        <f t="shared" si="4"/>
        <v>-84.501218852390608</v>
      </c>
      <c r="F70">
        <f t="shared" si="5"/>
        <v>0</v>
      </c>
      <c r="G70">
        <f t="shared" si="6"/>
        <v>-245.05353467193288</v>
      </c>
      <c r="H70">
        <f t="shared" si="7"/>
        <v>1107.718403919592</v>
      </c>
      <c r="I70" s="2">
        <f t="shared" si="8"/>
        <v>1134.5004615412797</v>
      </c>
      <c r="J70" s="46">
        <f t="shared" si="9"/>
        <v>391.20705570388935</v>
      </c>
      <c r="K70">
        <f t="shared" si="10"/>
        <v>2.8212711936614276</v>
      </c>
      <c r="L70">
        <f t="shared" si="11"/>
        <v>3.040162924204123E-2</v>
      </c>
      <c r="M70" s="46">
        <f t="shared" si="12"/>
        <v>2.8217625565177324</v>
      </c>
      <c r="N70" s="8">
        <f t="shared" si="0"/>
        <v>2.0045991655622573E-7</v>
      </c>
      <c r="O70" s="5">
        <f>SUM($N$41:N70)*0.1+$N$8</f>
        <v>3.4300689874834335E-5</v>
      </c>
      <c r="P70" s="5">
        <f>SUM($O$41:O70)+0</f>
        <v>1.0231071287066214E-3</v>
      </c>
      <c r="Q70" s="8">
        <f t="shared" si="1"/>
        <v>-9.0614134219607218E-7</v>
      </c>
      <c r="R70" s="5">
        <f>SUM($Q$41:Q70)*0.1+$T$8</f>
        <v>6.6140787986705888E-5</v>
      </c>
      <c r="S70" s="5">
        <f>SUM($R$41:R70)+0</f>
        <v>2.0109548091959608E-3</v>
      </c>
      <c r="T70">
        <f t="shared" si="13"/>
        <v>7.4505980708879617E-5</v>
      </c>
      <c r="U70">
        <f t="shared" si="14"/>
        <v>2.2562551809222888E-3</v>
      </c>
      <c r="W70" s="1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"/>
    </row>
    <row r="71" spans="2:44" x14ac:dyDescent="0.35">
      <c r="B71">
        <f t="shared" si="15"/>
        <v>3.0000000000000013</v>
      </c>
      <c r="C71">
        <f t="shared" si="2"/>
        <v>-367.55259694786133</v>
      </c>
      <c r="D71">
        <f t="shared" si="3"/>
        <v>-381.9718634205488</v>
      </c>
      <c r="E71" s="2">
        <f t="shared" si="4"/>
        <v>-84.501218852390608</v>
      </c>
      <c r="F71">
        <f t="shared" si="5"/>
        <v>0</v>
      </c>
      <c r="G71">
        <f t="shared" si="6"/>
        <v>-253.50365655717192</v>
      </c>
      <c r="H71">
        <f t="shared" si="7"/>
        <v>1145.9155902616469</v>
      </c>
      <c r="I71" s="2">
        <f t="shared" si="8"/>
        <v>1173.6211671116685</v>
      </c>
      <c r="J71" s="46">
        <f t="shared" si="9"/>
        <v>391.20705570388935</v>
      </c>
      <c r="K71">
        <f t="shared" si="10"/>
        <v>2.9185564072359593</v>
      </c>
      <c r="L71">
        <f t="shared" si="11"/>
        <v>3.040162924204123E-2</v>
      </c>
      <c r="M71" s="46">
        <f t="shared" si="12"/>
        <v>2.919031394041486</v>
      </c>
      <c r="N71" s="8">
        <f t="shared" si="0"/>
        <v>2.0737232747195763E-7</v>
      </c>
      <c r="O71" s="5">
        <f>SUM($N$41:N71)*0.1+$N$8</f>
        <v>3.4321427107581533E-5</v>
      </c>
      <c r="P71" s="5">
        <f>SUM($O$41:O71)+0</f>
        <v>1.0574285558142028E-3</v>
      </c>
      <c r="Q71" s="8">
        <f t="shared" si="1"/>
        <v>-9.3738759537524705E-7</v>
      </c>
      <c r="R71" s="5">
        <f>SUM($Q$41:Q71)*0.1+$T$8</f>
        <v>6.6047049227168362E-5</v>
      </c>
      <c r="S71" s="5">
        <f>SUM($R$41:R71)+0</f>
        <v>2.0770018584231292E-3</v>
      </c>
      <c r="T71">
        <f t="shared" si="13"/>
        <v>7.4432338874423621E-5</v>
      </c>
      <c r="U71">
        <f t="shared" si="14"/>
        <v>2.3306848501126109E-3</v>
      </c>
      <c r="W71" s="1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"/>
    </row>
    <row r="72" spans="2:44" x14ac:dyDescent="0.35">
      <c r="B72">
        <f t="shared" si="15"/>
        <v>3.1000000000000014</v>
      </c>
      <c r="C72">
        <f t="shared" si="2"/>
        <v>-367.55259694786133</v>
      </c>
      <c r="D72">
        <f t="shared" si="3"/>
        <v>-381.9718634205488</v>
      </c>
      <c r="E72" s="2">
        <f t="shared" si="4"/>
        <v>-84.501218852390608</v>
      </c>
      <c r="F72">
        <f t="shared" si="5"/>
        <v>0</v>
      </c>
      <c r="G72">
        <f t="shared" si="6"/>
        <v>-261.95377844241102</v>
      </c>
      <c r="H72">
        <f t="shared" si="7"/>
        <v>1184.1127766037018</v>
      </c>
      <c r="I72" s="2">
        <f t="shared" si="8"/>
        <v>1212.7418726820576</v>
      </c>
      <c r="J72" s="46">
        <f t="shared" si="9"/>
        <v>391.20705570388935</v>
      </c>
      <c r="K72">
        <f t="shared" si="10"/>
        <v>3.0158416208104919</v>
      </c>
      <c r="L72">
        <f t="shared" si="11"/>
        <v>3.040162924204123E-2</v>
      </c>
      <c r="M72" s="46">
        <f t="shared" si="12"/>
        <v>3.0163012878349149</v>
      </c>
      <c r="N72" s="8">
        <f t="shared" si="0"/>
        <v>2.1428473838768959E-7</v>
      </c>
      <c r="O72" s="5">
        <f>SUM($N$41:N72)*0.1+$N$8</f>
        <v>3.4342855581420305E-5</v>
      </c>
      <c r="P72" s="5">
        <f>SUM($O$41:O72)+0</f>
        <v>1.0917714113956231E-3</v>
      </c>
      <c r="Q72" s="8">
        <f t="shared" si="1"/>
        <v>-9.6863384855442192E-7</v>
      </c>
      <c r="R72" s="5">
        <f>SUM($Q$41:Q72)*0.1+$T$8</f>
        <v>6.5950185842312924E-5</v>
      </c>
      <c r="S72" s="5">
        <f>SUM($R$41:R72)+0</f>
        <v>2.1429520442654421E-3</v>
      </c>
      <c r="T72">
        <f t="shared" si="13"/>
        <v>7.4356295914481264E-5</v>
      </c>
      <c r="U72">
        <f t="shared" si="14"/>
        <v>2.4050381033909273E-3</v>
      </c>
      <c r="W72" s="1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"/>
    </row>
    <row r="73" spans="2:44" x14ac:dyDescent="0.35">
      <c r="B73">
        <f t="shared" si="15"/>
        <v>3.2000000000000015</v>
      </c>
      <c r="C73">
        <f t="shared" si="2"/>
        <v>-367.55259694786133</v>
      </c>
      <c r="D73">
        <f t="shared" si="3"/>
        <v>-381.9718634205488</v>
      </c>
      <c r="E73" s="2">
        <f t="shared" si="4"/>
        <v>-84.501218852390608</v>
      </c>
      <c r="F73">
        <f t="shared" si="5"/>
        <v>0</v>
      </c>
      <c r="G73">
        <f t="shared" si="6"/>
        <v>-270.40390032765009</v>
      </c>
      <c r="H73">
        <f t="shared" si="7"/>
        <v>1222.3099629457568</v>
      </c>
      <c r="I73" s="2">
        <f t="shared" si="8"/>
        <v>1251.8625782524466</v>
      </c>
      <c r="J73" s="46">
        <f t="shared" si="9"/>
        <v>391.20705570388935</v>
      </c>
      <c r="K73">
        <f t="shared" si="10"/>
        <v>3.1131268343850236</v>
      </c>
      <c r="L73">
        <f t="shared" si="11"/>
        <v>3.040162924204123E-2</v>
      </c>
      <c r="M73" s="46">
        <f t="shared" si="12"/>
        <v>3.1135721389024904</v>
      </c>
      <c r="N73" s="8">
        <f t="shared" si="0"/>
        <v>2.2119714930342153E-7</v>
      </c>
      <c r="O73" s="5">
        <f>SUM($N$41:N73)*0.1+$N$8</f>
        <v>3.4364975296350643E-5</v>
      </c>
      <c r="P73" s="5">
        <f>SUM($O$41:O73)+0</f>
        <v>1.1261363866919738E-3</v>
      </c>
      <c r="Q73" s="8">
        <f t="shared" si="1"/>
        <v>-9.9988010173359689E-7</v>
      </c>
      <c r="R73" s="5">
        <f>SUM($Q$41:Q73)*0.1+$T$8</f>
        <v>6.585019783213956E-5</v>
      </c>
      <c r="S73" s="5">
        <f>SUM($R$41:R73)+0</f>
        <v>2.2088022420975817E-3</v>
      </c>
      <c r="T73">
        <f t="shared" si="13"/>
        <v>7.4277857276921415E-5</v>
      </c>
      <c r="U73">
        <f t="shared" si="14"/>
        <v>2.4793125067499979E-3</v>
      </c>
      <c r="W73" s="1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"/>
    </row>
    <row r="74" spans="2:44" x14ac:dyDescent="0.35">
      <c r="B74">
        <f t="shared" si="15"/>
        <v>3.3000000000000016</v>
      </c>
      <c r="C74">
        <f t="shared" si="2"/>
        <v>-367.55259694786133</v>
      </c>
      <c r="D74">
        <f t="shared" si="3"/>
        <v>-381.9718634205488</v>
      </c>
      <c r="E74" s="2">
        <f t="shared" si="4"/>
        <v>-84.501218852390608</v>
      </c>
      <c r="F74">
        <f t="shared" si="5"/>
        <v>0</v>
      </c>
      <c r="G74">
        <f t="shared" si="6"/>
        <v>-278.85402221288916</v>
      </c>
      <c r="H74">
        <f t="shared" si="7"/>
        <v>1260.5071492878117</v>
      </c>
      <c r="I74" s="2">
        <f t="shared" si="8"/>
        <v>1290.9832838228356</v>
      </c>
      <c r="J74" s="46">
        <f t="shared" si="9"/>
        <v>391.20705570388935</v>
      </c>
      <c r="K74">
        <f t="shared" si="10"/>
        <v>3.2104120479595557</v>
      </c>
      <c r="L74">
        <f t="shared" si="11"/>
        <v>3.040162924204123E-2</v>
      </c>
      <c r="M74" s="46">
        <f t="shared" si="12"/>
        <v>3.2108438602438425</v>
      </c>
      <c r="N74" s="8">
        <f t="shared" si="0"/>
        <v>2.2810956021915346E-7</v>
      </c>
      <c r="O74" s="5">
        <f>SUM($N$41:N74)*0.1+$N$8</f>
        <v>3.4387786252372563E-5</v>
      </c>
      <c r="P74" s="5">
        <f>SUM($O$41:O74)+0</f>
        <v>1.1605241729443464E-3</v>
      </c>
      <c r="Q74" s="8">
        <f t="shared" si="1"/>
        <v>-1.0311263549127719E-6</v>
      </c>
      <c r="R74" s="5">
        <f>SUM($Q$41:Q74)*0.1+$T$8</f>
        <v>6.5747085196648285E-5</v>
      </c>
      <c r="S74" s="5">
        <f>SUM($R$41:R74)+0</f>
        <v>2.2745493272942302E-3</v>
      </c>
      <c r="T74">
        <f t="shared" si="13"/>
        <v>7.4197028614319798E-5</v>
      </c>
      <c r="U74">
        <f t="shared" si="14"/>
        <v>2.5535056291856486E-3</v>
      </c>
      <c r="W74" s="1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"/>
    </row>
    <row r="75" spans="2:44" x14ac:dyDescent="0.35">
      <c r="B75">
        <f t="shared" si="15"/>
        <v>3.4000000000000017</v>
      </c>
      <c r="C75">
        <f t="shared" si="2"/>
        <v>-367.55259694786133</v>
      </c>
      <c r="D75">
        <f t="shared" si="3"/>
        <v>-381.9718634205488</v>
      </c>
      <c r="E75" s="2">
        <f t="shared" si="4"/>
        <v>-84.501218852390608</v>
      </c>
      <c r="F75">
        <f t="shared" si="5"/>
        <v>0</v>
      </c>
      <c r="G75">
        <f t="shared" si="6"/>
        <v>-287.30414409812823</v>
      </c>
      <c r="H75">
        <f t="shared" si="7"/>
        <v>1298.7043356298666</v>
      </c>
      <c r="I75" s="2">
        <f t="shared" si="8"/>
        <v>1330.1039893932245</v>
      </c>
      <c r="J75" s="46">
        <f t="shared" si="9"/>
        <v>391.20705570388935</v>
      </c>
      <c r="K75">
        <f t="shared" si="10"/>
        <v>3.3076972615340878</v>
      </c>
      <c r="L75">
        <f t="shared" si="11"/>
        <v>3.040162924204123E-2</v>
      </c>
      <c r="M75" s="46">
        <f t="shared" si="12"/>
        <v>3.3081163750904854</v>
      </c>
      <c r="N75" s="8">
        <f t="shared" si="0"/>
        <v>2.3502197113488536E-7</v>
      </c>
      <c r="O75" s="5">
        <f>SUM($N$41:N75)*0.1+$N$8</f>
        <v>3.4411288449486051E-5</v>
      </c>
      <c r="P75" s="5">
        <f>SUM($O$41:O75)+0</f>
        <v>1.1949354613938325E-3</v>
      </c>
      <c r="Q75" s="8">
        <f t="shared" si="1"/>
        <v>-1.0623726080919468E-6</v>
      </c>
      <c r="R75" s="5">
        <f>SUM($Q$41:Q75)*0.1+$T$8</f>
        <v>6.5640847935839099E-5</v>
      </c>
      <c r="S75" s="5">
        <f>SUM($R$41:R75)+0</f>
        <v>2.3401901752300694E-3</v>
      </c>
      <c r="T75">
        <f t="shared" si="13"/>
        <v>7.411381578686719E-5</v>
      </c>
      <c r="U75">
        <f t="shared" si="14"/>
        <v>2.6276150427982851E-3</v>
      </c>
      <c r="W75" s="1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"/>
    </row>
    <row r="76" spans="2:44" x14ac:dyDescent="0.35">
      <c r="B76">
        <f t="shared" si="15"/>
        <v>3.5000000000000018</v>
      </c>
      <c r="C76">
        <f t="shared" si="2"/>
        <v>-367.55259694786133</v>
      </c>
      <c r="D76">
        <f t="shared" si="3"/>
        <v>-381.9718634205488</v>
      </c>
      <c r="E76" s="2">
        <f t="shared" si="4"/>
        <v>-84.501218852390608</v>
      </c>
      <c r="F76">
        <f t="shared" si="5"/>
        <v>0</v>
      </c>
      <c r="G76">
        <f t="shared" si="6"/>
        <v>-295.7542659833673</v>
      </c>
      <c r="H76">
        <f t="shared" si="7"/>
        <v>1336.9015219719215</v>
      </c>
      <c r="I76" s="2">
        <f t="shared" si="8"/>
        <v>1369.2246949636135</v>
      </c>
      <c r="J76" s="46">
        <f t="shared" si="9"/>
        <v>391.20705570388935</v>
      </c>
      <c r="K76">
        <f t="shared" si="10"/>
        <v>3.40498247510862</v>
      </c>
      <c r="L76">
        <f t="shared" si="11"/>
        <v>3.040162924204123E-2</v>
      </c>
      <c r="M76" s="46">
        <f t="shared" si="12"/>
        <v>3.4053896154446903</v>
      </c>
      <c r="N76" s="8">
        <f t="shared" si="0"/>
        <v>2.4193438205061732E-7</v>
      </c>
      <c r="O76" s="5">
        <f>SUM($N$41:N76)*0.1+$N$8</f>
        <v>3.4435481887691112E-5</v>
      </c>
      <c r="P76" s="5">
        <f>SUM($O$41:O76)+0</f>
        <v>1.2293709432815237E-3</v>
      </c>
      <c r="Q76" s="8">
        <f t="shared" si="1"/>
        <v>-1.0936188612711216E-6</v>
      </c>
      <c r="R76" s="5">
        <f>SUM($Q$41:Q76)*0.1+$T$8</f>
        <v>6.5531486049711987E-5</v>
      </c>
      <c r="S76" s="5">
        <f>SUM($R$41:R76)+0</f>
        <v>2.4057216612797814E-3</v>
      </c>
      <c r="T76">
        <f t="shared" si="13"/>
        <v>7.4028224865392382E-5</v>
      </c>
      <c r="U76">
        <f t="shared" si="14"/>
        <v>2.7016383228951378E-3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2:44" x14ac:dyDescent="0.35">
      <c r="B77">
        <f t="shared" si="15"/>
        <v>3.6000000000000019</v>
      </c>
      <c r="C77">
        <f t="shared" si="2"/>
        <v>-367.55259694786133</v>
      </c>
      <c r="D77">
        <f t="shared" si="3"/>
        <v>-381.9718634205488</v>
      </c>
      <c r="E77" s="2">
        <f t="shared" si="4"/>
        <v>-84.501218852390608</v>
      </c>
      <c r="F77">
        <f t="shared" si="5"/>
        <v>0</v>
      </c>
      <c r="G77">
        <f t="shared" si="6"/>
        <v>-304.20438786860632</v>
      </c>
      <c r="H77">
        <f t="shared" si="7"/>
        <v>1375.0987083139764</v>
      </c>
      <c r="I77" s="2">
        <f t="shared" si="8"/>
        <v>1408.3454005340025</v>
      </c>
      <c r="J77" s="46">
        <f t="shared" si="9"/>
        <v>391.20705570388935</v>
      </c>
      <c r="K77">
        <f t="shared" si="10"/>
        <v>3.5022676886831516</v>
      </c>
      <c r="L77">
        <f t="shared" si="11"/>
        <v>3.040162924204123E-2</v>
      </c>
      <c r="M77" s="46">
        <f t="shared" si="12"/>
        <v>3.5026635208617649</v>
      </c>
      <c r="N77" s="8">
        <f t="shared" si="0"/>
        <v>2.488467929663492E-7</v>
      </c>
      <c r="O77" s="5">
        <f>SUM($N$41:N77)*0.1+$N$8</f>
        <v>3.4460366566987748E-5</v>
      </c>
      <c r="P77" s="5">
        <f>SUM($O$41:O77)+0</f>
        <v>1.2638313098485114E-3</v>
      </c>
      <c r="Q77" s="8">
        <f t="shared" si="1"/>
        <v>-1.1248651144502966E-6</v>
      </c>
      <c r="R77" s="5">
        <f>SUM($Q$41:Q77)*0.1+$T$8</f>
        <v>6.541899953826695E-5</v>
      </c>
      <c r="S77" s="5">
        <f>SUM($R$41:R77)+0</f>
        <v>2.4711406608180484E-3</v>
      </c>
      <c r="T77">
        <f t="shared" si="13"/>
        <v>7.3940262134502459E-5</v>
      </c>
      <c r="U77">
        <f t="shared" si="14"/>
        <v>2.775573048093252E-3</v>
      </c>
      <c r="W77" s="1"/>
      <c r="AR77" s="1"/>
    </row>
    <row r="78" spans="2:44" ht="15" thickBot="1" x14ac:dyDescent="0.4">
      <c r="B78">
        <f t="shared" si="15"/>
        <v>3.700000000000002</v>
      </c>
      <c r="C78">
        <f t="shared" si="2"/>
        <v>-367.55259694786133</v>
      </c>
      <c r="D78">
        <f t="shared" si="3"/>
        <v>-381.9718634205488</v>
      </c>
      <c r="E78" s="2">
        <f t="shared" si="4"/>
        <v>-84.501218852390608</v>
      </c>
      <c r="F78">
        <f t="shared" si="5"/>
        <v>0</v>
      </c>
      <c r="G78">
        <f t="shared" si="6"/>
        <v>-312.65450975384539</v>
      </c>
      <c r="H78">
        <f t="shared" si="7"/>
        <v>1413.2958946560314</v>
      </c>
      <c r="I78" s="2">
        <f t="shared" si="8"/>
        <v>1447.4661061043914</v>
      </c>
      <c r="J78" s="46">
        <f t="shared" si="9"/>
        <v>391.20705570388935</v>
      </c>
      <c r="K78">
        <f t="shared" si="10"/>
        <v>3.5995529022576838</v>
      </c>
      <c r="L78">
        <f t="shared" si="11"/>
        <v>3.040162924204123E-2</v>
      </c>
      <c r="M78" s="46">
        <f t="shared" si="12"/>
        <v>3.5999380374297312</v>
      </c>
      <c r="N78" s="8">
        <f t="shared" si="0"/>
        <v>2.5575920388208108E-7</v>
      </c>
      <c r="O78" s="5">
        <f>SUM($N$41:N78)*0.1+$N$8</f>
        <v>3.4485942487375951E-5</v>
      </c>
      <c r="P78" s="5">
        <f>SUM($O$41:O78)+0</f>
        <v>1.2983172523358874E-3</v>
      </c>
      <c r="Q78" s="8">
        <f t="shared" si="1"/>
        <v>-1.1561113676294716E-6</v>
      </c>
      <c r="R78" s="5">
        <f>SUM($Q$41:Q78)*0.1+$T$8</f>
        <v>6.5303388401504001E-5</v>
      </c>
      <c r="S78" s="5">
        <f>SUM($R$41:R78)+0</f>
        <v>2.5364440492195526E-3</v>
      </c>
      <c r="T78">
        <f t="shared" si="13"/>
        <v>7.3849934095842549E-5</v>
      </c>
      <c r="U78">
        <f t="shared" si="14"/>
        <v>2.8494168004232529E-3</v>
      </c>
      <c r="W78" s="1"/>
      <c r="AR78" s="1"/>
    </row>
    <row r="79" spans="2:44" x14ac:dyDescent="0.35">
      <c r="B79">
        <f>B78+0.1</f>
        <v>3.800000000000002</v>
      </c>
      <c r="C79">
        <f t="shared" si="2"/>
        <v>-367.55259694786133</v>
      </c>
      <c r="D79">
        <f t="shared" si="3"/>
        <v>-381.9718634205488</v>
      </c>
      <c r="E79" s="2">
        <f t="shared" si="4"/>
        <v>-84.501218852390608</v>
      </c>
      <c r="F79">
        <f t="shared" si="5"/>
        <v>0</v>
      </c>
      <c r="G79">
        <f t="shared" si="6"/>
        <v>-321.10463163908446</v>
      </c>
      <c r="H79">
        <f t="shared" si="7"/>
        <v>1451.4930809980863</v>
      </c>
      <c r="I79" s="2">
        <f t="shared" si="8"/>
        <v>1486.5868116747806</v>
      </c>
      <c r="J79" s="46">
        <f t="shared" si="9"/>
        <v>391.20705570388935</v>
      </c>
      <c r="K79">
        <f t="shared" si="10"/>
        <v>3.6968381158322163</v>
      </c>
      <c r="L79">
        <f t="shared" si="11"/>
        <v>3.040162924204123E-2</v>
      </c>
      <c r="M79" s="46">
        <f t="shared" si="12"/>
        <v>3.6972131169100328</v>
      </c>
      <c r="N79" s="8">
        <f t="shared" si="0"/>
        <v>2.6267161479781301E-7</v>
      </c>
      <c r="O79" s="5">
        <f>SUM($N$41:N79)*0.1+$N$8</f>
        <v>3.4512209648855734E-5</v>
      </c>
      <c r="P79" s="5">
        <f>SUM($O$41:O79)+0</f>
        <v>1.3328294619847432E-3</v>
      </c>
      <c r="Q79" s="8">
        <f t="shared" si="1"/>
        <v>-1.1873576208086465E-6</v>
      </c>
      <c r="R79" s="5">
        <f>SUM($Q$41:Q79)*0.1+$T$8</f>
        <v>6.5184652639423141E-5</v>
      </c>
      <c r="S79" s="5">
        <f>SUM($R$41:R79)+0</f>
        <v>2.6016287018589758E-3</v>
      </c>
      <c r="T79">
        <f t="shared" si="13"/>
        <v>7.3757247471477845E-5</v>
      </c>
      <c r="U79">
        <f t="shared" si="14"/>
        <v>2.923167165433917E-3</v>
      </c>
      <c r="W79" s="1"/>
      <c r="AB79" s="125" t="s">
        <v>217</v>
      </c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  <c r="AM79" s="127"/>
      <c r="AR79" s="1"/>
    </row>
    <row r="80" spans="2:44" x14ac:dyDescent="0.35">
      <c r="B80">
        <f t="shared" si="15"/>
        <v>3.9000000000000021</v>
      </c>
      <c r="C80">
        <f t="shared" si="2"/>
        <v>-367.55259694786133</v>
      </c>
      <c r="D80">
        <f t="shared" si="3"/>
        <v>-381.9718634205488</v>
      </c>
      <c r="E80" s="2">
        <f t="shared" si="4"/>
        <v>-84.501218852390608</v>
      </c>
      <c r="F80">
        <f t="shared" si="5"/>
        <v>0</v>
      </c>
      <c r="G80">
        <f t="shared" si="6"/>
        <v>-329.55475352432353</v>
      </c>
      <c r="H80">
        <f t="shared" si="7"/>
        <v>1489.6902673401412</v>
      </c>
      <c r="I80" s="2">
        <f t="shared" si="8"/>
        <v>1525.7075172451694</v>
      </c>
      <c r="J80" s="46">
        <f t="shared" si="9"/>
        <v>391.20705570388935</v>
      </c>
      <c r="K80">
        <f t="shared" si="10"/>
        <v>3.794123329406748</v>
      </c>
      <c r="L80">
        <f t="shared" si="11"/>
        <v>3.040162924204123E-2</v>
      </c>
      <c r="M80" s="46">
        <f t="shared" si="12"/>
        <v>3.7944887160104006</v>
      </c>
      <c r="N80" s="8">
        <f t="shared" si="0"/>
        <v>2.6958402571354495E-7</v>
      </c>
      <c r="O80" s="5">
        <f>SUM($N$41:N80)*0.1+$N$8</f>
        <v>3.4539168051427092E-5</v>
      </c>
      <c r="P80" s="5">
        <f>SUM($O$41:O80)+0</f>
        <v>1.3673686300361703E-3</v>
      </c>
      <c r="Q80" s="8">
        <f t="shared" si="1"/>
        <v>-1.2186038739878213E-6</v>
      </c>
      <c r="R80" s="5">
        <f>SUM($Q$41:Q80)*0.1+$T$8</f>
        <v>6.5062792252024355E-5</v>
      </c>
      <c r="S80" s="5">
        <f>SUM($R$41:R80)+0</f>
        <v>2.6666914941110001E-3</v>
      </c>
      <c r="T80">
        <f t="shared" si="13"/>
        <v>7.3662209207400251E-5</v>
      </c>
      <c r="U80">
        <f t="shared" si="14"/>
        <v>2.9968217322975605E-3</v>
      </c>
      <c r="W80" s="1"/>
      <c r="AB80" s="128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  <c r="AM80" s="130"/>
      <c r="AR80" s="1"/>
    </row>
    <row r="81" spans="2:44" ht="15" thickBot="1" x14ac:dyDescent="0.4">
      <c r="B81">
        <f t="shared" si="15"/>
        <v>4.0000000000000018</v>
      </c>
      <c r="C81">
        <f t="shared" si="2"/>
        <v>-367.55259694786133</v>
      </c>
      <c r="D81">
        <f t="shared" si="3"/>
        <v>-381.9718634205488</v>
      </c>
      <c r="E81" s="2">
        <f t="shared" si="4"/>
        <v>-84.501218852390608</v>
      </c>
      <c r="F81">
        <f t="shared" si="5"/>
        <v>0</v>
      </c>
      <c r="G81">
        <f t="shared" si="6"/>
        <v>-338.0048754095626</v>
      </c>
      <c r="H81">
        <f t="shared" si="7"/>
        <v>1527.8874536821959</v>
      </c>
      <c r="I81" s="2">
        <f t="shared" si="8"/>
        <v>1564.8282228155581</v>
      </c>
      <c r="J81" s="46">
        <f t="shared" si="9"/>
        <v>391.20705570388935</v>
      </c>
      <c r="K81">
        <f t="shared" si="10"/>
        <v>3.8914085429812793</v>
      </c>
      <c r="L81">
        <f t="shared" si="11"/>
        <v>3.040162924204123E-2</v>
      </c>
      <c r="M81" s="46">
        <f t="shared" si="12"/>
        <v>3.8917647957667474</v>
      </c>
      <c r="N81" s="8">
        <f t="shared" si="0"/>
        <v>2.7649643662927688E-7</v>
      </c>
      <c r="O81" s="5">
        <f>SUM($N$41:N81)*0.1+$N$8</f>
        <v>3.4566817695090018E-5</v>
      </c>
      <c r="P81" s="5">
        <f>SUM($O$41:O81)+0</f>
        <v>1.4019354477312603E-3</v>
      </c>
      <c r="Q81" s="8">
        <f t="shared" si="1"/>
        <v>-1.2498501271669961E-6</v>
      </c>
      <c r="R81" s="5">
        <f>SUM($Q$41:Q81)*0.1+$T$8</f>
        <v>6.4937807239307658E-5</v>
      </c>
      <c r="S81" s="5">
        <f>SUM($R$41:R81)+0</f>
        <v>2.7316293013503077E-3</v>
      </c>
      <c r="T81">
        <f t="shared" si="13"/>
        <v>7.3564826477162752E-5</v>
      </c>
      <c r="U81">
        <f t="shared" si="14"/>
        <v>3.0703780939162883E-3</v>
      </c>
      <c r="W81" s="1"/>
      <c r="AB81" s="131"/>
      <c r="AC81" s="132"/>
      <c r="AD81" s="132"/>
      <c r="AE81" s="132"/>
      <c r="AF81" s="132"/>
      <c r="AG81" s="132"/>
      <c r="AH81" s="132"/>
      <c r="AI81" s="132"/>
      <c r="AJ81" s="132"/>
      <c r="AK81" s="132"/>
      <c r="AL81" s="132"/>
      <c r="AM81" s="133"/>
      <c r="AR81" s="1"/>
    </row>
    <row r="82" spans="2:44" x14ac:dyDescent="0.35">
      <c r="B82">
        <f t="shared" si="15"/>
        <v>4.1000000000000014</v>
      </c>
      <c r="C82">
        <f t="shared" si="2"/>
        <v>-367.55259694786133</v>
      </c>
      <c r="D82">
        <f t="shared" si="3"/>
        <v>-381.9718634205488</v>
      </c>
      <c r="E82" s="2">
        <f t="shared" si="4"/>
        <v>-84.501218852390608</v>
      </c>
      <c r="F82">
        <f t="shared" si="5"/>
        <v>0</v>
      </c>
      <c r="G82">
        <f t="shared" si="6"/>
        <v>-346.45499729480161</v>
      </c>
      <c r="H82">
        <f t="shared" si="7"/>
        <v>1566.0846400242506</v>
      </c>
      <c r="I82" s="2">
        <f t="shared" si="8"/>
        <v>1603.9489283859468</v>
      </c>
      <c r="J82" s="46">
        <f t="shared" si="9"/>
        <v>391.20705570388935</v>
      </c>
      <c r="K82">
        <f t="shared" si="10"/>
        <v>3.9886937565558105</v>
      </c>
      <c r="L82">
        <f t="shared" si="11"/>
        <v>3.040162924204123E-2</v>
      </c>
      <c r="M82" s="46">
        <f t="shared" si="12"/>
        <v>3.9890413210154909</v>
      </c>
      <c r="N82" s="8">
        <f t="shared" si="0"/>
        <v>2.8340884754500876E-7</v>
      </c>
      <c r="O82" s="5">
        <f>SUM($N$41:N82)*0.1+$N$8</f>
        <v>3.4595158579844517E-5</v>
      </c>
      <c r="P82" s="5">
        <f>SUM($O$41:O82)+0</f>
        <v>1.4365306063111047E-3</v>
      </c>
      <c r="Q82" s="8">
        <f t="shared" si="1"/>
        <v>-1.2810963803461708E-6</v>
      </c>
      <c r="R82" s="5">
        <f>SUM($Q$41:Q82)*0.1+$T$8</f>
        <v>6.4809697601273035E-5</v>
      </c>
      <c r="S82" s="5">
        <f>SUM($R$41:R82)+0</f>
        <v>2.7964389989515808E-3</v>
      </c>
      <c r="T82">
        <f t="shared" si="13"/>
        <v>7.3465106685643937E-5</v>
      </c>
      <c r="U82">
        <f t="shared" si="14"/>
        <v>3.1438338470291126E-3</v>
      </c>
      <c r="W82" s="1"/>
      <c r="AR82" s="1"/>
    </row>
    <row r="83" spans="2:44" x14ac:dyDescent="0.35">
      <c r="B83">
        <f t="shared" si="15"/>
        <v>4.2000000000000011</v>
      </c>
      <c r="C83">
        <f t="shared" si="2"/>
        <v>-367.55259694786133</v>
      </c>
      <c r="D83">
        <f t="shared" si="3"/>
        <v>-381.9718634205488</v>
      </c>
      <c r="E83" s="2">
        <f t="shared" si="4"/>
        <v>-84.501218852390608</v>
      </c>
      <c r="F83">
        <f t="shared" si="5"/>
        <v>0</v>
      </c>
      <c r="G83">
        <f t="shared" si="6"/>
        <v>-354.90511918004063</v>
      </c>
      <c r="H83">
        <f t="shared" si="7"/>
        <v>1604.2818263663053</v>
      </c>
      <c r="I83" s="2">
        <f t="shared" si="8"/>
        <v>1643.0696339563358</v>
      </c>
      <c r="J83" s="46">
        <f t="shared" si="9"/>
        <v>391.20705570388935</v>
      </c>
      <c r="K83">
        <f t="shared" si="10"/>
        <v>4.0859789701303431</v>
      </c>
      <c r="L83">
        <f t="shared" si="11"/>
        <v>3.040162924204123E-2</v>
      </c>
      <c r="M83" s="46">
        <f t="shared" si="12"/>
        <v>4.0863182599412307</v>
      </c>
      <c r="N83" s="8">
        <f t="shared" si="0"/>
        <v>2.9032125846074064E-7</v>
      </c>
      <c r="O83" s="5">
        <f>SUM($N$41:N83)*0.1+$N$8</f>
        <v>3.4624190705690591E-5</v>
      </c>
      <c r="P83" s="5">
        <f>SUM($O$41:O83)+0</f>
        <v>1.4711547970167954E-3</v>
      </c>
      <c r="Q83" s="8">
        <f t="shared" si="1"/>
        <v>-1.3123426335253456E-6</v>
      </c>
      <c r="R83" s="5">
        <f>SUM($Q$41:Q83)*0.1+$T$8</f>
        <v>6.4678463337920501E-5</v>
      </c>
      <c r="S83" s="5">
        <f>SUM($R$41:R83)+0</f>
        <v>2.8611174622895012E-3</v>
      </c>
      <c r="T83">
        <f t="shared" si="13"/>
        <v>7.3363057472945859E-5</v>
      </c>
      <c r="U83">
        <f t="shared" si="14"/>
        <v>3.2171865923199794E-3</v>
      </c>
      <c r="W83" s="1"/>
      <c r="AR83" s="1"/>
    </row>
    <row r="84" spans="2:44" x14ac:dyDescent="0.35">
      <c r="B84">
        <f t="shared" si="15"/>
        <v>4.3000000000000007</v>
      </c>
      <c r="C84">
        <f t="shared" si="2"/>
        <v>-367.55259694786133</v>
      </c>
      <c r="D84">
        <f t="shared" si="3"/>
        <v>-381.9718634205488</v>
      </c>
      <c r="E84" s="2">
        <f t="shared" si="4"/>
        <v>-84.501218852390608</v>
      </c>
      <c r="F84">
        <f t="shared" si="5"/>
        <v>0</v>
      </c>
      <c r="G84">
        <f t="shared" si="6"/>
        <v>-363.3552410652797</v>
      </c>
      <c r="H84">
        <f t="shared" si="7"/>
        <v>1642.4790127083602</v>
      </c>
      <c r="I84" s="2">
        <f t="shared" si="8"/>
        <v>1682.1903395267248</v>
      </c>
      <c r="J84" s="46">
        <f t="shared" si="9"/>
        <v>391.20705570388935</v>
      </c>
      <c r="K84">
        <f t="shared" si="10"/>
        <v>4.1832641837048747</v>
      </c>
      <c r="L84">
        <f t="shared" si="11"/>
        <v>3.040162924204123E-2</v>
      </c>
      <c r="M84" s="46">
        <f t="shared" si="12"/>
        <v>4.18359558368752</v>
      </c>
      <c r="N84" s="8">
        <f t="shared" si="0"/>
        <v>2.9723366937647257E-7</v>
      </c>
      <c r="O84" s="5">
        <f>SUM($N$41:N84)*0.1+$N$8</f>
        <v>3.4653914072628239E-5</v>
      </c>
      <c r="P84" s="5">
        <f>SUM($O$41:O84)+0</f>
        <v>1.5058087110894236E-3</v>
      </c>
      <c r="Q84" s="8">
        <f t="shared" si="1"/>
        <v>-1.3435888867045206E-6</v>
      </c>
      <c r="R84" s="5">
        <f>SUM($Q$41:Q84)*0.1+$T$8</f>
        <v>6.4544104449250055E-5</v>
      </c>
      <c r="S84" s="5">
        <f>SUM($R$41:R84)+0</f>
        <v>2.9256615667387514E-3</v>
      </c>
      <c r="T84">
        <f t="shared" si="13"/>
        <v>7.3258686718428157E-5</v>
      </c>
      <c r="U84">
        <f t="shared" si="14"/>
        <v>3.290433934526727E-3</v>
      </c>
      <c r="W84" s="1"/>
      <c r="AR84" s="1"/>
    </row>
    <row r="85" spans="2:44" x14ac:dyDescent="0.35">
      <c r="B85">
        <f t="shared" si="15"/>
        <v>4.4000000000000004</v>
      </c>
      <c r="C85">
        <f t="shared" si="2"/>
        <v>-367.55259694786133</v>
      </c>
      <c r="D85">
        <f t="shared" si="3"/>
        <v>-381.9718634205488</v>
      </c>
      <c r="E85" s="2">
        <f t="shared" si="4"/>
        <v>-84.501218852390608</v>
      </c>
      <c r="F85">
        <f t="shared" si="5"/>
        <v>0</v>
      </c>
      <c r="G85">
        <f t="shared" si="6"/>
        <v>-371.80536295051871</v>
      </c>
      <c r="H85">
        <f t="shared" si="7"/>
        <v>1680.6761990504149</v>
      </c>
      <c r="I85" s="2">
        <f t="shared" si="8"/>
        <v>1721.3110450971135</v>
      </c>
      <c r="J85" s="46">
        <f t="shared" si="9"/>
        <v>391.20705570388935</v>
      </c>
      <c r="K85">
        <f t="shared" si="10"/>
        <v>4.2805493972794064</v>
      </c>
      <c r="L85">
        <f t="shared" si="11"/>
        <v>3.040162924204123E-2</v>
      </c>
      <c r="M85" s="46">
        <f t="shared" si="12"/>
        <v>4.2808732660207074</v>
      </c>
      <c r="N85" s="8">
        <f t="shared" si="0"/>
        <v>3.0414608029220445E-7</v>
      </c>
      <c r="O85" s="5">
        <f>SUM($N$41:N85)*0.1+$N$8</f>
        <v>3.4684328680657461E-5</v>
      </c>
      <c r="P85" s="5">
        <f>SUM($O$41:O85)+0</f>
        <v>1.5404930397700811E-3</v>
      </c>
      <c r="Q85" s="8">
        <f t="shared" si="1"/>
        <v>-1.3748351398836953E-6</v>
      </c>
      <c r="R85" s="5">
        <f>SUM($Q$41:Q85)*0.1+$T$8</f>
        <v>6.4406620935261684E-5</v>
      </c>
      <c r="S85" s="5">
        <f>SUM($R$41:R85)+0</f>
        <v>2.9900681876740129E-3</v>
      </c>
      <c r="T85">
        <f t="shared" si="13"/>
        <v>7.3152002544881617E-5</v>
      </c>
      <c r="U85">
        <f t="shared" si="14"/>
        <v>3.3635734825509939E-3</v>
      </c>
      <c r="W85" s="1"/>
      <c r="AR85" s="1"/>
    </row>
    <row r="86" spans="2:44" x14ac:dyDescent="0.35">
      <c r="B86">
        <f t="shared" si="15"/>
        <v>4.5</v>
      </c>
      <c r="C86">
        <f t="shared" si="2"/>
        <v>-367.55259694786133</v>
      </c>
      <c r="D86">
        <f t="shared" si="3"/>
        <v>-381.9718634205488</v>
      </c>
      <c r="E86" s="2">
        <f t="shared" si="4"/>
        <v>-84.501218852390608</v>
      </c>
      <c r="F86">
        <f t="shared" si="5"/>
        <v>0</v>
      </c>
      <c r="G86">
        <f t="shared" si="6"/>
        <v>-380.25548483575773</v>
      </c>
      <c r="H86">
        <f t="shared" si="7"/>
        <v>1718.8733853924696</v>
      </c>
      <c r="I86" s="2">
        <f t="shared" si="8"/>
        <v>1760.4317506675022</v>
      </c>
      <c r="J86" s="46">
        <f t="shared" si="9"/>
        <v>391.20705570388935</v>
      </c>
      <c r="K86">
        <f t="shared" si="10"/>
        <v>4.3778346108539372</v>
      </c>
      <c r="L86">
        <f t="shared" si="11"/>
        <v>3.040162924204123E-2</v>
      </c>
      <c r="M86" s="46">
        <f t="shared" si="12"/>
        <v>4.3781512830385791</v>
      </c>
      <c r="N86" s="8">
        <f t="shared" si="0"/>
        <v>3.1105849120793633E-7</v>
      </c>
      <c r="O86" s="5">
        <f>SUM($N$41:N86)*0.1+$N$8</f>
        <v>3.471543452977825E-5</v>
      </c>
      <c r="P86" s="5">
        <f>SUM($O$41:O86)+0</f>
        <v>1.5752084742998594E-3</v>
      </c>
      <c r="Q86" s="8">
        <f t="shared" si="1"/>
        <v>-1.4060813930628701E-6</v>
      </c>
      <c r="R86" s="5">
        <f>SUM($Q$41:Q86)*0.1+$T$8</f>
        <v>6.4266012795955401E-5</v>
      </c>
      <c r="S86" s="5">
        <f>SUM($R$41:R86)+0</f>
        <v>3.0543342004699684E-3</v>
      </c>
      <c r="T86">
        <f t="shared" si="13"/>
        <v>7.3043013322844386E-5</v>
      </c>
      <c r="U86">
        <f t="shared" si="14"/>
        <v>3.4366028495691225E-3</v>
      </c>
      <c r="W86" s="1"/>
      <c r="AR86" s="1"/>
    </row>
    <row r="87" spans="2:44" x14ac:dyDescent="0.35">
      <c r="B87">
        <f t="shared" si="15"/>
        <v>4.5999999999999996</v>
      </c>
      <c r="C87">
        <f t="shared" si="2"/>
        <v>-367.55259694786133</v>
      </c>
      <c r="D87">
        <f t="shared" si="3"/>
        <v>-381.9718634205488</v>
      </c>
      <c r="E87" s="2">
        <f t="shared" si="4"/>
        <v>-84.501218852390608</v>
      </c>
      <c r="F87">
        <f t="shared" si="5"/>
        <v>0</v>
      </c>
      <c r="G87">
        <f t="shared" si="6"/>
        <v>-388.70560672099674</v>
      </c>
      <c r="H87">
        <f t="shared" si="7"/>
        <v>1757.0705717345243</v>
      </c>
      <c r="I87" s="2">
        <f t="shared" si="8"/>
        <v>1799.552456237891</v>
      </c>
      <c r="J87" s="46">
        <f t="shared" si="9"/>
        <v>391.20705570388935</v>
      </c>
      <c r="K87">
        <f t="shared" si="10"/>
        <v>4.4751198244284689</v>
      </c>
      <c r="L87">
        <f t="shared" si="11"/>
        <v>3.040162924204123E-2</v>
      </c>
      <c r="M87" s="46">
        <f t="shared" si="12"/>
        <v>4.475429612916999</v>
      </c>
      <c r="N87" s="8">
        <f t="shared" si="0"/>
        <v>3.1797090212366821E-7</v>
      </c>
      <c r="O87" s="5">
        <f>SUM($N$41:N87)*0.1+$N$8</f>
        <v>3.4747231619990621E-5</v>
      </c>
      <c r="P87" s="5">
        <f>SUM($O$41:O87)+0</f>
        <v>1.6099557059198501E-3</v>
      </c>
      <c r="Q87" s="8">
        <f t="shared" si="1"/>
        <v>-1.4373276462420446E-6</v>
      </c>
      <c r="R87" s="5">
        <f>SUM($Q$41:Q87)*0.1+$T$8</f>
        <v>6.4122280031331193E-5</v>
      </c>
      <c r="S87" s="5">
        <f>SUM($R$41:R87)+0</f>
        <v>3.1184564805012997E-3</v>
      </c>
      <c r="T87">
        <f t="shared" si="13"/>
        <v>7.2931727675064245E-5</v>
      </c>
      <c r="U87">
        <f t="shared" si="14"/>
        <v>3.5095196531440644E-3</v>
      </c>
      <c r="W87" s="1"/>
      <c r="AR87" s="1"/>
    </row>
    <row r="88" spans="2:44" x14ac:dyDescent="0.35">
      <c r="B88">
        <f t="shared" si="15"/>
        <v>4.6999999999999993</v>
      </c>
      <c r="C88">
        <f t="shared" si="2"/>
        <v>-367.55259694786133</v>
      </c>
      <c r="D88">
        <f t="shared" si="3"/>
        <v>-381.9718634205488</v>
      </c>
      <c r="E88" s="2">
        <f t="shared" si="4"/>
        <v>-84.501218852390608</v>
      </c>
      <c r="F88">
        <f t="shared" si="5"/>
        <v>0</v>
      </c>
      <c r="G88">
        <f t="shared" si="6"/>
        <v>-397.15572860623581</v>
      </c>
      <c r="H88">
        <f t="shared" si="7"/>
        <v>1795.2677580765792</v>
      </c>
      <c r="I88" s="2">
        <f t="shared" si="8"/>
        <v>1838.6731618082799</v>
      </c>
      <c r="J88" s="46">
        <f t="shared" si="9"/>
        <v>391.20705570388935</v>
      </c>
      <c r="K88">
        <f t="shared" si="10"/>
        <v>4.5724050380030015</v>
      </c>
      <c r="L88">
        <f t="shared" si="11"/>
        <v>3.040162924204123E-2</v>
      </c>
      <c r="M88" s="46">
        <f t="shared" si="12"/>
        <v>4.5727082356888831</v>
      </c>
      <c r="N88" s="8">
        <f t="shared" si="0"/>
        <v>3.2488331303940014E-7</v>
      </c>
      <c r="O88" s="5">
        <f>SUM($N$41:N88)*0.1+$N$8</f>
        <v>3.4779719951294558E-5</v>
      </c>
      <c r="P88" s="5">
        <f>SUM($O$41:O88)+0</f>
        <v>1.6447354258711446E-3</v>
      </c>
      <c r="Q88" s="8">
        <f t="shared" si="1"/>
        <v>-1.4685738994212196E-6</v>
      </c>
      <c r="R88" s="5">
        <f>SUM($Q$41:Q88)*0.1+$T$8</f>
        <v>6.3975422641389073E-5</v>
      </c>
      <c r="S88" s="5">
        <f>SUM($R$41:R88)+0</f>
        <v>3.1824319031426886E-3</v>
      </c>
      <c r="T88">
        <f t="shared" si="13"/>
        <v>7.2818154481110229E-5</v>
      </c>
      <c r="U88">
        <f t="shared" si="14"/>
        <v>3.5823215153383326E-3</v>
      </c>
      <c r="W88" s="1"/>
      <c r="AR88" s="1"/>
    </row>
    <row r="89" spans="2:44" x14ac:dyDescent="0.35">
      <c r="B89">
        <f t="shared" si="15"/>
        <v>4.7999999999999989</v>
      </c>
      <c r="C89">
        <f t="shared" si="2"/>
        <v>-367.55259694786133</v>
      </c>
      <c r="D89">
        <f t="shared" si="3"/>
        <v>-381.9718634205488</v>
      </c>
      <c r="E89" s="2">
        <f t="shared" si="4"/>
        <v>-84.501218852390608</v>
      </c>
      <c r="F89">
        <f t="shared" si="5"/>
        <v>0</v>
      </c>
      <c r="G89">
        <f t="shared" si="6"/>
        <v>-405.60585049147483</v>
      </c>
      <c r="H89">
        <f t="shared" si="7"/>
        <v>1833.4649444186339</v>
      </c>
      <c r="I89" s="2">
        <f t="shared" si="8"/>
        <v>1877.7938673786684</v>
      </c>
      <c r="J89" s="46">
        <f t="shared" si="9"/>
        <v>391.20705570388935</v>
      </c>
      <c r="K89">
        <f t="shared" si="10"/>
        <v>4.6696902515775323</v>
      </c>
      <c r="L89">
        <f t="shared" si="11"/>
        <v>3.040162924204123E-2</v>
      </c>
      <c r="M89" s="46">
        <f t="shared" si="12"/>
        <v>4.6699871330507907</v>
      </c>
      <c r="N89" s="8">
        <f t="shared" si="0"/>
        <v>3.3179572395513202E-7</v>
      </c>
      <c r="O89" s="5">
        <f>SUM($N$41:N89)*0.1+$N$8</f>
        <v>3.4812899523690077E-5</v>
      </c>
      <c r="P89" s="5">
        <f>SUM($O$41:O89)+0</f>
        <v>1.6795483253948347E-3</v>
      </c>
      <c r="Q89" s="8">
        <f t="shared" si="1"/>
        <v>-1.4998201526003944E-6</v>
      </c>
      <c r="R89" s="5">
        <f>SUM($Q$41:Q89)*0.1+$T$8</f>
        <v>6.3825440626129028E-5</v>
      </c>
      <c r="S89" s="5">
        <f>SUM($R$41:R89)+0</f>
        <v>3.2462573437688175E-3</v>
      </c>
      <c r="T89">
        <f t="shared" si="13"/>
        <v>7.2702302882137525E-5</v>
      </c>
      <c r="U89">
        <f t="shared" si="14"/>
        <v>3.6550060628280185E-3</v>
      </c>
      <c r="W89" s="1"/>
      <c r="AR89" s="1"/>
    </row>
    <row r="90" spans="2:44" x14ac:dyDescent="0.35">
      <c r="B90">
        <f t="shared" si="15"/>
        <v>4.8999999999999986</v>
      </c>
      <c r="C90">
        <f t="shared" si="2"/>
        <v>-367.55259694786133</v>
      </c>
      <c r="D90">
        <f t="shared" si="3"/>
        <v>-381.9718634205488</v>
      </c>
      <c r="E90" s="2">
        <f t="shared" si="4"/>
        <v>-84.501218852390608</v>
      </c>
      <c r="F90">
        <f t="shared" si="5"/>
        <v>0</v>
      </c>
      <c r="G90">
        <f t="shared" si="6"/>
        <v>-414.05597237671384</v>
      </c>
      <c r="H90">
        <f t="shared" si="7"/>
        <v>1871.6621307606886</v>
      </c>
      <c r="I90" s="2">
        <f t="shared" si="8"/>
        <v>1916.9145729490574</v>
      </c>
      <c r="J90" s="46">
        <f t="shared" si="9"/>
        <v>391.20705570388935</v>
      </c>
      <c r="K90">
        <f t="shared" si="10"/>
        <v>4.7669754651520639</v>
      </c>
      <c r="L90">
        <f t="shared" si="11"/>
        <v>3.040162924204123E-2</v>
      </c>
      <c r="M90" s="46">
        <f t="shared" si="12"/>
        <v>4.7672662881932082</v>
      </c>
      <c r="N90" s="8">
        <f t="shared" si="0"/>
        <v>3.387081348708639E-7</v>
      </c>
      <c r="O90" s="5">
        <f>SUM($N$41:N90)*0.1+$N$8</f>
        <v>3.4846770337177163E-5</v>
      </c>
      <c r="P90" s="5">
        <f>SUM($O$41:O90)+0</f>
        <v>1.7143950957320118E-3</v>
      </c>
      <c r="Q90" s="8">
        <f t="shared" si="1"/>
        <v>-1.5310664057795691E-6</v>
      </c>
      <c r="R90" s="5">
        <f>SUM($Q$41:Q90)*0.1+$T$8</f>
        <v>6.3672333985551071E-5</v>
      </c>
      <c r="S90" s="5">
        <f>SUM($R$41:R90)+0</f>
        <v>3.3099296777543683E-3</v>
      </c>
      <c r="T90">
        <f t="shared" si="13"/>
        <v>7.2584182285808892E-5</v>
      </c>
      <c r="U90">
        <f t="shared" si="14"/>
        <v>3.7275709270179033E-3</v>
      </c>
      <c r="W90" s="1"/>
      <c r="AR90" s="1"/>
    </row>
    <row r="91" spans="2:44" x14ac:dyDescent="0.35">
      <c r="B91">
        <f t="shared" si="15"/>
        <v>4.9999999999999982</v>
      </c>
      <c r="C91">
        <f t="shared" si="2"/>
        <v>-367.55259694786133</v>
      </c>
      <c r="D91">
        <f t="shared" si="3"/>
        <v>-381.9718634205488</v>
      </c>
      <c r="E91" s="2">
        <f t="shared" si="4"/>
        <v>-84.501218852390608</v>
      </c>
      <c r="F91">
        <f t="shared" si="5"/>
        <v>0</v>
      </c>
      <c r="G91">
        <f t="shared" si="6"/>
        <v>-422.50609426195291</v>
      </c>
      <c r="H91">
        <f t="shared" si="7"/>
        <v>1909.8593171027433</v>
      </c>
      <c r="I91" s="2">
        <f t="shared" si="8"/>
        <v>1956.0352785194461</v>
      </c>
      <c r="J91" s="46">
        <f t="shared" si="9"/>
        <v>391.20705570388935</v>
      </c>
      <c r="K91">
        <f t="shared" si="10"/>
        <v>4.8642606787265956</v>
      </c>
      <c r="L91">
        <f t="shared" si="11"/>
        <v>3.040162924204123E-2</v>
      </c>
      <c r="M91" s="46">
        <f t="shared" si="12"/>
        <v>4.864545685651172</v>
      </c>
      <c r="N91" s="8">
        <f t="shared" si="0"/>
        <v>3.4562054578659584E-7</v>
      </c>
      <c r="O91" s="5">
        <f>SUM($N$41:N91)*0.1+$N$8</f>
        <v>3.4881332391755816E-5</v>
      </c>
      <c r="P91" s="5">
        <f>SUM($O$41:O91)+0</f>
        <v>1.7492764281237677E-3</v>
      </c>
      <c r="Q91" s="8">
        <f t="shared" si="1"/>
        <v>-1.5623126589587439E-6</v>
      </c>
      <c r="R91" s="5">
        <f>SUM($Q$41:Q91)*0.1+$T$8</f>
        <v>6.3516102719655203E-5</v>
      </c>
      <c r="S91" s="5">
        <f>SUM($R$41:R91)+0</f>
        <v>3.3734457804740236E-3</v>
      </c>
      <c r="T91">
        <f t="shared" si="13"/>
        <v>7.2463802371376738E-5</v>
      </c>
      <c r="U91">
        <f t="shared" si="14"/>
        <v>3.8000137441577026E-3</v>
      </c>
      <c r="W91" s="1"/>
      <c r="AR91" s="1"/>
    </row>
    <row r="92" spans="2:44" x14ac:dyDescent="0.35">
      <c r="B92">
        <f t="shared" si="15"/>
        <v>5.0999999999999979</v>
      </c>
      <c r="C92">
        <f t="shared" si="2"/>
        <v>-367.55259694786133</v>
      </c>
      <c r="D92">
        <f t="shared" si="3"/>
        <v>-381.9718634205488</v>
      </c>
      <c r="E92" s="2">
        <f t="shared" si="4"/>
        <v>-84.501218852390608</v>
      </c>
      <c r="F92">
        <f t="shared" si="5"/>
        <v>0</v>
      </c>
      <c r="G92">
        <f t="shared" si="6"/>
        <v>-430.95621614719192</v>
      </c>
      <c r="H92">
        <f t="shared" si="7"/>
        <v>1948.056503444798</v>
      </c>
      <c r="I92" s="2">
        <f t="shared" si="8"/>
        <v>1995.1559840898349</v>
      </c>
      <c r="J92" s="46">
        <f t="shared" si="9"/>
        <v>391.20705570388935</v>
      </c>
      <c r="K92">
        <f t="shared" si="10"/>
        <v>4.9615458923011264</v>
      </c>
      <c r="L92">
        <f t="shared" si="11"/>
        <v>3.040162924204123E-2</v>
      </c>
      <c r="M92" s="46">
        <f t="shared" si="12"/>
        <v>4.9618253111724817</v>
      </c>
      <c r="N92" s="8">
        <f t="shared" si="0"/>
        <v>3.5253295670232771E-7</v>
      </c>
      <c r="O92" s="5">
        <f>SUM($N$41:N92)*0.1+$N$8</f>
        <v>3.4916585687426051E-5</v>
      </c>
      <c r="P92" s="5">
        <f>SUM($O$41:O92)+0</f>
        <v>1.7841930138111938E-3</v>
      </c>
      <c r="Q92" s="8">
        <f t="shared" si="1"/>
        <v>-1.5935589121379187E-6</v>
      </c>
      <c r="R92" s="5">
        <f>SUM($Q$41:Q92)*0.1+$T$8</f>
        <v>6.3356746828441409E-5</v>
      </c>
      <c r="S92" s="5">
        <f>SUM($R$41:R92)+0</f>
        <v>3.4368025273024648E-3</v>
      </c>
      <c r="T92">
        <f t="shared" si="13"/>
        <v>7.2341173094929738E-5</v>
      </c>
      <c r="U92">
        <f t="shared" si="14"/>
        <v>3.8723321554594565E-3</v>
      </c>
      <c r="W92" s="1"/>
      <c r="AR92" s="1"/>
    </row>
    <row r="93" spans="2:44" x14ac:dyDescent="0.35">
      <c r="B93">
        <f t="shared" si="15"/>
        <v>5.1999999999999975</v>
      </c>
      <c r="C93">
        <f t="shared" si="2"/>
        <v>-367.55259694786133</v>
      </c>
      <c r="D93">
        <f t="shared" si="3"/>
        <v>-381.9718634205488</v>
      </c>
      <c r="E93" s="2">
        <f t="shared" si="4"/>
        <v>-84.501218852390608</v>
      </c>
      <c r="F93">
        <f t="shared" si="5"/>
        <v>0</v>
      </c>
      <c r="G93">
        <f t="shared" si="6"/>
        <v>-439.40633803243094</v>
      </c>
      <c r="H93">
        <f t="shared" si="7"/>
        <v>1986.2536897868529</v>
      </c>
      <c r="I93" s="2">
        <f t="shared" si="8"/>
        <v>2034.2766896602238</v>
      </c>
      <c r="J93" s="46">
        <f t="shared" si="9"/>
        <v>391.20705570388935</v>
      </c>
      <c r="K93">
        <f t="shared" si="10"/>
        <v>5.058831105875659</v>
      </c>
      <c r="L93">
        <f t="shared" si="11"/>
        <v>3.040162924204123E-2</v>
      </c>
      <c r="M93" s="46">
        <f t="shared" si="12"/>
        <v>5.0591051516011065</v>
      </c>
      <c r="N93" s="8">
        <f t="shared" si="0"/>
        <v>3.5944536761805959E-7</v>
      </c>
      <c r="O93" s="5">
        <f>SUM($N$41:N93)*0.1+$N$8</f>
        <v>3.4952530224187859E-5</v>
      </c>
      <c r="P93" s="5">
        <f>SUM($O$41:O93)+0</f>
        <v>1.8191455440353817E-3</v>
      </c>
      <c r="Q93" s="8">
        <f t="shared" si="1"/>
        <v>-1.6248051653170934E-6</v>
      </c>
      <c r="R93" s="5">
        <f>SUM($Q$41:Q93)*0.1+$T$8</f>
        <v>6.3194266311909704E-5</v>
      </c>
      <c r="S93" s="5">
        <f>SUM($R$41:R93)+0</f>
        <v>3.4999967936143743E-3</v>
      </c>
      <c r="T93">
        <f t="shared" si="13"/>
        <v>7.2216304694807892E-5</v>
      </c>
      <c r="U93">
        <f t="shared" si="14"/>
        <v>3.9445238072161118E-3</v>
      </c>
      <c r="W93" s="1"/>
      <c r="AR93" s="1"/>
    </row>
    <row r="94" spans="2:44" x14ac:dyDescent="0.35">
      <c r="B94">
        <f t="shared" si="15"/>
        <v>5.2999999999999972</v>
      </c>
      <c r="C94">
        <f t="shared" si="2"/>
        <v>-367.55259694786133</v>
      </c>
      <c r="D94">
        <f t="shared" si="3"/>
        <v>-381.9718634205488</v>
      </c>
      <c r="E94" s="2">
        <f t="shared" si="4"/>
        <v>-84.501218852390608</v>
      </c>
      <c r="F94">
        <f t="shared" si="5"/>
        <v>0</v>
      </c>
      <c r="G94">
        <f t="shared" si="6"/>
        <v>-447.85645991767001</v>
      </c>
      <c r="H94">
        <f t="shared" si="7"/>
        <v>2024.4508761289076</v>
      </c>
      <c r="I94" s="2">
        <f t="shared" si="8"/>
        <v>2073.3973952306123</v>
      </c>
      <c r="J94" s="46">
        <f t="shared" si="9"/>
        <v>391.20705570388935</v>
      </c>
      <c r="K94">
        <f t="shared" si="10"/>
        <v>5.1561163194501898</v>
      </c>
      <c r="L94">
        <f t="shared" si="11"/>
        <v>3.040162924204123E-2</v>
      </c>
      <c r="M94" s="46">
        <f t="shared" si="12"/>
        <v>5.1563851947737849</v>
      </c>
      <c r="N94" s="8">
        <f t="shared" si="0"/>
        <v>3.6635777853379153E-7</v>
      </c>
      <c r="O94" s="5">
        <f>SUM($N$41:N94)*0.1+$N$8</f>
        <v>3.4989166002041235E-5</v>
      </c>
      <c r="P94" s="5">
        <f>SUM($O$41:O94)+0</f>
        <v>1.8541347100374229E-3</v>
      </c>
      <c r="Q94" s="8">
        <f t="shared" si="1"/>
        <v>-1.6560514184962682E-6</v>
      </c>
      <c r="R94" s="5">
        <f>SUM($Q$41:Q94)*0.1+$T$8</f>
        <v>6.3028661170060074E-5</v>
      </c>
      <c r="S94" s="5">
        <f>SUM($R$41:R94)+0</f>
        <v>3.5630254547844346E-3</v>
      </c>
      <c r="T94">
        <f t="shared" si="13"/>
        <v>7.2089207697190264E-5</v>
      </c>
      <c r="U94">
        <f t="shared" si="14"/>
        <v>4.0165863509213128E-3</v>
      </c>
      <c r="W94" s="1"/>
      <c r="AR94" s="1"/>
    </row>
    <row r="95" spans="2:44" x14ac:dyDescent="0.35">
      <c r="B95">
        <f t="shared" si="15"/>
        <v>5.3999999999999968</v>
      </c>
      <c r="C95">
        <f t="shared" si="2"/>
        <v>-367.55259694786133</v>
      </c>
      <c r="D95">
        <f t="shared" si="3"/>
        <v>-381.9718634205488</v>
      </c>
      <c r="E95" s="2">
        <f t="shared" si="4"/>
        <v>-84.501218852390608</v>
      </c>
      <c r="F95">
        <f t="shared" si="5"/>
        <v>0</v>
      </c>
      <c r="G95">
        <f t="shared" si="6"/>
        <v>-456.30658180290902</v>
      </c>
      <c r="H95">
        <f t="shared" si="7"/>
        <v>2062.6480624709625</v>
      </c>
      <c r="I95" s="2">
        <f t="shared" si="8"/>
        <v>2112.5181008010018</v>
      </c>
      <c r="J95" s="46">
        <f t="shared" si="9"/>
        <v>391.20705570388935</v>
      </c>
      <c r="K95">
        <f t="shared" si="10"/>
        <v>5.2534015330247232</v>
      </c>
      <c r="L95">
        <f t="shared" si="11"/>
        <v>3.040162924204123E-2</v>
      </c>
      <c r="M95" s="46">
        <f t="shared" si="12"/>
        <v>5.2536654294281266</v>
      </c>
      <c r="N95" s="8">
        <f t="shared" si="0"/>
        <v>3.7327018944952341E-7</v>
      </c>
      <c r="O95" s="5">
        <f>SUM($N$41:N95)*0.1+$N$8</f>
        <v>3.5026493020986192E-5</v>
      </c>
      <c r="P95" s="5">
        <f>SUM($O$41:O95)+0</f>
        <v>1.8891612030584089E-3</v>
      </c>
      <c r="Q95" s="8">
        <f t="shared" si="1"/>
        <v>-1.6872976716754432E-6</v>
      </c>
      <c r="R95" s="5">
        <f>SUM($Q$41:Q95)*0.1+$T$8</f>
        <v>6.2859931402892532E-5</v>
      </c>
      <c r="S95" s="5">
        <f>SUM($R$41:R95)+0</f>
        <v>3.625885386187327E-3</v>
      </c>
      <c r="T95">
        <f t="shared" si="13"/>
        <v>7.1959892921859953E-5</v>
      </c>
      <c r="U95">
        <f t="shared" si="14"/>
        <v>4.0885174433904423E-3</v>
      </c>
      <c r="W95" s="1"/>
      <c r="AR95" s="1"/>
    </row>
    <row r="96" spans="2:44" x14ac:dyDescent="0.35">
      <c r="B96">
        <f t="shared" si="15"/>
        <v>5.4999999999999964</v>
      </c>
      <c r="C96">
        <f t="shared" si="2"/>
        <v>-367.55259694786133</v>
      </c>
      <c r="D96">
        <f t="shared" si="3"/>
        <v>-381.9718634205488</v>
      </c>
      <c r="E96" s="2">
        <f t="shared" si="4"/>
        <v>-84.501218852390608</v>
      </c>
      <c r="F96">
        <f t="shared" si="5"/>
        <v>0</v>
      </c>
      <c r="G96">
        <f t="shared" si="6"/>
        <v>-464.75670368814804</v>
      </c>
      <c r="H96">
        <f t="shared" si="7"/>
        <v>2100.845248813017</v>
      </c>
      <c r="I96" s="2">
        <f t="shared" si="8"/>
        <v>2151.6388063713903</v>
      </c>
      <c r="J96" s="46">
        <f t="shared" si="9"/>
        <v>391.20705570388935</v>
      </c>
      <c r="K96">
        <f t="shared" si="10"/>
        <v>5.350686746599254</v>
      </c>
      <c r="L96">
        <f t="shared" si="11"/>
        <v>3.040162924204123E-2</v>
      </c>
      <c r="M96" s="46">
        <f t="shared" si="12"/>
        <v>5.3509458451207133</v>
      </c>
      <c r="N96" s="8">
        <f t="shared" si="0"/>
        <v>3.8018260036525529E-7</v>
      </c>
      <c r="O96" s="5">
        <f>SUM($N$41:N96)*0.1+$N$8</f>
        <v>3.5064511281022716E-5</v>
      </c>
      <c r="P96" s="5">
        <f>SUM($O$41:O96)+0</f>
        <v>1.9242257143394317E-3</v>
      </c>
      <c r="Q96" s="8">
        <f t="shared" si="1"/>
        <v>-1.7185439248546177E-6</v>
      </c>
      <c r="R96" s="5">
        <f>SUM($Q$41:Q96)*0.1+$T$8</f>
        <v>6.2688077010407064E-5</v>
      </c>
      <c r="S96" s="5">
        <f>SUM($R$41:R96)+0</f>
        <v>3.6885734631977342E-3</v>
      </c>
      <c r="T96">
        <f t="shared" si="13"/>
        <v>7.1828371488150114E-5</v>
      </c>
      <c r="U96">
        <f t="shared" si="14"/>
        <v>4.1603147468829357E-3</v>
      </c>
      <c r="W96" s="1"/>
      <c r="AR96" s="1"/>
    </row>
    <row r="97" spans="2:44" x14ac:dyDescent="0.35">
      <c r="B97">
        <f t="shared" si="15"/>
        <v>5.5999999999999961</v>
      </c>
      <c r="C97">
        <f t="shared" si="2"/>
        <v>-367.55259694786133</v>
      </c>
      <c r="D97">
        <f t="shared" si="3"/>
        <v>-381.9718634205488</v>
      </c>
      <c r="E97" s="2">
        <f t="shared" si="4"/>
        <v>-84.501218852390608</v>
      </c>
      <c r="F97">
        <f t="shared" si="5"/>
        <v>0</v>
      </c>
      <c r="G97">
        <f t="shared" si="6"/>
        <v>-473.20682557338705</v>
      </c>
      <c r="H97">
        <f t="shared" si="7"/>
        <v>2139.0424351550719</v>
      </c>
      <c r="I97" s="2">
        <f t="shared" si="8"/>
        <v>2190.7595119417792</v>
      </c>
      <c r="J97" s="46">
        <f t="shared" si="9"/>
        <v>391.20705570388935</v>
      </c>
      <c r="K97">
        <f t="shared" si="10"/>
        <v>5.4479719601737857</v>
      </c>
      <c r="L97">
        <f t="shared" si="11"/>
        <v>3.040162924204123E-2</v>
      </c>
      <c r="M97" s="46">
        <f t="shared" si="12"/>
        <v>5.4482264321540006</v>
      </c>
      <c r="N97" s="8">
        <f t="shared" si="0"/>
        <v>3.8709501128098717E-7</v>
      </c>
      <c r="O97" s="5">
        <f>SUM($N$41:N97)*0.1+$N$8</f>
        <v>3.5103220782150814E-5</v>
      </c>
      <c r="P97" s="5">
        <f>SUM($O$41:O97)+0</f>
        <v>1.9593289351215824E-3</v>
      </c>
      <c r="Q97" s="8">
        <f t="shared" si="1"/>
        <v>-1.7497901780337927E-6</v>
      </c>
      <c r="R97" s="5">
        <f>SUM($Q$41:Q97)*0.1+$T$8</f>
        <v>6.2513097992603685E-5</v>
      </c>
      <c r="S97" s="5">
        <f>SUM($R$41:R97)+0</f>
        <v>3.751086561190338E-3</v>
      </c>
      <c r="T97">
        <f t="shared" si="13"/>
        <v>7.1694654821076413E-5</v>
      </c>
      <c r="U97">
        <f t="shared" si="14"/>
        <v>4.2319759292259009E-3</v>
      </c>
      <c r="W97" s="1"/>
      <c r="AR97" s="1"/>
    </row>
    <row r="98" spans="2:44" x14ac:dyDescent="0.35">
      <c r="B98">
        <f t="shared" si="15"/>
        <v>5.6999999999999957</v>
      </c>
      <c r="C98">
        <f t="shared" si="2"/>
        <v>-367.55259694786133</v>
      </c>
      <c r="D98">
        <f t="shared" si="3"/>
        <v>-381.9718634205488</v>
      </c>
      <c r="E98" s="2">
        <f t="shared" si="4"/>
        <v>-84.501218852390608</v>
      </c>
      <c r="F98">
        <f t="shared" si="5"/>
        <v>0</v>
      </c>
      <c r="G98">
        <f t="shared" si="6"/>
        <v>-481.65694745862612</v>
      </c>
      <c r="H98">
        <f t="shared" si="7"/>
        <v>2177.2396214971263</v>
      </c>
      <c r="I98" s="2">
        <f t="shared" si="8"/>
        <v>2229.8802175121677</v>
      </c>
      <c r="J98" s="46">
        <f t="shared" si="9"/>
        <v>391.20705570388935</v>
      </c>
      <c r="K98">
        <f t="shared" si="10"/>
        <v>5.5452571737483165</v>
      </c>
      <c r="L98">
        <f t="shared" si="11"/>
        <v>3.040162924204123E-2</v>
      </c>
      <c r="M98" s="46">
        <f t="shared" si="12"/>
        <v>5.5455071815108923</v>
      </c>
      <c r="N98" s="8">
        <f t="shared" si="0"/>
        <v>3.940074221967191E-7</v>
      </c>
      <c r="O98" s="5">
        <f>SUM($N$41:N98)*0.1+$N$8</f>
        <v>3.5142621524370486E-5</v>
      </c>
      <c r="P98" s="5">
        <f>SUM($O$41:O98)+0</f>
        <v>1.9944715566459527E-3</v>
      </c>
      <c r="Q98" s="8">
        <f t="shared" si="1"/>
        <v>-1.7810364312129673E-6</v>
      </c>
      <c r="R98" s="5">
        <f>SUM($Q$41:Q98)*0.1+$T$8</f>
        <v>6.2334994349482395E-5</v>
      </c>
      <c r="S98" s="5">
        <f>SUM($R$41:R98)+0</f>
        <v>3.8134215555398203E-3</v>
      </c>
      <c r="T98">
        <f t="shared" si="13"/>
        <v>7.1558754657659817E-5</v>
      </c>
      <c r="U98">
        <f t="shared" si="14"/>
        <v>4.3034986639390828E-3</v>
      </c>
      <c r="W98" s="1"/>
      <c r="AR98" s="1"/>
    </row>
    <row r="99" spans="2:44" x14ac:dyDescent="0.35">
      <c r="B99">
        <f t="shared" si="15"/>
        <v>5.7999999999999954</v>
      </c>
      <c r="C99">
        <f t="shared" si="2"/>
        <v>-367.55259694786133</v>
      </c>
      <c r="D99">
        <f t="shared" si="3"/>
        <v>-381.9718634205488</v>
      </c>
      <c r="E99" s="2">
        <f t="shared" si="4"/>
        <v>-84.501218852390608</v>
      </c>
      <c r="F99">
        <f t="shared" si="5"/>
        <v>0</v>
      </c>
      <c r="G99">
        <f t="shared" si="6"/>
        <v>-490.10706934386513</v>
      </c>
      <c r="H99">
        <f t="shared" si="7"/>
        <v>2215.4368078391813</v>
      </c>
      <c r="I99" s="2">
        <f t="shared" si="8"/>
        <v>2269.0009230825567</v>
      </c>
      <c r="J99" s="46">
        <f t="shared" si="9"/>
        <v>391.20705570388935</v>
      </c>
      <c r="K99">
        <f t="shared" si="10"/>
        <v>5.6425423873228491</v>
      </c>
      <c r="L99">
        <f t="shared" si="11"/>
        <v>3.040162924204123E-2</v>
      </c>
      <c r="M99" s="46">
        <f t="shared" si="12"/>
        <v>5.6427880847960923</v>
      </c>
      <c r="N99" s="8">
        <f t="shared" si="0"/>
        <v>4.0091983311245098E-7</v>
      </c>
      <c r="O99" s="5">
        <f>SUM($N$41:N99)*0.1+$N$8</f>
        <v>3.5182713507681733E-5</v>
      </c>
      <c r="P99" s="5">
        <f>SUM($O$41:O99)+0</f>
        <v>2.0296542701536344E-3</v>
      </c>
      <c r="Q99" s="8">
        <f t="shared" si="1"/>
        <v>-1.812282684392142E-6</v>
      </c>
      <c r="R99" s="5">
        <f>SUM($Q$41:Q99)*0.1+$T$8</f>
        <v>6.2153766081043179E-5</v>
      </c>
      <c r="S99" s="5">
        <f>SUM($R$41:R99)+0</f>
        <v>3.8755753216208636E-3</v>
      </c>
      <c r="T99">
        <f t="shared" si="13"/>
        <v>7.1420683053444986E-5</v>
      </c>
      <c r="U99">
        <f t="shared" si="14"/>
        <v>4.3748806303611923E-3</v>
      </c>
      <c r="W99" s="1"/>
      <c r="AR99" s="1"/>
    </row>
    <row r="100" spans="2:44" x14ac:dyDescent="0.35">
      <c r="B100">
        <f t="shared" si="15"/>
        <v>5.899999999999995</v>
      </c>
      <c r="C100">
        <f t="shared" si="2"/>
        <v>-367.55259694786133</v>
      </c>
      <c r="D100">
        <f t="shared" si="3"/>
        <v>-381.9718634205488</v>
      </c>
      <c r="E100" s="2">
        <f t="shared" si="4"/>
        <v>-84.501218852390608</v>
      </c>
      <c r="F100">
        <f t="shared" si="5"/>
        <v>0</v>
      </c>
      <c r="G100">
        <f t="shared" si="6"/>
        <v>-498.55719122910415</v>
      </c>
      <c r="H100">
        <f t="shared" si="7"/>
        <v>2253.6339941812362</v>
      </c>
      <c r="I100" s="2">
        <f t="shared" si="8"/>
        <v>2308.1216286529452</v>
      </c>
      <c r="J100" s="46">
        <f t="shared" si="9"/>
        <v>391.20705570388935</v>
      </c>
      <c r="K100">
        <f t="shared" si="10"/>
        <v>5.7398276008973799</v>
      </c>
      <c r="L100">
        <f t="shared" si="11"/>
        <v>3.040162924204123E-2</v>
      </c>
      <c r="M100" s="46">
        <f t="shared" si="12"/>
        <v>5.7400691341834102</v>
      </c>
      <c r="N100" s="8">
        <f t="shared" si="0"/>
        <v>4.0783224402818286E-7</v>
      </c>
      <c r="O100" s="5">
        <f>SUM($N$41:N100)*0.1+$N$8</f>
        <v>3.5223496732084547E-5</v>
      </c>
      <c r="P100" s="5">
        <f>SUM($O$41:O100)+0</f>
        <v>2.0648777668857191E-3</v>
      </c>
      <c r="Q100" s="8">
        <f t="shared" si="1"/>
        <v>-1.843528937571317E-6</v>
      </c>
      <c r="R100" s="5">
        <f>SUM($Q$41:Q100)*0.1+$T$8</f>
        <v>6.1969413187286051E-5</v>
      </c>
      <c r="S100" s="5">
        <f>SUM($R$41:R100)+0</f>
        <v>3.9375447348081495E-3</v>
      </c>
      <c r="T100">
        <f t="shared" si="13"/>
        <v>7.1280452389219261E-5</v>
      </c>
      <c r="U100">
        <f t="shared" si="14"/>
        <v>4.4461195137776421E-3</v>
      </c>
      <c r="W100" s="1"/>
      <c r="AR100" s="1"/>
    </row>
    <row r="101" spans="2:44" x14ac:dyDescent="0.35">
      <c r="B101">
        <f t="shared" si="15"/>
        <v>5.9999999999999947</v>
      </c>
      <c r="C101">
        <f t="shared" si="2"/>
        <v>-367.55259694786133</v>
      </c>
      <c r="D101">
        <f t="shared" si="3"/>
        <v>-381.9718634205488</v>
      </c>
      <c r="E101" s="2">
        <f t="shared" si="4"/>
        <v>-84.501218852390608</v>
      </c>
      <c r="F101">
        <f t="shared" si="5"/>
        <v>0</v>
      </c>
      <c r="G101">
        <f t="shared" si="6"/>
        <v>-507.00731311434322</v>
      </c>
      <c r="H101">
        <f t="shared" si="7"/>
        <v>2291.8311805232906</v>
      </c>
      <c r="I101" s="2">
        <f t="shared" si="8"/>
        <v>2347.2423342233342</v>
      </c>
      <c r="J101" s="46">
        <f t="shared" si="9"/>
        <v>391.20705570388935</v>
      </c>
      <c r="K101">
        <f t="shared" si="10"/>
        <v>5.8371128144719115</v>
      </c>
      <c r="L101">
        <f t="shared" si="11"/>
        <v>3.040162924204123E-2</v>
      </c>
      <c r="M101" s="46">
        <f t="shared" si="12"/>
        <v>5.8373503223683523</v>
      </c>
      <c r="N101" s="8">
        <f t="shared" si="0"/>
        <v>4.1474465494391479E-7</v>
      </c>
      <c r="O101" s="5">
        <f>SUM($N$41:N101)*0.1+$N$8</f>
        <v>3.5264971197578942E-5</v>
      </c>
      <c r="P101" s="5">
        <f>SUM($O$41:O101)+0</f>
        <v>2.1001427380832982E-3</v>
      </c>
      <c r="Q101" s="8">
        <f t="shared" si="1"/>
        <v>-1.8747751907504916E-6</v>
      </c>
      <c r="R101" s="5">
        <f>SUM($Q$41:Q101)*0.1+$T$8</f>
        <v>6.1781935668210998E-5</v>
      </c>
      <c r="S101" s="5">
        <f>SUM($R$41:R101)+0</f>
        <v>3.9993266704763603E-3</v>
      </c>
      <c r="T101">
        <f t="shared" si="13"/>
        <v>7.113807537793692E-5</v>
      </c>
      <c r="U101">
        <f t="shared" si="14"/>
        <v>4.5172130055497212E-3</v>
      </c>
      <c r="W101" s="1"/>
      <c r="AR101" s="1"/>
    </row>
    <row r="102" spans="2:44" x14ac:dyDescent="0.35">
      <c r="B102">
        <f t="shared" si="15"/>
        <v>6.0999999999999943</v>
      </c>
      <c r="C102">
        <f t="shared" si="2"/>
        <v>-367.55259694786133</v>
      </c>
      <c r="D102">
        <f t="shared" si="3"/>
        <v>-381.9718634205488</v>
      </c>
      <c r="E102" s="2">
        <f t="shared" si="4"/>
        <v>-84.501218852390608</v>
      </c>
      <c r="F102">
        <f t="shared" si="5"/>
        <v>0</v>
      </c>
      <c r="G102">
        <f t="shared" si="6"/>
        <v>-515.45743499958223</v>
      </c>
      <c r="H102">
        <f t="shared" si="7"/>
        <v>2330.0283668653456</v>
      </c>
      <c r="I102" s="2">
        <f t="shared" si="8"/>
        <v>2386.3630397937227</v>
      </c>
      <c r="J102" s="46">
        <f t="shared" si="9"/>
        <v>391.20705570388935</v>
      </c>
      <c r="K102">
        <f t="shared" si="10"/>
        <v>5.9343980280464423</v>
      </c>
      <c r="L102">
        <f t="shared" si="11"/>
        <v>3.040162924204123E-2</v>
      </c>
      <c r="M102" s="46">
        <f t="shared" si="12"/>
        <v>5.9346316425253569</v>
      </c>
      <c r="N102" s="8">
        <f t="shared" si="0"/>
        <v>4.2165706585964667E-7</v>
      </c>
      <c r="O102" s="5">
        <f>SUM($N$41:N102)*0.1+$N$8</f>
        <v>3.5307136904164904E-5</v>
      </c>
      <c r="P102" s="5">
        <f>SUM($O$41:O102)+0</f>
        <v>2.1354498749874629E-3</v>
      </c>
      <c r="Q102" s="8">
        <f t="shared" si="1"/>
        <v>-1.9060214439296665E-6</v>
      </c>
      <c r="R102" s="5">
        <f>SUM($Q$41:Q102)*0.1+$T$8</f>
        <v>6.1591333523818034E-5</v>
      </c>
      <c r="S102" s="5">
        <f>SUM($R$41:R102)+0</f>
        <v>4.060918004000178E-3</v>
      </c>
      <c r="T102">
        <f t="shared" si="13"/>
        <v>7.0993565071854464E-5</v>
      </c>
      <c r="U102">
        <f t="shared" si="14"/>
        <v>4.5881588032452361E-3</v>
      </c>
      <c r="W102" s="1"/>
      <c r="AR102" s="1"/>
    </row>
    <row r="103" spans="2:44" x14ac:dyDescent="0.35">
      <c r="B103">
        <f t="shared" si="15"/>
        <v>6.199999999999994</v>
      </c>
      <c r="C103">
        <f t="shared" si="2"/>
        <v>-367.55259694786133</v>
      </c>
      <c r="D103">
        <f t="shared" si="3"/>
        <v>-381.9718634205488</v>
      </c>
      <c r="E103" s="2">
        <f t="shared" si="4"/>
        <v>-84.501218852390608</v>
      </c>
      <c r="F103">
        <f t="shared" si="5"/>
        <v>0</v>
      </c>
      <c r="G103">
        <f t="shared" si="6"/>
        <v>-523.90755688482125</v>
      </c>
      <c r="H103">
        <f t="shared" si="7"/>
        <v>2368.2255532074005</v>
      </c>
      <c r="I103" s="2">
        <f t="shared" si="8"/>
        <v>2425.4837453641121</v>
      </c>
      <c r="J103" s="46">
        <f t="shared" si="9"/>
        <v>391.20705570388935</v>
      </c>
      <c r="K103">
        <f t="shared" si="10"/>
        <v>6.0316832416209758</v>
      </c>
      <c r="L103">
        <f t="shared" si="11"/>
        <v>3.040162924204123E-2</v>
      </c>
      <c r="M103" s="46">
        <f t="shared" si="12"/>
        <v>6.0319130882691798</v>
      </c>
      <c r="N103" s="8">
        <f t="shared" si="0"/>
        <v>4.2856947677537855E-7</v>
      </c>
      <c r="O103" s="5">
        <f>SUM($N$41:N103)*0.1+$N$8</f>
        <v>3.5349993851842441E-5</v>
      </c>
      <c r="P103" s="5">
        <f>SUM($O$41:O103)+0</f>
        <v>2.1707998688393054E-3</v>
      </c>
      <c r="Q103" s="8">
        <f t="shared" si="1"/>
        <v>-1.9372676971088413E-6</v>
      </c>
      <c r="R103" s="5">
        <f>SUM($Q$41:Q103)*0.1+$T$8</f>
        <v>6.1397606754107144E-5</v>
      </c>
      <c r="S103" s="5">
        <f>SUM($R$41:R103)+0</f>
        <v>4.1223156107542853E-3</v>
      </c>
      <c r="T103">
        <f t="shared" si="13"/>
        <v>7.0846934869881858E-5</v>
      </c>
      <c r="U103">
        <f t="shared" si="14"/>
        <v>4.6589546107706631E-3</v>
      </c>
      <c r="W103" s="1"/>
      <c r="AR103" s="1"/>
    </row>
    <row r="104" spans="2:44" x14ac:dyDescent="0.35">
      <c r="B104">
        <f t="shared" si="15"/>
        <v>6.2999999999999936</v>
      </c>
      <c r="C104">
        <f t="shared" si="2"/>
        <v>-367.55259694786133</v>
      </c>
      <c r="D104">
        <f t="shared" si="3"/>
        <v>-381.9718634205488</v>
      </c>
      <c r="E104" s="2">
        <f t="shared" si="4"/>
        <v>-84.501218852390608</v>
      </c>
      <c r="F104">
        <f t="shared" si="5"/>
        <v>0</v>
      </c>
      <c r="G104">
        <f t="shared" si="6"/>
        <v>-532.35767877006026</v>
      </c>
      <c r="H104">
        <f t="shared" si="7"/>
        <v>2406.4227395494549</v>
      </c>
      <c r="I104" s="2">
        <f t="shared" si="8"/>
        <v>2464.6044509345006</v>
      </c>
      <c r="J104" s="46">
        <f t="shared" si="9"/>
        <v>391.20705570388935</v>
      </c>
      <c r="K104">
        <f t="shared" si="10"/>
        <v>6.1289684551955066</v>
      </c>
      <c r="L104">
        <f t="shared" si="11"/>
        <v>3.040162924204123E-2</v>
      </c>
      <c r="M104" s="46">
        <f t="shared" si="12"/>
        <v>6.129194653619944</v>
      </c>
      <c r="N104" s="8">
        <f t="shared" si="0"/>
        <v>4.3548188769111043E-7</v>
      </c>
      <c r="O104" s="5">
        <f>SUM($N$41:N104)*0.1+$N$8</f>
        <v>3.5393542040611551E-5</v>
      </c>
      <c r="P104" s="5">
        <f>SUM($O$41:O104)+0</f>
        <v>2.2061934108799169E-3</v>
      </c>
      <c r="Q104" s="8">
        <f t="shared" si="1"/>
        <v>-1.9685139502880161E-6</v>
      </c>
      <c r="R104" s="5">
        <f>SUM($Q$41:Q104)*0.1+$T$8</f>
        <v>6.1200755359078343E-5</v>
      </c>
      <c r="S104" s="5">
        <f>SUM($R$41:R104)+0</f>
        <v>4.1835163661133636E-3</v>
      </c>
      <c r="T104">
        <f t="shared" si="13"/>
        <v>7.0698198525155468E-5</v>
      </c>
      <c r="U104">
        <f t="shared" si="14"/>
        <v>4.7295981385048272E-3</v>
      </c>
      <c r="W104" s="1"/>
      <c r="AR104" s="1"/>
    </row>
    <row r="105" spans="2:44" x14ac:dyDescent="0.35">
      <c r="B105">
        <f t="shared" si="15"/>
        <v>6.3999999999999932</v>
      </c>
      <c r="C105">
        <f t="shared" si="2"/>
        <v>-367.55259694786133</v>
      </c>
      <c r="D105">
        <f t="shared" si="3"/>
        <v>-381.9718634205488</v>
      </c>
      <c r="E105" s="2">
        <f t="shared" si="4"/>
        <v>-84.501218852390608</v>
      </c>
      <c r="F105">
        <f t="shared" si="5"/>
        <v>0</v>
      </c>
      <c r="G105">
        <f t="shared" si="6"/>
        <v>-540.80780065529927</v>
      </c>
      <c r="H105">
        <f t="shared" si="7"/>
        <v>2444.6199258915099</v>
      </c>
      <c r="I105" s="2">
        <f t="shared" si="8"/>
        <v>2503.7251565048896</v>
      </c>
      <c r="J105" s="46">
        <f t="shared" si="9"/>
        <v>391.20705570388935</v>
      </c>
      <c r="K105">
        <f t="shared" si="10"/>
        <v>6.2262536687700383</v>
      </c>
      <c r="L105">
        <f t="shared" si="11"/>
        <v>3.040162924204123E-2</v>
      </c>
      <c r="M105" s="46">
        <f t="shared" si="12"/>
        <v>6.2264763329714885</v>
      </c>
      <c r="N105" s="8">
        <f t="shared" ref="N105:N168" si="16">-G105/($G$18*$B$31)</f>
        <v>4.4239429860684231E-7</v>
      </c>
      <c r="O105" s="5">
        <f>SUM($N$41:N105)*0.1+$N$8</f>
        <v>3.5437781470472236E-5</v>
      </c>
      <c r="P105" s="5">
        <f>SUM($O$41:O105)+0</f>
        <v>2.2416311923503891E-3</v>
      </c>
      <c r="Q105" s="8">
        <f t="shared" ref="Q105:Q168" si="17">-H105/($G$18*$B$31)</f>
        <v>-1.9997602034671908E-6</v>
      </c>
      <c r="R105" s="5">
        <f>SUM($Q$41:Q105)*0.1+$T$8</f>
        <v>6.1000779338731623E-5</v>
      </c>
      <c r="S105" s="5">
        <f>SUM($R$41:R105)+0</f>
        <v>4.2445171454520954E-3</v>
      </c>
      <c r="T105">
        <f t="shared" si="13"/>
        <v>7.0547370152838245E-5</v>
      </c>
      <c r="U105">
        <f t="shared" si="14"/>
        <v>4.800087103434169E-3</v>
      </c>
      <c r="W105" s="1"/>
      <c r="AR105" s="1"/>
    </row>
    <row r="106" spans="2:44" x14ac:dyDescent="0.35">
      <c r="B106">
        <f t="shared" si="15"/>
        <v>6.4999999999999929</v>
      </c>
      <c r="C106">
        <f t="shared" ref="C106:C169" si="18">IF(B106&lt;$G$6,$B$14,$B$14+$B$12)</f>
        <v>-367.55259694786133</v>
      </c>
      <c r="D106">
        <f t="shared" ref="D106:D169" si="19">IF(B106&lt;18, $B$15, $B$15+$B$11 )</f>
        <v>-381.9718634205488</v>
      </c>
      <c r="E106" s="2">
        <f t="shared" ref="E106:E169" si="20">IF(B106&lt;18, $B$16, $B$16+$B$13 )</f>
        <v>-84.501218852390608</v>
      </c>
      <c r="F106">
        <f t="shared" ref="F106:F169" si="21">IF(B106&lt;18,0,-$G$7*$B$11)</f>
        <v>0</v>
      </c>
      <c r="G106">
        <f t="shared" ref="G106:G169" si="22">IF(B106&lt;$G$6,    $B$16*B106,    $B$16*B106-(-B106+$G$6)*$B$13+$G$7*$B$12)</f>
        <v>-549.2579225405384</v>
      </c>
      <c r="H106">
        <f t="shared" ref="H106:H169" si="23">IF(B106&lt;$G$6,-B106*$B$15,-B106*$B$15+(-B106+$G$6)*$B$11)</f>
        <v>2482.8171122335643</v>
      </c>
      <c r="I106" s="2">
        <f t="shared" ref="I106:I169" si="24">SQRT(H106*H106+G106*G106)</f>
        <v>2542.8458620752781</v>
      </c>
      <c r="J106" s="46">
        <f t="shared" ref="J106:J169" si="25">SQRT(D106*D106+E106*E106)</f>
        <v>391.20705570388935</v>
      </c>
      <c r="K106">
        <f t="shared" ref="K106:K169" si="26">32*I106/(PI()*$G$11^3)</f>
        <v>6.3235388823445691</v>
      </c>
      <c r="L106">
        <f t="shared" ref="L106:L169" si="27">16*J106/(PI()*$G$11^4)</f>
        <v>3.040162924204123E-2</v>
      </c>
      <c r="M106" s="46">
        <f t="shared" ref="M106:M169" si="28">SQRT(K106^2+3*L106^2)</f>
        <v>6.3237581210626095</v>
      </c>
      <c r="N106" s="8">
        <f t="shared" si="16"/>
        <v>4.4930670952257424E-7</v>
      </c>
      <c r="O106" s="5">
        <f>SUM($N$41:N106)*0.1+$N$8</f>
        <v>3.5482712141424495E-5</v>
      </c>
      <c r="P106" s="5">
        <f>SUM($O$41:O106)+0</f>
        <v>2.2771139044918138E-3</v>
      </c>
      <c r="Q106" s="8">
        <f t="shared" si="17"/>
        <v>-2.0310064566463656E-6</v>
      </c>
      <c r="R106" s="5">
        <f>SUM($Q$41:Q106)*0.1+$T$8</f>
        <v>6.0797678693066985E-5</v>
      </c>
      <c r="S106" s="5">
        <f>SUM($R$41:R106)+0</f>
        <v>4.305314824145162E-3</v>
      </c>
      <c r="T106">
        <f t="shared" ref="T106:T169" si="29">SQRT(SUMSQ(O106,R106))</f>
        <v>7.039446423815301E-5</v>
      </c>
      <c r="U106">
        <f t="shared" ref="U106:U169" si="30">SQRT(SUMSQ(S106,P106))</f>
        <v>4.8704192292896142E-3</v>
      </c>
      <c r="W106" s="1"/>
      <c r="AR106" s="1"/>
    </row>
    <row r="107" spans="2:44" x14ac:dyDescent="0.35">
      <c r="B107">
        <f t="shared" ref="B107:B170" si="31">B106+0.1</f>
        <v>6.5999999999999925</v>
      </c>
      <c r="C107">
        <f t="shared" si="18"/>
        <v>-367.55259694786133</v>
      </c>
      <c r="D107">
        <f t="shared" si="19"/>
        <v>-381.9718634205488</v>
      </c>
      <c r="E107" s="2">
        <f t="shared" si="20"/>
        <v>-84.501218852390608</v>
      </c>
      <c r="F107">
        <f t="shared" si="21"/>
        <v>0</v>
      </c>
      <c r="G107">
        <f t="shared" si="22"/>
        <v>-557.70804442577742</v>
      </c>
      <c r="H107">
        <f t="shared" si="23"/>
        <v>2521.0142985756193</v>
      </c>
      <c r="I107" s="2">
        <f t="shared" si="24"/>
        <v>2581.9665676456671</v>
      </c>
      <c r="J107" s="46">
        <f t="shared" si="25"/>
        <v>391.20705570388935</v>
      </c>
      <c r="K107">
        <f t="shared" si="26"/>
        <v>6.4208240959191016</v>
      </c>
      <c r="L107">
        <f t="shared" si="27"/>
        <v>3.040162924204123E-2</v>
      </c>
      <c r="M107" s="46">
        <f t="shared" si="28"/>
        <v>6.421040012950944</v>
      </c>
      <c r="N107" s="8">
        <f t="shared" si="16"/>
        <v>4.5621912043830612E-7</v>
      </c>
      <c r="O107" s="5">
        <f>SUM($N$41:N107)*0.1+$N$8</f>
        <v>3.5528334053468328E-5</v>
      </c>
      <c r="P107" s="5">
        <f>SUM($O$41:O107)+0</f>
        <v>2.3126422385452822E-3</v>
      </c>
      <c r="Q107" s="8">
        <f t="shared" si="17"/>
        <v>-2.0622527098255403E-6</v>
      </c>
      <c r="R107" s="5">
        <f>SUM($Q$41:Q107)*0.1+$T$8</f>
        <v>6.0591453422084435E-5</v>
      </c>
      <c r="S107" s="5">
        <f>SUM($R$41:R107)+0</f>
        <v>4.3659062775672462E-3</v>
      </c>
      <c r="T107">
        <f t="shared" si="29"/>
        <v>7.0239495644654689E-5</v>
      </c>
      <c r="U107">
        <f t="shared" si="30"/>
        <v>4.9405922466850896E-3</v>
      </c>
      <c r="W107" s="1"/>
      <c r="AR107" s="1"/>
    </row>
    <row r="108" spans="2:44" x14ac:dyDescent="0.35">
      <c r="B108">
        <f t="shared" si="31"/>
        <v>6.6999999999999922</v>
      </c>
      <c r="C108">
        <f t="shared" si="18"/>
        <v>-367.55259694786133</v>
      </c>
      <c r="D108">
        <f t="shared" si="19"/>
        <v>-381.9718634205488</v>
      </c>
      <c r="E108" s="2">
        <f t="shared" si="20"/>
        <v>-84.501218852390608</v>
      </c>
      <c r="F108">
        <f t="shared" si="21"/>
        <v>0</v>
      </c>
      <c r="G108">
        <f t="shared" si="22"/>
        <v>-566.15816631101643</v>
      </c>
      <c r="H108">
        <f t="shared" si="23"/>
        <v>2559.2114849176742</v>
      </c>
      <c r="I108" s="2">
        <f t="shared" si="24"/>
        <v>2621.087273216056</v>
      </c>
      <c r="J108" s="46">
        <f t="shared" si="25"/>
        <v>391.20705570388935</v>
      </c>
      <c r="K108">
        <f t="shared" si="26"/>
        <v>6.5181093094936333</v>
      </c>
      <c r="L108">
        <f t="shared" si="27"/>
        <v>3.040162924204123E-2</v>
      </c>
      <c r="M108" s="46">
        <f t="shared" si="28"/>
        <v>6.5183220039891623</v>
      </c>
      <c r="N108" s="8">
        <f t="shared" si="16"/>
        <v>4.63131531354038E-7</v>
      </c>
      <c r="O108" s="5">
        <f>SUM($N$41:N108)*0.1+$N$8</f>
        <v>3.5574647206603728E-5</v>
      </c>
      <c r="P108" s="5">
        <f>SUM($O$41:O108)+0</f>
        <v>2.3482168857518861E-3</v>
      </c>
      <c r="Q108" s="8">
        <f t="shared" si="17"/>
        <v>-2.0934989630047151E-6</v>
      </c>
      <c r="R108" s="5">
        <f>SUM($Q$41:Q108)*0.1+$T$8</f>
        <v>6.0382103525783959E-5</v>
      </c>
      <c r="S108" s="5">
        <f>SUM($R$41:R108)+0</f>
        <v>4.42628838109303E-3</v>
      </c>
      <c r="T108">
        <f t="shared" si="29"/>
        <v>7.008247962274744E-5</v>
      </c>
      <c r="U108">
        <f t="shared" si="30"/>
        <v>5.0106038932577219E-3</v>
      </c>
      <c r="W108" s="1"/>
      <c r="AR108" s="1"/>
    </row>
    <row r="109" spans="2:44" x14ac:dyDescent="0.35">
      <c r="B109">
        <f t="shared" si="31"/>
        <v>6.7999999999999918</v>
      </c>
      <c r="C109">
        <f t="shared" si="18"/>
        <v>-367.55259694786133</v>
      </c>
      <c r="D109">
        <f t="shared" si="19"/>
        <v>-381.9718634205488</v>
      </c>
      <c r="E109" s="2">
        <f t="shared" si="20"/>
        <v>-84.501218852390608</v>
      </c>
      <c r="F109">
        <f t="shared" si="21"/>
        <v>0</v>
      </c>
      <c r="G109">
        <f t="shared" si="22"/>
        <v>-574.60828819625544</v>
      </c>
      <c r="H109">
        <f t="shared" si="23"/>
        <v>2597.4086712597286</v>
      </c>
      <c r="I109" s="2">
        <f t="shared" si="24"/>
        <v>2660.2079787864445</v>
      </c>
      <c r="J109" s="46">
        <f t="shared" si="25"/>
        <v>391.20705570388935</v>
      </c>
      <c r="K109">
        <f t="shared" si="26"/>
        <v>6.6153945230681641</v>
      </c>
      <c r="L109">
        <f t="shared" si="27"/>
        <v>3.040162924204123E-2</v>
      </c>
      <c r="M109" s="46">
        <f t="shared" si="28"/>
        <v>6.6156040898032868</v>
      </c>
      <c r="N109" s="8">
        <f t="shared" si="16"/>
        <v>4.7004394226976993E-7</v>
      </c>
      <c r="O109" s="5">
        <f>SUM($N$41:N109)*0.1+$N$8</f>
        <v>3.5621651600830709E-5</v>
      </c>
      <c r="P109" s="5">
        <f>SUM($O$41:O109)+0</f>
        <v>2.3838385373527167E-3</v>
      </c>
      <c r="Q109" s="8">
        <f t="shared" si="17"/>
        <v>-2.1247452161838899E-6</v>
      </c>
      <c r="R109" s="5">
        <f>SUM($Q$41:Q109)*0.1+$T$8</f>
        <v>6.0169629004165573E-5</v>
      </c>
      <c r="S109" s="5">
        <f>SUM($R$41:R109)+0</f>
        <v>4.4864580100971952E-3</v>
      </c>
      <c r="T109">
        <f t="shared" si="29"/>
        <v>6.9923431818453297E-5</v>
      </c>
      <c r="U109">
        <f t="shared" si="30"/>
        <v>5.0804519138097576E-3</v>
      </c>
      <c r="W109" s="1"/>
      <c r="AR109" s="1"/>
    </row>
    <row r="110" spans="2:44" x14ac:dyDescent="0.35">
      <c r="B110">
        <f t="shared" si="31"/>
        <v>6.8999999999999915</v>
      </c>
      <c r="C110">
        <f t="shared" si="18"/>
        <v>-367.55259694786133</v>
      </c>
      <c r="D110">
        <f t="shared" si="19"/>
        <v>-381.9718634205488</v>
      </c>
      <c r="E110" s="2">
        <f t="shared" si="20"/>
        <v>-84.501218852390608</v>
      </c>
      <c r="F110">
        <f t="shared" si="21"/>
        <v>0</v>
      </c>
      <c r="G110">
        <f t="shared" si="22"/>
        <v>-583.05841008149446</v>
      </c>
      <c r="H110">
        <f t="shared" si="23"/>
        <v>2635.6058576017836</v>
      </c>
      <c r="I110" s="2">
        <f t="shared" si="24"/>
        <v>2699.3286843568335</v>
      </c>
      <c r="J110" s="46">
        <f t="shared" si="25"/>
        <v>391.20705570388935</v>
      </c>
      <c r="K110">
        <f t="shared" si="26"/>
        <v>6.7126797366426958</v>
      </c>
      <c r="L110">
        <f t="shared" si="27"/>
        <v>3.040162924204123E-2</v>
      </c>
      <c r="M110" s="46">
        <f t="shared" si="28"/>
        <v>6.7128862662728883</v>
      </c>
      <c r="N110" s="8">
        <f t="shared" si="16"/>
        <v>4.7695635318550181E-7</v>
      </c>
      <c r="O110" s="5">
        <f>SUM($N$41:N110)*0.1+$N$8</f>
        <v>3.5669347236149258E-5</v>
      </c>
      <c r="P110" s="5">
        <f>SUM($O$41:O110)+0</f>
        <v>2.4195078845888661E-3</v>
      </c>
      <c r="Q110" s="8">
        <f t="shared" si="17"/>
        <v>-2.1559914693630646E-6</v>
      </c>
      <c r="R110" s="5">
        <f>SUM($Q$41:Q110)*0.1+$T$8</f>
        <v>5.9954029857229267E-5</v>
      </c>
      <c r="S110" s="5">
        <f>SUM($R$41:R110)+0</f>
        <v>4.5464120399544249E-3</v>
      </c>
      <c r="T110">
        <f t="shared" si="29"/>
        <v>6.9762368282438116E-5</v>
      </c>
      <c r="U110">
        <f t="shared" si="30"/>
        <v>5.1501340604522368E-3</v>
      </c>
      <c r="W110" s="1"/>
      <c r="AR110" s="1"/>
    </row>
    <row r="111" spans="2:44" x14ac:dyDescent="0.35">
      <c r="B111">
        <f t="shared" si="31"/>
        <v>6.9999999999999911</v>
      </c>
      <c r="C111">
        <f t="shared" si="18"/>
        <v>-367.55259694786133</v>
      </c>
      <c r="D111">
        <f t="shared" si="19"/>
        <v>-381.9718634205488</v>
      </c>
      <c r="E111" s="2">
        <f t="shared" si="20"/>
        <v>-84.501218852390608</v>
      </c>
      <c r="F111">
        <f t="shared" si="21"/>
        <v>0</v>
      </c>
      <c r="G111">
        <f t="shared" si="22"/>
        <v>-591.50853196673347</v>
      </c>
      <c r="H111">
        <f t="shared" si="23"/>
        <v>2673.803043943838</v>
      </c>
      <c r="I111" s="2">
        <f t="shared" si="24"/>
        <v>2738.449389927222</v>
      </c>
      <c r="J111" s="46">
        <f t="shared" si="25"/>
        <v>391.20705570388935</v>
      </c>
      <c r="K111">
        <f t="shared" si="26"/>
        <v>6.8099649502172275</v>
      </c>
      <c r="L111">
        <f t="shared" si="27"/>
        <v>3.040162924204123E-2</v>
      </c>
      <c r="M111" s="46">
        <f t="shared" si="28"/>
        <v>6.8101685295129695</v>
      </c>
      <c r="N111" s="8">
        <f t="shared" si="16"/>
        <v>4.8386876410123369E-7</v>
      </c>
      <c r="O111" s="5">
        <f>SUM($N$41:N111)*0.1+$N$8</f>
        <v>3.5717734112559381E-5</v>
      </c>
      <c r="P111" s="5">
        <f>SUM($O$41:O111)+0</f>
        <v>2.4552256187014257E-3</v>
      </c>
      <c r="Q111" s="8">
        <f t="shared" si="17"/>
        <v>-2.1872377225422394E-6</v>
      </c>
      <c r="R111" s="5">
        <f>SUM($Q$41:Q111)*0.1+$T$8</f>
        <v>5.9735306084975043E-5</v>
      </c>
      <c r="S111" s="5">
        <f>SUM($R$41:R111)+0</f>
        <v>4.6061473460393999E-3</v>
      </c>
      <c r="T111">
        <f t="shared" si="29"/>
        <v>6.9599305479301626E-5</v>
      </c>
      <c r="U111">
        <f t="shared" si="30"/>
        <v>5.2196480927504691E-3</v>
      </c>
      <c r="W111" s="1"/>
      <c r="AR111" s="1"/>
    </row>
    <row r="112" spans="2:44" x14ac:dyDescent="0.35">
      <c r="B112">
        <f t="shared" si="31"/>
        <v>7.0999999999999908</v>
      </c>
      <c r="C112">
        <f t="shared" si="18"/>
        <v>-367.55259694786133</v>
      </c>
      <c r="D112">
        <f t="shared" si="19"/>
        <v>-381.9718634205488</v>
      </c>
      <c r="E112" s="2">
        <f t="shared" si="20"/>
        <v>-84.501218852390608</v>
      </c>
      <c r="F112">
        <f t="shared" si="21"/>
        <v>0</v>
      </c>
      <c r="G112">
        <f t="shared" si="22"/>
        <v>-599.95865385197249</v>
      </c>
      <c r="H112">
        <f t="shared" si="23"/>
        <v>2712.0002302858929</v>
      </c>
      <c r="I112" s="2">
        <f t="shared" si="24"/>
        <v>2777.570095497611</v>
      </c>
      <c r="J112" s="46">
        <f t="shared" si="25"/>
        <v>391.20705570388935</v>
      </c>
      <c r="K112">
        <f t="shared" si="26"/>
        <v>6.9072501637917592</v>
      </c>
      <c r="L112">
        <f t="shared" si="27"/>
        <v>3.040162924204123E-2</v>
      </c>
      <c r="M112" s="46">
        <f t="shared" si="28"/>
        <v>6.9074508758573883</v>
      </c>
      <c r="N112" s="8">
        <f t="shared" si="16"/>
        <v>4.9078117501696557E-7</v>
      </c>
      <c r="O112" s="5">
        <f>SUM($N$41:N112)*0.1+$N$8</f>
        <v>3.5766812230061078E-5</v>
      </c>
      <c r="P112" s="5">
        <f>SUM($O$41:O112)+0</f>
        <v>2.4909924309314867E-3</v>
      </c>
      <c r="Q112" s="8">
        <f t="shared" si="17"/>
        <v>-2.2184839757214142E-6</v>
      </c>
      <c r="R112" s="5">
        <f>SUM($Q$41:Q112)*0.1+$T$8</f>
        <v>5.9513457687402901E-5</v>
      </c>
      <c r="S112" s="5">
        <f>SUM($R$41:R112)+0</f>
        <v>4.6656608037268024E-3</v>
      </c>
      <c r="T112">
        <f t="shared" si="29"/>
        <v>6.94342602971382E-5</v>
      </c>
      <c r="U112">
        <f t="shared" si="30"/>
        <v>5.2889917778713358E-3</v>
      </c>
      <c r="W112" s="1"/>
      <c r="AR112" s="1"/>
    </row>
    <row r="113" spans="2:44" x14ac:dyDescent="0.35">
      <c r="B113">
        <f t="shared" si="31"/>
        <v>7.1999999999999904</v>
      </c>
      <c r="C113">
        <f t="shared" si="18"/>
        <v>-367.55259694786133</v>
      </c>
      <c r="D113">
        <f t="shared" si="19"/>
        <v>-381.9718634205488</v>
      </c>
      <c r="E113" s="2">
        <f t="shared" si="20"/>
        <v>-84.501218852390608</v>
      </c>
      <c r="F113">
        <f t="shared" si="21"/>
        <v>0</v>
      </c>
      <c r="G113">
        <f t="shared" si="22"/>
        <v>-608.40877573721161</v>
      </c>
      <c r="H113">
        <f t="shared" si="23"/>
        <v>2750.1974166279479</v>
      </c>
      <c r="I113" s="2">
        <f t="shared" si="24"/>
        <v>2816.6908010679999</v>
      </c>
      <c r="J113" s="46">
        <f t="shared" si="25"/>
        <v>391.20705570388935</v>
      </c>
      <c r="K113">
        <f t="shared" si="26"/>
        <v>7.0045353773662908</v>
      </c>
      <c r="L113">
        <f t="shared" si="27"/>
        <v>3.040162924204123E-2</v>
      </c>
      <c r="M113" s="46">
        <f t="shared" si="28"/>
        <v>7.0047333018436637</v>
      </c>
      <c r="N113" s="8">
        <f t="shared" si="16"/>
        <v>4.9769358593269756E-7</v>
      </c>
      <c r="O113" s="5">
        <f>SUM($N$41:N113)*0.1+$N$8</f>
        <v>3.5816581588654349E-5</v>
      </c>
      <c r="P113" s="5">
        <f>SUM($O$41:O113)+0</f>
        <v>2.5268090125201413E-3</v>
      </c>
      <c r="Q113" s="8">
        <f t="shared" si="17"/>
        <v>-2.2497302289005894E-6</v>
      </c>
      <c r="R113" s="5">
        <f>SUM($Q$41:Q113)*0.1+$T$8</f>
        <v>5.9288484664512841E-5</v>
      </c>
      <c r="S113" s="5">
        <f>SUM($R$41:R113)+0</f>
        <v>4.7249492883913152E-3</v>
      </c>
      <c r="T113">
        <f t="shared" si="29"/>
        <v>6.9267250057374939E-5</v>
      </c>
      <c r="U113">
        <f t="shared" si="30"/>
        <v>5.3581628907324761E-3</v>
      </c>
      <c r="W113" s="1"/>
      <c r="AR113" s="1"/>
    </row>
    <row r="114" spans="2:44" x14ac:dyDescent="0.35">
      <c r="B114">
        <f t="shared" si="31"/>
        <v>7.2999999999999901</v>
      </c>
      <c r="C114">
        <f t="shared" si="18"/>
        <v>-367.55259694786133</v>
      </c>
      <c r="D114">
        <f t="shared" si="19"/>
        <v>-381.9718634205488</v>
      </c>
      <c r="E114" s="2">
        <f t="shared" si="20"/>
        <v>-84.501218852390608</v>
      </c>
      <c r="F114">
        <f t="shared" si="21"/>
        <v>0</v>
      </c>
      <c r="G114">
        <f t="shared" si="22"/>
        <v>-616.85889762245063</v>
      </c>
      <c r="H114">
        <f t="shared" si="23"/>
        <v>2788.3946029700023</v>
      </c>
      <c r="I114" s="2">
        <f t="shared" si="24"/>
        <v>2855.8115066383884</v>
      </c>
      <c r="J114" s="46">
        <f t="shared" si="25"/>
        <v>391.20705570388935</v>
      </c>
      <c r="K114">
        <f t="shared" si="26"/>
        <v>7.1018205909408216</v>
      </c>
      <c r="L114">
        <f t="shared" si="27"/>
        <v>3.040162924204123E-2</v>
      </c>
      <c r="M114" s="46">
        <f t="shared" si="28"/>
        <v>7.1020158041990271</v>
      </c>
      <c r="N114" s="8">
        <f t="shared" si="16"/>
        <v>5.0460599684842944E-7</v>
      </c>
      <c r="O114" s="5">
        <f>SUM($N$41:N114)*0.1+$N$8</f>
        <v>3.5867042188339188E-5</v>
      </c>
      <c r="P114" s="5">
        <f>SUM($O$41:O114)+0</f>
        <v>2.5626760547084806E-3</v>
      </c>
      <c r="Q114" s="8">
        <f t="shared" si="17"/>
        <v>-2.2809764820797637E-6</v>
      </c>
      <c r="R114" s="5">
        <f>SUM($Q$41:Q114)*0.1+$T$8</f>
        <v>5.9060387016304861E-5</v>
      </c>
      <c r="S114" s="5">
        <f>SUM($R$41:R114)+0</f>
        <v>4.7840096754076201E-3</v>
      </c>
      <c r="T114">
        <f t="shared" si="29"/>
        <v>6.9098292524893951E-5</v>
      </c>
      <c r="U114">
        <f t="shared" si="30"/>
        <v>5.4271592141533816E-3</v>
      </c>
      <c r="W114" s="1"/>
      <c r="AR114" s="1"/>
    </row>
    <row r="115" spans="2:44" x14ac:dyDescent="0.35">
      <c r="B115">
        <f t="shared" si="31"/>
        <v>7.3999999999999897</v>
      </c>
      <c r="C115">
        <f t="shared" si="18"/>
        <v>-367.55259694786133</v>
      </c>
      <c r="D115">
        <f t="shared" si="19"/>
        <v>-381.9718634205488</v>
      </c>
      <c r="E115" s="2">
        <f t="shared" si="20"/>
        <v>-84.501218852390608</v>
      </c>
      <c r="F115">
        <f t="shared" si="21"/>
        <v>0</v>
      </c>
      <c r="G115">
        <f t="shared" si="22"/>
        <v>-625.30901950768964</v>
      </c>
      <c r="H115">
        <f t="shared" si="23"/>
        <v>2826.5917893120572</v>
      </c>
      <c r="I115" s="2">
        <f t="shared" si="24"/>
        <v>2894.9322122087774</v>
      </c>
      <c r="J115" s="46">
        <f t="shared" si="25"/>
        <v>391.20705570388935</v>
      </c>
      <c r="K115">
        <f t="shared" si="26"/>
        <v>7.1991058045153542</v>
      </c>
      <c r="L115">
        <f t="shared" si="27"/>
        <v>3.040162924204123E-2</v>
      </c>
      <c r="M115" s="46">
        <f t="shared" si="28"/>
        <v>7.1992983798276047</v>
      </c>
      <c r="N115" s="8">
        <f t="shared" si="16"/>
        <v>5.1151840776416132E-7</v>
      </c>
      <c r="O115" s="5">
        <f>SUM($N$41:N115)*0.1+$N$8</f>
        <v>3.5918194029115607E-5</v>
      </c>
      <c r="P115" s="5">
        <f>SUM($O$41:O115)+0</f>
        <v>2.5985942487375961E-3</v>
      </c>
      <c r="Q115" s="8">
        <f t="shared" si="17"/>
        <v>-2.3122227352589385E-6</v>
      </c>
      <c r="R115" s="5">
        <f>SUM($Q$41:Q115)*0.1+$T$8</f>
        <v>5.8829164742778971E-5</v>
      </c>
      <c r="S115" s="5">
        <f>SUM($R$41:R115)+0</f>
        <v>4.8428388401503993E-3</v>
      </c>
      <c r="T115">
        <f t="shared" si="29"/>
        <v>6.8927405918446004E-5</v>
      </c>
      <c r="U115">
        <f t="shared" si="30"/>
        <v>5.4959785390084424E-3</v>
      </c>
      <c r="W115" s="1"/>
      <c r="AR115" s="1"/>
    </row>
    <row r="116" spans="2:44" x14ac:dyDescent="0.35">
      <c r="B116">
        <f t="shared" si="31"/>
        <v>7.4999999999999893</v>
      </c>
      <c r="C116">
        <f t="shared" si="18"/>
        <v>-367.55259694786133</v>
      </c>
      <c r="D116">
        <f t="shared" si="19"/>
        <v>-381.9718634205488</v>
      </c>
      <c r="E116" s="2">
        <f t="shared" si="20"/>
        <v>-84.501218852390608</v>
      </c>
      <c r="F116">
        <f t="shared" si="21"/>
        <v>0</v>
      </c>
      <c r="G116">
        <f t="shared" si="22"/>
        <v>-633.75914139292865</v>
      </c>
      <c r="H116">
        <f t="shared" si="23"/>
        <v>2864.7889756541117</v>
      </c>
      <c r="I116" s="2">
        <f t="shared" si="24"/>
        <v>2934.0529177791659</v>
      </c>
      <c r="J116" s="46">
        <f t="shared" si="25"/>
        <v>391.20705570388935</v>
      </c>
      <c r="K116">
        <f t="shared" si="26"/>
        <v>7.296391018089885</v>
      </c>
      <c r="L116">
        <f t="shared" si="27"/>
        <v>3.040162924204123E-2</v>
      </c>
      <c r="M116" s="46">
        <f t="shared" si="28"/>
        <v>7.2965810257986217</v>
      </c>
      <c r="N116" s="8">
        <f t="shared" si="16"/>
        <v>5.184308186798932E-7</v>
      </c>
      <c r="O116" s="5">
        <f>SUM($N$41:N116)*0.1+$N$8</f>
        <v>3.5970037110983594E-5</v>
      </c>
      <c r="P116" s="5">
        <f>SUM($O$41:O116)+0</f>
        <v>2.6345642858485799E-3</v>
      </c>
      <c r="Q116" s="8">
        <f t="shared" si="17"/>
        <v>-2.3434689884381132E-6</v>
      </c>
      <c r="R116" s="5">
        <f>SUM($Q$41:Q116)*0.1+$T$8</f>
        <v>5.8594817843935161E-5</v>
      </c>
      <c r="S116" s="5">
        <f>SUM($R$41:R116)+0</f>
        <v>4.9014336579943345E-3</v>
      </c>
      <c r="T116">
        <f t="shared" si="29"/>
        <v>6.8754608921362347E-5</v>
      </c>
      <c r="U116">
        <f t="shared" si="30"/>
        <v>5.5646186643820046E-3</v>
      </c>
      <c r="W116" s="1"/>
      <c r="AR116" s="1"/>
    </row>
    <row r="117" spans="2:44" x14ac:dyDescent="0.35">
      <c r="B117">
        <f t="shared" si="31"/>
        <v>7.599999999999989</v>
      </c>
      <c r="C117">
        <f t="shared" si="18"/>
        <v>-367.55259694786133</v>
      </c>
      <c r="D117">
        <f t="shared" si="19"/>
        <v>-381.9718634205488</v>
      </c>
      <c r="E117" s="2">
        <f t="shared" si="20"/>
        <v>-84.501218852390608</v>
      </c>
      <c r="F117">
        <f t="shared" si="21"/>
        <v>0</v>
      </c>
      <c r="G117">
        <f t="shared" si="22"/>
        <v>-642.20926327816767</v>
      </c>
      <c r="H117">
        <f t="shared" si="23"/>
        <v>2902.9861619961666</v>
      </c>
      <c r="I117" s="2">
        <f t="shared" si="24"/>
        <v>2973.1736233495549</v>
      </c>
      <c r="J117" s="46">
        <f t="shared" si="25"/>
        <v>391.20705570388935</v>
      </c>
      <c r="K117">
        <f t="shared" si="26"/>
        <v>7.3936762316644167</v>
      </c>
      <c r="L117">
        <f t="shared" si="27"/>
        <v>3.040162924204123E-2</v>
      </c>
      <c r="M117" s="46">
        <f t="shared" si="28"/>
        <v>7.3938637393355471</v>
      </c>
      <c r="N117" s="8">
        <f t="shared" si="16"/>
        <v>5.2534322959562508E-7</v>
      </c>
      <c r="O117" s="5">
        <f>SUM($N$41:N117)*0.1+$N$8</f>
        <v>3.6022571433943162E-5</v>
      </c>
      <c r="P117" s="5">
        <f>SUM($O$41:O117)+0</f>
        <v>2.6705868572825231E-3</v>
      </c>
      <c r="Q117" s="8">
        <f t="shared" si="17"/>
        <v>-2.374715241617288E-6</v>
      </c>
      <c r="R117" s="5">
        <f>SUM($Q$41:Q117)*0.1+$T$8</f>
        <v>5.8357346319773434E-5</v>
      </c>
      <c r="S117" s="5">
        <f>SUM($R$41:R117)+0</f>
        <v>4.959791004314108E-3</v>
      </c>
      <c r="T117">
        <f t="shared" si="29"/>
        <v>6.8579920692572348E-5</v>
      </c>
      <c r="U117">
        <f t="shared" si="30"/>
        <v>5.6330773977254474E-3</v>
      </c>
      <c r="W117" s="1"/>
      <c r="AR117" s="1"/>
    </row>
    <row r="118" spans="2:44" x14ac:dyDescent="0.35">
      <c r="B118">
        <f t="shared" si="31"/>
        <v>7.6999999999999886</v>
      </c>
      <c r="C118">
        <f t="shared" si="18"/>
        <v>-367.55259694786133</v>
      </c>
      <c r="D118">
        <f t="shared" si="19"/>
        <v>-381.9718634205488</v>
      </c>
      <c r="E118" s="2">
        <f t="shared" si="20"/>
        <v>-84.501218852390608</v>
      </c>
      <c r="F118">
        <f t="shared" si="21"/>
        <v>0</v>
      </c>
      <c r="G118">
        <f t="shared" si="22"/>
        <v>-650.65938516340668</v>
      </c>
      <c r="H118">
        <f t="shared" si="23"/>
        <v>2941.1833483382215</v>
      </c>
      <c r="I118" s="2">
        <f t="shared" si="24"/>
        <v>3012.2943289199438</v>
      </c>
      <c r="J118" s="46">
        <f t="shared" si="25"/>
        <v>391.20705570388935</v>
      </c>
      <c r="K118">
        <f t="shared" si="26"/>
        <v>7.4909614452389492</v>
      </c>
      <c r="L118">
        <f t="shared" si="27"/>
        <v>3.040162924204123E-2</v>
      </c>
      <c r="M118" s="46">
        <f t="shared" si="28"/>
        <v>7.4911465178060768</v>
      </c>
      <c r="N118" s="8">
        <f t="shared" si="16"/>
        <v>5.3225564051135696E-7</v>
      </c>
      <c r="O118" s="5">
        <f>SUM($N$41:N118)*0.1+$N$8</f>
        <v>3.6075796997994297E-5</v>
      </c>
      <c r="P118" s="5">
        <f>SUM($O$41:O118)+0</f>
        <v>2.7066626542805177E-3</v>
      </c>
      <c r="Q118" s="8">
        <f t="shared" si="17"/>
        <v>-2.4059614947964632E-6</v>
      </c>
      <c r="R118" s="5">
        <f>SUM($Q$41:Q118)*0.1+$T$8</f>
        <v>5.8116750170293788E-5</v>
      </c>
      <c r="S118" s="5">
        <f>SUM($R$41:R118)+0</f>
        <v>5.0179077544844014E-3</v>
      </c>
      <c r="T118">
        <f t="shared" si="29"/>
        <v>6.8403360877933753E-5</v>
      </c>
      <c r="U118">
        <f t="shared" si="30"/>
        <v>5.7013525550163573E-3</v>
      </c>
      <c r="W118" s="1"/>
      <c r="AR118" s="1"/>
    </row>
    <row r="119" spans="2:44" x14ac:dyDescent="0.35">
      <c r="B119">
        <f t="shared" si="31"/>
        <v>7.7999999999999883</v>
      </c>
      <c r="C119">
        <f t="shared" si="18"/>
        <v>-367.55259694786133</v>
      </c>
      <c r="D119">
        <f t="shared" si="19"/>
        <v>-381.9718634205488</v>
      </c>
      <c r="E119" s="2">
        <f t="shared" si="20"/>
        <v>-84.501218852390608</v>
      </c>
      <c r="F119">
        <f t="shared" si="21"/>
        <v>0</v>
      </c>
      <c r="G119">
        <f t="shared" si="22"/>
        <v>-659.1095070486457</v>
      </c>
      <c r="H119">
        <f t="shared" si="23"/>
        <v>2979.380534680276</v>
      </c>
      <c r="I119" s="2">
        <f t="shared" si="24"/>
        <v>3051.4150344903323</v>
      </c>
      <c r="J119" s="46">
        <f t="shared" si="25"/>
        <v>391.20705570388935</v>
      </c>
      <c r="K119">
        <f t="shared" si="26"/>
        <v>7.58824665881348</v>
      </c>
      <c r="L119">
        <f t="shared" si="27"/>
        <v>3.040162924204123E-2</v>
      </c>
      <c r="M119" s="46">
        <f t="shared" si="28"/>
        <v>7.5884293587128857</v>
      </c>
      <c r="N119" s="8">
        <f t="shared" si="16"/>
        <v>5.3916805142708884E-7</v>
      </c>
      <c r="O119" s="5">
        <f>SUM($N$41:N119)*0.1+$N$8</f>
        <v>3.6129713803137006E-5</v>
      </c>
      <c r="P119" s="5">
        <f>SUM($O$41:O119)+0</f>
        <v>2.7427923680836547E-3</v>
      </c>
      <c r="Q119" s="8">
        <f t="shared" si="17"/>
        <v>-2.4372077479756375E-6</v>
      </c>
      <c r="R119" s="5">
        <f>SUM($Q$41:Q119)*0.1+$T$8</f>
        <v>5.7873029395496223E-5</v>
      </c>
      <c r="S119" s="5">
        <f>SUM($R$41:R119)+0</f>
        <v>5.0757807838798978E-3</v>
      </c>
      <c r="T119">
        <f t="shared" si="29"/>
        <v>6.8224949621883626E-5</v>
      </c>
      <c r="U119">
        <f t="shared" si="30"/>
        <v>5.769441960919823E-3</v>
      </c>
      <c r="W119" s="1"/>
      <c r="AR119" s="1"/>
    </row>
    <row r="120" spans="2:44" x14ac:dyDescent="0.35">
      <c r="B120">
        <f t="shared" si="31"/>
        <v>7.8999999999999879</v>
      </c>
      <c r="C120">
        <f t="shared" si="18"/>
        <v>-367.55259694786133</v>
      </c>
      <c r="D120">
        <f t="shared" si="19"/>
        <v>-381.9718634205488</v>
      </c>
      <c r="E120" s="2">
        <f t="shared" si="20"/>
        <v>-84.501218852390608</v>
      </c>
      <c r="F120">
        <f t="shared" si="21"/>
        <v>0</v>
      </c>
      <c r="G120">
        <f t="shared" si="22"/>
        <v>-667.55962893388482</v>
      </c>
      <c r="H120">
        <f t="shared" si="23"/>
        <v>3017.5777210223309</v>
      </c>
      <c r="I120" s="2">
        <f t="shared" si="24"/>
        <v>3090.5357400607213</v>
      </c>
      <c r="J120" s="46">
        <f t="shared" si="25"/>
        <v>391.20705570388935</v>
      </c>
      <c r="K120">
        <f t="shared" si="26"/>
        <v>7.6855318723880117</v>
      </c>
      <c r="L120">
        <f t="shared" si="27"/>
        <v>3.040162924204123E-2</v>
      </c>
      <c r="M120" s="46">
        <f t="shared" si="28"/>
        <v>7.68571225968509</v>
      </c>
      <c r="N120" s="8">
        <f t="shared" si="16"/>
        <v>5.4608046234282082E-7</v>
      </c>
      <c r="O120" s="5">
        <f>SUM($N$41:N120)*0.1+$N$8</f>
        <v>3.6184321849371283E-5</v>
      </c>
      <c r="P120" s="5">
        <f>SUM($O$41:O120)+0</f>
        <v>2.7789766899330259E-3</v>
      </c>
      <c r="Q120" s="8">
        <f t="shared" si="17"/>
        <v>-2.4684540011548127E-6</v>
      </c>
      <c r="R120" s="5">
        <f>SUM($Q$41:Q120)*0.1+$T$8</f>
        <v>5.762618399538074E-5</v>
      </c>
      <c r="S120" s="5">
        <f>SUM($R$41:R120)+0</f>
        <v>5.1334069678752783E-3</v>
      </c>
      <c r="T120">
        <f t="shared" si="29"/>
        <v>6.8044707579416948E-5</v>
      </c>
      <c r="U120">
        <f t="shared" si="30"/>
        <v>5.8373434489518931E-3</v>
      </c>
      <c r="W120" s="1"/>
      <c r="AR120" s="1"/>
    </row>
    <row r="121" spans="2:44" x14ac:dyDescent="0.35">
      <c r="B121">
        <f t="shared" si="31"/>
        <v>7.9999999999999876</v>
      </c>
      <c r="C121">
        <f t="shared" si="18"/>
        <v>-367.55259694786133</v>
      </c>
      <c r="D121">
        <f t="shared" si="19"/>
        <v>-381.9718634205488</v>
      </c>
      <c r="E121" s="2">
        <f t="shared" si="20"/>
        <v>-84.501218852390608</v>
      </c>
      <c r="F121">
        <f t="shared" si="21"/>
        <v>0</v>
      </c>
      <c r="G121">
        <f t="shared" si="22"/>
        <v>-676.00975081912384</v>
      </c>
      <c r="H121">
        <f t="shared" si="23"/>
        <v>3055.7749073643859</v>
      </c>
      <c r="I121" s="2">
        <f t="shared" si="24"/>
        <v>3129.6564456311103</v>
      </c>
      <c r="J121" s="46">
        <f t="shared" si="25"/>
        <v>391.20705570388935</v>
      </c>
      <c r="K121">
        <f t="shared" si="26"/>
        <v>7.7828170859625434</v>
      </c>
      <c r="L121">
        <f t="shared" si="27"/>
        <v>3.040162924204123E-2</v>
      </c>
      <c r="M121" s="46">
        <f t="shared" si="28"/>
        <v>7.7829952184703419</v>
      </c>
      <c r="N121" s="8">
        <f t="shared" si="16"/>
        <v>5.529928732585527E-7</v>
      </c>
      <c r="O121" s="5">
        <f>SUM($N$41:N121)*0.1+$N$8</f>
        <v>3.623962113669714E-5</v>
      </c>
      <c r="P121" s="5">
        <f>SUM($O$41:O121)+0</f>
        <v>2.8152163110697231E-3</v>
      </c>
      <c r="Q121" s="8">
        <f t="shared" si="17"/>
        <v>-2.4997002543339875E-6</v>
      </c>
      <c r="R121" s="5">
        <f>SUM($Q$41:Q121)*0.1+$T$8</f>
        <v>5.7376213969947338E-5</v>
      </c>
      <c r="S121" s="5">
        <f>SUM($R$41:R121)+0</f>
        <v>5.1907831818452255E-3</v>
      </c>
      <c r="T121">
        <f t="shared" si="29"/>
        <v>6.7862655928400904E-5</v>
      </c>
      <c r="U121">
        <f t="shared" si="30"/>
        <v>5.905054861645255E-3</v>
      </c>
      <c r="W121" s="1"/>
      <c r="AR121" s="1"/>
    </row>
    <row r="122" spans="2:44" x14ac:dyDescent="0.35">
      <c r="B122">
        <f t="shared" si="31"/>
        <v>8.0999999999999872</v>
      </c>
      <c r="C122">
        <f t="shared" si="18"/>
        <v>-367.55259694786133</v>
      </c>
      <c r="D122">
        <f t="shared" si="19"/>
        <v>-381.9718634205488</v>
      </c>
      <c r="E122" s="2">
        <f t="shared" si="20"/>
        <v>-84.501218852390608</v>
      </c>
      <c r="F122">
        <f t="shared" si="21"/>
        <v>0</v>
      </c>
      <c r="G122">
        <f t="shared" si="22"/>
        <v>-684.45987270436285</v>
      </c>
      <c r="H122">
        <f t="shared" si="23"/>
        <v>3093.9720937064403</v>
      </c>
      <c r="I122" s="2">
        <f t="shared" si="24"/>
        <v>3168.7771512014988</v>
      </c>
      <c r="J122" s="46">
        <f t="shared" si="25"/>
        <v>391.20705570388935</v>
      </c>
      <c r="K122">
        <f t="shared" si="26"/>
        <v>7.8801022995370751</v>
      </c>
      <c r="L122">
        <f t="shared" si="27"/>
        <v>3.040162924204123E-2</v>
      </c>
      <c r="M122" s="46">
        <f t="shared" si="28"/>
        <v>7.8802782329275161</v>
      </c>
      <c r="N122" s="8">
        <f t="shared" si="16"/>
        <v>5.5990528417428458E-7</v>
      </c>
      <c r="O122" s="5">
        <f>SUM($N$41:N122)*0.1+$N$8</f>
        <v>3.6295611665114572E-5</v>
      </c>
      <c r="P122" s="5">
        <f>SUM($O$41:O122)+0</f>
        <v>2.8515119227348375E-3</v>
      </c>
      <c r="Q122" s="8">
        <f t="shared" si="17"/>
        <v>-2.5309465075131618E-6</v>
      </c>
      <c r="R122" s="5">
        <f>SUM($Q$41:Q122)*0.1+$T$8</f>
        <v>5.7123119319196025E-5</v>
      </c>
      <c r="S122" s="5">
        <f>SUM($R$41:R122)+0</f>
        <v>5.2479063011644216E-3</v>
      </c>
      <c r="T122">
        <f t="shared" si="29"/>
        <v>6.7678816382232241E-5</v>
      </c>
      <c r="U122">
        <f t="shared" si="30"/>
        <v>5.9725740507171748E-3</v>
      </c>
      <c r="W122" s="1"/>
      <c r="AR122" s="1"/>
    </row>
    <row r="123" spans="2:44" x14ac:dyDescent="0.35">
      <c r="B123">
        <f t="shared" si="31"/>
        <v>8.1999999999999869</v>
      </c>
      <c r="C123">
        <f t="shared" si="18"/>
        <v>-367.55259694786133</v>
      </c>
      <c r="D123">
        <f t="shared" si="19"/>
        <v>-381.9718634205488</v>
      </c>
      <c r="E123" s="2">
        <f t="shared" si="20"/>
        <v>-84.501218852390608</v>
      </c>
      <c r="F123">
        <f t="shared" si="21"/>
        <v>0</v>
      </c>
      <c r="G123">
        <f t="shared" si="22"/>
        <v>-692.90999458960187</v>
      </c>
      <c r="H123">
        <f t="shared" si="23"/>
        <v>3132.1692800484952</v>
      </c>
      <c r="I123" s="2">
        <f t="shared" si="24"/>
        <v>3207.8978567718877</v>
      </c>
      <c r="J123" s="46">
        <f t="shared" si="25"/>
        <v>391.20705570388935</v>
      </c>
      <c r="K123">
        <f t="shared" si="26"/>
        <v>7.9773875131116068</v>
      </c>
      <c r="L123">
        <f t="shared" si="27"/>
        <v>3.040162924204123E-2</v>
      </c>
      <c r="M123" s="46">
        <f t="shared" si="28"/>
        <v>7.9775613010199233</v>
      </c>
      <c r="N123" s="8">
        <f t="shared" si="16"/>
        <v>5.6681769509001646E-7</v>
      </c>
      <c r="O123" s="5">
        <f>SUM($N$41:N123)*0.1+$N$8</f>
        <v>3.6352293434623571E-5</v>
      </c>
      <c r="P123" s="5">
        <f>SUM($O$41:O123)+0</f>
        <v>2.8878642161694612E-3</v>
      </c>
      <c r="Q123" s="8">
        <f t="shared" si="17"/>
        <v>-2.562192760692337E-6</v>
      </c>
      <c r="R123" s="5">
        <f>SUM($Q$41:Q123)*0.1+$T$8</f>
        <v>5.6866900043126787E-5</v>
      </c>
      <c r="S123" s="5">
        <f>SUM($R$41:R123)+0</f>
        <v>5.3047732012075485E-3</v>
      </c>
      <c r="T123">
        <f t="shared" si="29"/>
        <v>6.7493211202845793E-5</v>
      </c>
      <c r="U123">
        <f t="shared" si="30"/>
        <v>6.0398988772397367E-3</v>
      </c>
      <c r="W123" s="1"/>
      <c r="AR123" s="1"/>
    </row>
    <row r="124" spans="2:44" x14ac:dyDescent="0.35">
      <c r="B124">
        <f t="shared" si="31"/>
        <v>8.2999999999999865</v>
      </c>
      <c r="C124">
        <f t="shared" si="18"/>
        <v>-367.55259694786133</v>
      </c>
      <c r="D124">
        <f t="shared" si="19"/>
        <v>-381.9718634205488</v>
      </c>
      <c r="E124" s="2">
        <f t="shared" si="20"/>
        <v>-84.501218852390608</v>
      </c>
      <c r="F124">
        <f t="shared" si="21"/>
        <v>0</v>
      </c>
      <c r="G124">
        <f t="shared" si="22"/>
        <v>-701.36011647484088</v>
      </c>
      <c r="H124">
        <f t="shared" si="23"/>
        <v>3170.3664663905497</v>
      </c>
      <c r="I124" s="2">
        <f t="shared" si="24"/>
        <v>3247.0185623422763</v>
      </c>
      <c r="J124" s="46">
        <f t="shared" si="25"/>
        <v>391.20705570388935</v>
      </c>
      <c r="K124">
        <f t="shared" si="26"/>
        <v>8.0746727266861384</v>
      </c>
      <c r="L124">
        <f t="shared" si="27"/>
        <v>3.040162924204123E-2</v>
      </c>
      <c r="M124" s="46">
        <f t="shared" si="28"/>
        <v>8.0748444208090273</v>
      </c>
      <c r="N124" s="8">
        <f t="shared" si="16"/>
        <v>5.7373010600574834E-7</v>
      </c>
      <c r="O124" s="5">
        <f>SUM($N$41:N124)*0.1+$N$8</f>
        <v>3.6409666445224144E-5</v>
      </c>
      <c r="P124" s="5">
        <f>SUM($O$41:O124)+0</f>
        <v>2.9242738826146851E-3</v>
      </c>
      <c r="Q124" s="8">
        <f t="shared" si="17"/>
        <v>-2.5934390138715113E-6</v>
      </c>
      <c r="R124" s="5">
        <f>SUM($Q$41:Q124)*0.1+$T$8</f>
        <v>5.6607556141739637E-5</v>
      </c>
      <c r="S124" s="5">
        <f>SUM($R$41:R124)+0</f>
        <v>5.3613807573492881E-3</v>
      </c>
      <c r="T124">
        <f t="shared" si="29"/>
        <v>6.7305863214081764E-5</v>
      </c>
      <c r="U124">
        <f t="shared" si="30"/>
        <v>6.1070272118124375E-3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2:44" x14ac:dyDescent="0.35">
      <c r="B125">
        <f t="shared" si="31"/>
        <v>8.3999999999999861</v>
      </c>
      <c r="C125">
        <f t="shared" si="18"/>
        <v>-367.55259694786133</v>
      </c>
      <c r="D125">
        <f t="shared" si="19"/>
        <v>-381.9718634205488</v>
      </c>
      <c r="E125" s="2">
        <f t="shared" si="20"/>
        <v>-84.501218852390608</v>
      </c>
      <c r="F125">
        <f t="shared" si="21"/>
        <v>0</v>
      </c>
      <c r="G125">
        <f t="shared" si="22"/>
        <v>-709.81023836007989</v>
      </c>
      <c r="H125">
        <f t="shared" si="23"/>
        <v>3208.5636527326046</v>
      </c>
      <c r="I125" s="2">
        <f t="shared" si="24"/>
        <v>3286.1392679126652</v>
      </c>
      <c r="J125" s="46">
        <f t="shared" si="25"/>
        <v>391.20705570388935</v>
      </c>
      <c r="K125">
        <f t="shared" si="26"/>
        <v>8.1719579402606701</v>
      </c>
      <c r="L125">
        <f t="shared" si="27"/>
        <v>3.040162924204123E-2</v>
      </c>
      <c r="M125" s="46">
        <f t="shared" si="28"/>
        <v>8.1721275904485928</v>
      </c>
      <c r="N125" s="8">
        <f t="shared" si="16"/>
        <v>5.8064251692148022E-7</v>
      </c>
      <c r="O125" s="5">
        <f>SUM($N$41:N125)*0.1+$N$8</f>
        <v>3.6467730696916292E-5</v>
      </c>
      <c r="P125" s="5">
        <f>SUM($O$41:O125)+0</f>
        <v>2.9607416133116014E-3</v>
      </c>
      <c r="Q125" s="8">
        <f t="shared" si="17"/>
        <v>-2.6246852670506865E-6</v>
      </c>
      <c r="R125" s="5">
        <f>SUM($Q$41:Q125)*0.1+$T$8</f>
        <v>5.6345087615034568E-5</v>
      </c>
      <c r="S125" s="5">
        <f>SUM($R$41:R125)+0</f>
        <v>5.4177258449643224E-3</v>
      </c>
      <c r="T125">
        <f t="shared" si="29"/>
        <v>6.7116795815419652E-5</v>
      </c>
      <c r="U125">
        <f t="shared" si="30"/>
        <v>6.1739569347371839E-3</v>
      </c>
      <c r="W125" s="1"/>
    </row>
    <row r="126" spans="2:44" x14ac:dyDescent="0.35">
      <c r="B126">
        <f t="shared" si="31"/>
        <v>8.4999999999999858</v>
      </c>
      <c r="C126">
        <f t="shared" si="18"/>
        <v>-367.55259694786133</v>
      </c>
      <c r="D126">
        <f t="shared" si="19"/>
        <v>-381.9718634205488</v>
      </c>
      <c r="E126" s="2">
        <f t="shared" si="20"/>
        <v>-84.501218852390608</v>
      </c>
      <c r="F126">
        <f t="shared" si="21"/>
        <v>0</v>
      </c>
      <c r="G126">
        <f t="shared" si="22"/>
        <v>-718.26036024531891</v>
      </c>
      <c r="H126">
        <f t="shared" si="23"/>
        <v>3246.7608390746595</v>
      </c>
      <c r="I126" s="2">
        <f t="shared" si="24"/>
        <v>3325.2599734830542</v>
      </c>
      <c r="J126" s="46">
        <f t="shared" si="25"/>
        <v>391.20705570388935</v>
      </c>
      <c r="K126">
        <f t="shared" si="26"/>
        <v>8.2692431538352018</v>
      </c>
      <c r="L126">
        <f t="shared" si="27"/>
        <v>3.040162924204123E-2</v>
      </c>
      <c r="M126" s="46">
        <f t="shared" si="28"/>
        <v>8.2694108081792663</v>
      </c>
      <c r="N126" s="8">
        <f t="shared" si="16"/>
        <v>5.875549278372121E-7</v>
      </c>
      <c r="O126" s="5">
        <f>SUM($N$41:N126)*0.1+$N$8</f>
        <v>3.6526486189700013E-5</v>
      </c>
      <c r="P126" s="5">
        <f>SUM($O$41:O126)+0</f>
        <v>2.9972680995013013E-3</v>
      </c>
      <c r="Q126" s="8">
        <f t="shared" si="17"/>
        <v>-2.6559315202298613E-6</v>
      </c>
      <c r="R126" s="5">
        <f>SUM($Q$41:Q126)*0.1+$T$8</f>
        <v>5.6079494463011581E-5</v>
      </c>
      <c r="S126" s="5">
        <f>SUM($R$41:R126)+0</f>
        <v>5.4738053394273343E-3</v>
      </c>
      <c r="T126">
        <f t="shared" si="29"/>
        <v>6.6926032996086755E-5</v>
      </c>
      <c r="U126">
        <f t="shared" si="30"/>
        <v>6.2406859361957426E-3</v>
      </c>
      <c r="W126" s="1"/>
    </row>
    <row r="127" spans="2:44" x14ac:dyDescent="0.35">
      <c r="B127">
        <f t="shared" si="31"/>
        <v>8.5999999999999854</v>
      </c>
      <c r="C127">
        <f t="shared" si="18"/>
        <v>-367.55259694786133</v>
      </c>
      <c r="D127">
        <f t="shared" si="19"/>
        <v>-381.9718634205488</v>
      </c>
      <c r="E127" s="2">
        <f t="shared" si="20"/>
        <v>-84.501218852390608</v>
      </c>
      <c r="F127">
        <f t="shared" si="21"/>
        <v>0</v>
      </c>
      <c r="G127">
        <f t="shared" si="22"/>
        <v>-726.71048213055803</v>
      </c>
      <c r="H127">
        <f t="shared" si="23"/>
        <v>3284.958025416714</v>
      </c>
      <c r="I127" s="2">
        <f t="shared" si="24"/>
        <v>3364.3806790534431</v>
      </c>
      <c r="J127" s="46">
        <f t="shared" si="25"/>
        <v>391.20705570388935</v>
      </c>
      <c r="K127">
        <f t="shared" si="26"/>
        <v>8.3665283674097335</v>
      </c>
      <c r="L127">
        <f t="shared" si="27"/>
        <v>3.040162924204123E-2</v>
      </c>
      <c r="M127" s="46">
        <f t="shared" si="28"/>
        <v>8.3666940723235186</v>
      </c>
      <c r="N127" s="8">
        <f t="shared" si="16"/>
        <v>5.9446733875294408E-7</v>
      </c>
      <c r="O127" s="5">
        <f>SUM($N$41:N127)*0.1+$N$8</f>
        <v>3.6585932923575309E-5</v>
      </c>
      <c r="P127" s="5">
        <f>SUM($O$41:O127)+0</f>
        <v>3.0338540324248765E-3</v>
      </c>
      <c r="Q127" s="8">
        <f t="shared" si="17"/>
        <v>-2.6871777734090356E-6</v>
      </c>
      <c r="R127" s="5">
        <f>SUM($Q$41:Q127)*0.1+$T$8</f>
        <v>5.5810776685670683E-5</v>
      </c>
      <c r="S127" s="5">
        <f>SUM($R$41:R127)+0</f>
        <v>5.5296161161130048E-3</v>
      </c>
      <c r="T127">
        <f t="shared" si="29"/>
        <v>6.6733599349549198E-5</v>
      </c>
      <c r="U127">
        <f t="shared" si="30"/>
        <v>6.3072121164296797E-3</v>
      </c>
      <c r="W127" s="1"/>
    </row>
    <row r="128" spans="2:44" x14ac:dyDescent="0.35">
      <c r="B128">
        <f t="shared" si="31"/>
        <v>8.6999999999999851</v>
      </c>
      <c r="C128">
        <f t="shared" si="18"/>
        <v>-367.55259694786133</v>
      </c>
      <c r="D128">
        <f t="shared" si="19"/>
        <v>-381.9718634205488</v>
      </c>
      <c r="E128" s="2">
        <f t="shared" si="20"/>
        <v>-84.501218852390608</v>
      </c>
      <c r="F128">
        <f t="shared" si="21"/>
        <v>0</v>
      </c>
      <c r="G128">
        <f t="shared" si="22"/>
        <v>-735.16060401579705</v>
      </c>
      <c r="H128">
        <f t="shared" si="23"/>
        <v>3323.1552117587689</v>
      </c>
      <c r="I128" s="2">
        <f t="shared" si="24"/>
        <v>3403.5013846238317</v>
      </c>
      <c r="J128" s="46">
        <f t="shared" si="25"/>
        <v>391.20705570388935</v>
      </c>
      <c r="K128">
        <f t="shared" si="26"/>
        <v>8.4638135809842652</v>
      </c>
      <c r="L128">
        <f t="shared" si="27"/>
        <v>3.040162924204123E-2</v>
      </c>
      <c r="M128" s="46">
        <f t="shared" si="28"/>
        <v>8.4639773812809427</v>
      </c>
      <c r="N128" s="8">
        <f t="shared" si="16"/>
        <v>6.0137974966867596E-7</v>
      </c>
      <c r="O128" s="5">
        <f>SUM($N$41:N128)*0.1+$N$8</f>
        <v>3.6646070898542179E-5</v>
      </c>
      <c r="P128" s="5">
        <f>SUM($O$41:O128)+0</f>
        <v>3.0705001033234187E-3</v>
      </c>
      <c r="Q128" s="8">
        <f t="shared" si="17"/>
        <v>-2.7184240265882108E-6</v>
      </c>
      <c r="R128" s="5">
        <f>SUM($Q$41:Q128)*0.1+$T$8</f>
        <v>5.5538934283011859E-5</v>
      </c>
      <c r="S128" s="5">
        <f>SUM($R$41:R128)+0</f>
        <v>5.5851550503960169E-3</v>
      </c>
      <c r="T128">
        <f t="shared" si="29"/>
        <v>6.6539520088393258E-5</v>
      </c>
      <c r="U128">
        <f t="shared" si="30"/>
        <v>6.3735333859228551E-3</v>
      </c>
      <c r="W128" s="1"/>
    </row>
    <row r="129" spans="2:23" x14ac:dyDescent="0.35">
      <c r="B129">
        <f t="shared" si="31"/>
        <v>8.7999999999999847</v>
      </c>
      <c r="C129">
        <f t="shared" si="18"/>
        <v>-367.55259694786133</v>
      </c>
      <c r="D129">
        <f t="shared" si="19"/>
        <v>-381.9718634205488</v>
      </c>
      <c r="E129" s="2">
        <f t="shared" si="20"/>
        <v>-84.501218852390608</v>
      </c>
      <c r="F129">
        <f t="shared" si="21"/>
        <v>0</v>
      </c>
      <c r="G129">
        <f t="shared" si="22"/>
        <v>-743.61072590103606</v>
      </c>
      <c r="H129">
        <f t="shared" si="23"/>
        <v>3361.3523981008234</v>
      </c>
      <c r="I129" s="2">
        <f t="shared" si="24"/>
        <v>3442.6220901942202</v>
      </c>
      <c r="J129" s="46">
        <f t="shared" si="25"/>
        <v>391.20705570388935</v>
      </c>
      <c r="K129">
        <f t="shared" si="26"/>
        <v>8.5610987945587951</v>
      </c>
      <c r="L129">
        <f t="shared" si="27"/>
        <v>3.040162924204123E-2</v>
      </c>
      <c r="M129" s="46">
        <f t="shared" si="28"/>
        <v>8.5612607335238753</v>
      </c>
      <c r="N129" s="8">
        <f t="shared" si="16"/>
        <v>6.0829216058440784E-7</v>
      </c>
      <c r="O129" s="5">
        <f>SUM($N$41:N129)*0.1+$N$8</f>
        <v>3.6706900114600616E-5</v>
      </c>
      <c r="P129" s="5">
        <f>SUM($O$41:O129)+0</f>
        <v>3.1072070034380193E-3</v>
      </c>
      <c r="Q129" s="8">
        <f t="shared" si="17"/>
        <v>-2.7496702797673852E-6</v>
      </c>
      <c r="R129" s="5">
        <f>SUM($Q$41:Q129)*0.1+$T$8</f>
        <v>5.5263967255035123E-5</v>
      </c>
      <c r="S129" s="5">
        <f>SUM($R$41:R129)+0</f>
        <v>5.6404190176510523E-3</v>
      </c>
      <c r="T129">
        <f t="shared" si="29"/>
        <v>6.6343821059604798E-5</v>
      </c>
      <c r="U129">
        <f t="shared" si="30"/>
        <v>6.4396476655865214E-3</v>
      </c>
      <c r="W129" s="1"/>
    </row>
    <row r="130" spans="2:23" x14ac:dyDescent="0.35">
      <c r="B130">
        <f t="shared" si="31"/>
        <v>8.8999999999999844</v>
      </c>
      <c r="C130">
        <f t="shared" si="18"/>
        <v>-367.55259694786133</v>
      </c>
      <c r="D130">
        <f t="shared" si="19"/>
        <v>-381.9718634205488</v>
      </c>
      <c r="E130" s="2">
        <f t="shared" si="20"/>
        <v>-84.501218852390608</v>
      </c>
      <c r="F130">
        <f t="shared" si="21"/>
        <v>0</v>
      </c>
      <c r="G130">
        <f t="shared" si="22"/>
        <v>-752.06084778627508</v>
      </c>
      <c r="H130">
        <f t="shared" si="23"/>
        <v>3399.5495844428783</v>
      </c>
      <c r="I130" s="2">
        <f t="shared" si="24"/>
        <v>3481.7427957646091</v>
      </c>
      <c r="J130" s="46">
        <f t="shared" si="25"/>
        <v>391.20705570388935</v>
      </c>
      <c r="K130">
        <f t="shared" si="26"/>
        <v>8.6583840081333268</v>
      </c>
      <c r="L130">
        <f t="shared" si="27"/>
        <v>3.040162924204123E-2</v>
      </c>
      <c r="M130" s="46">
        <f t="shared" si="28"/>
        <v>8.6585441275933128</v>
      </c>
      <c r="N130" s="8">
        <f t="shared" si="16"/>
        <v>6.1520457150013972E-7</v>
      </c>
      <c r="O130" s="5">
        <f>SUM($N$41:N130)*0.1+$N$8</f>
        <v>3.6768420571750634E-5</v>
      </c>
      <c r="P130" s="5">
        <f>SUM($O$41:O130)+0</f>
        <v>3.1439754240097698E-3</v>
      </c>
      <c r="Q130" s="8">
        <f t="shared" si="17"/>
        <v>-2.7809165329465603E-6</v>
      </c>
      <c r="R130" s="5">
        <f>SUM($Q$41:Q130)*0.1+$T$8</f>
        <v>5.4985875601740462E-5</v>
      </c>
      <c r="S130" s="5">
        <f>SUM($R$41:R130)+0</f>
        <v>5.6954048932527932E-3</v>
      </c>
      <c r="T130">
        <f t="shared" si="29"/>
        <v>6.6146528760254779E-5</v>
      </c>
      <c r="U130">
        <f t="shared" si="30"/>
        <v>6.5055528869470631E-3</v>
      </c>
      <c r="W130" s="1"/>
    </row>
    <row r="131" spans="2:23" x14ac:dyDescent="0.35">
      <c r="B131">
        <f t="shared" si="31"/>
        <v>8.999999999999984</v>
      </c>
      <c r="C131">
        <f t="shared" si="18"/>
        <v>-367.55259694786133</v>
      </c>
      <c r="D131">
        <f t="shared" si="19"/>
        <v>-381.9718634205488</v>
      </c>
      <c r="E131" s="2">
        <f t="shared" si="20"/>
        <v>-84.501218852390608</v>
      </c>
      <c r="F131">
        <f t="shared" si="21"/>
        <v>0</v>
      </c>
      <c r="G131">
        <f t="shared" si="22"/>
        <v>-760.51096967151409</v>
      </c>
      <c r="H131">
        <f t="shared" si="23"/>
        <v>3437.7467707849332</v>
      </c>
      <c r="I131" s="2">
        <f t="shared" si="24"/>
        <v>3520.8635013349981</v>
      </c>
      <c r="J131" s="46">
        <f t="shared" si="25"/>
        <v>391.20705570388935</v>
      </c>
      <c r="K131">
        <f t="shared" si="26"/>
        <v>8.7556692217078602</v>
      </c>
      <c r="L131">
        <f t="shared" si="27"/>
        <v>3.040162924204123E-2</v>
      </c>
      <c r="M131" s="46">
        <f t="shared" si="28"/>
        <v>8.7558275620950905</v>
      </c>
      <c r="N131" s="8">
        <f t="shared" si="16"/>
        <v>6.221169824158716E-7</v>
      </c>
      <c r="O131" s="5">
        <f>SUM($N$41:N131)*0.1+$N$8</f>
        <v>3.683063226999222E-5</v>
      </c>
      <c r="P131" s="5">
        <f>SUM($O$41:O131)+0</f>
        <v>3.1808060562797621E-3</v>
      </c>
      <c r="Q131" s="8">
        <f t="shared" si="17"/>
        <v>-2.8121627861257351E-6</v>
      </c>
      <c r="R131" s="5">
        <f>SUM($Q$41:Q131)*0.1+$T$8</f>
        <v>5.470465932312789E-5</v>
      </c>
      <c r="S131" s="5">
        <f>SUM($R$41:R131)+0</f>
        <v>5.7501095525759214E-3</v>
      </c>
      <c r="T131">
        <f t="shared" si="29"/>
        <v>6.5947670353598353E-5</v>
      </c>
      <c r="U131">
        <f t="shared" si="30"/>
        <v>6.5712469923364528E-3</v>
      </c>
      <c r="W131" s="1"/>
    </row>
    <row r="132" spans="2:23" x14ac:dyDescent="0.35">
      <c r="B132">
        <f t="shared" si="31"/>
        <v>9.0999999999999837</v>
      </c>
      <c r="C132">
        <f t="shared" si="18"/>
        <v>-367.55259694786133</v>
      </c>
      <c r="D132">
        <f t="shared" si="19"/>
        <v>-381.9718634205488</v>
      </c>
      <c r="E132" s="2">
        <f t="shared" si="20"/>
        <v>-84.501218852390608</v>
      </c>
      <c r="F132">
        <f t="shared" si="21"/>
        <v>0</v>
      </c>
      <c r="G132">
        <f t="shared" si="22"/>
        <v>-768.9610915567531</v>
      </c>
      <c r="H132">
        <f t="shared" si="23"/>
        <v>3475.9439571269877</v>
      </c>
      <c r="I132" s="2">
        <f t="shared" si="24"/>
        <v>3559.9842069053866</v>
      </c>
      <c r="J132" s="46">
        <f t="shared" si="25"/>
        <v>391.20705570388935</v>
      </c>
      <c r="K132">
        <f t="shared" si="26"/>
        <v>8.8529544352823901</v>
      </c>
      <c r="L132">
        <f t="shared" si="27"/>
        <v>3.040162924204123E-2</v>
      </c>
      <c r="M132" s="46">
        <f t="shared" si="28"/>
        <v>8.8531110356963136</v>
      </c>
      <c r="N132" s="8">
        <f t="shared" si="16"/>
        <v>6.2902939333160348E-7</v>
      </c>
      <c r="O132" s="5">
        <f>SUM($N$41:N132)*0.1+$N$8</f>
        <v>3.6893535209325379E-5</v>
      </c>
      <c r="P132" s="5">
        <f>SUM($O$41:O132)+0</f>
        <v>3.2176995914890874E-3</v>
      </c>
      <c r="Q132" s="8">
        <f t="shared" si="17"/>
        <v>-2.8434090393049099E-6</v>
      </c>
      <c r="R132" s="5">
        <f>SUM($Q$41:Q132)*0.1+$T$8</f>
        <v>5.4420318419197399E-5</v>
      </c>
      <c r="S132" s="5">
        <f>SUM($R$41:R132)+0</f>
        <v>5.804529870995119E-3</v>
      </c>
      <c r="T132">
        <f t="shared" si="29"/>
        <v>6.574727368559527E-5</v>
      </c>
      <c r="U132">
        <f t="shared" si="30"/>
        <v>6.6367279350854555E-3</v>
      </c>
      <c r="W132" s="1"/>
    </row>
    <row r="133" spans="2:23" x14ac:dyDescent="0.35">
      <c r="B133">
        <f t="shared" si="31"/>
        <v>9.1999999999999833</v>
      </c>
      <c r="C133">
        <f t="shared" si="18"/>
        <v>-367.55259694786133</v>
      </c>
      <c r="D133">
        <f t="shared" si="19"/>
        <v>-381.9718634205488</v>
      </c>
      <c r="E133" s="2">
        <f t="shared" si="20"/>
        <v>-84.501218852390608</v>
      </c>
      <c r="F133">
        <f t="shared" si="21"/>
        <v>0</v>
      </c>
      <c r="G133">
        <f t="shared" si="22"/>
        <v>-777.41121344199223</v>
      </c>
      <c r="H133">
        <f t="shared" si="23"/>
        <v>3514.1411434690426</v>
      </c>
      <c r="I133" s="2">
        <f t="shared" si="24"/>
        <v>3599.1049124757756</v>
      </c>
      <c r="J133" s="46">
        <f t="shared" si="25"/>
        <v>391.20705570388935</v>
      </c>
      <c r="K133">
        <f t="shared" si="26"/>
        <v>8.9502396488569218</v>
      </c>
      <c r="L133">
        <f t="shared" si="27"/>
        <v>3.040162924204123E-2</v>
      </c>
      <c r="M133" s="46">
        <f t="shared" si="28"/>
        <v>8.9503945471220536</v>
      </c>
      <c r="N133" s="8">
        <f t="shared" si="16"/>
        <v>6.3594180424733536E-7</v>
      </c>
      <c r="O133" s="5">
        <f>SUM($N$41:N133)*0.1+$N$8</f>
        <v>3.6957129389750113E-5</v>
      </c>
      <c r="P133" s="5">
        <f>SUM($O$41:O133)+0</f>
        <v>3.2546567208788374E-3</v>
      </c>
      <c r="Q133" s="8">
        <f t="shared" si="17"/>
        <v>-2.8746552924840846E-6</v>
      </c>
      <c r="R133" s="5">
        <f>SUM($Q$41:Q133)*0.1+$T$8</f>
        <v>5.413285288994899E-5</v>
      </c>
      <c r="S133" s="5">
        <f>SUM($R$41:R133)+0</f>
        <v>5.8586627238850679E-3</v>
      </c>
      <c r="T133">
        <f t="shared" si="29"/>
        <v>6.5545367301858874E-5</v>
      </c>
      <c r="U133">
        <f t="shared" si="30"/>
        <v>6.7019936797196545E-3</v>
      </c>
      <c r="W133" s="1"/>
    </row>
    <row r="134" spans="2:23" x14ac:dyDescent="0.35">
      <c r="B134">
        <f t="shared" si="31"/>
        <v>9.2999999999999829</v>
      </c>
      <c r="C134">
        <f t="shared" si="18"/>
        <v>-367.55259694786133</v>
      </c>
      <c r="D134">
        <f t="shared" si="19"/>
        <v>-381.9718634205488</v>
      </c>
      <c r="E134" s="2">
        <f t="shared" si="20"/>
        <v>-84.501218852390608</v>
      </c>
      <c r="F134">
        <f t="shared" si="21"/>
        <v>0</v>
      </c>
      <c r="G134">
        <f t="shared" si="22"/>
        <v>-785.86133532723125</v>
      </c>
      <c r="H134">
        <f t="shared" si="23"/>
        <v>3552.3383298110975</v>
      </c>
      <c r="I134" s="2">
        <f t="shared" si="24"/>
        <v>3638.2256180461645</v>
      </c>
      <c r="J134" s="46">
        <f t="shared" si="25"/>
        <v>391.20705570388935</v>
      </c>
      <c r="K134">
        <f t="shared" si="26"/>
        <v>9.0475248624314535</v>
      </c>
      <c r="L134">
        <f t="shared" si="27"/>
        <v>3.040162924204123E-2</v>
      </c>
      <c r="M134" s="46">
        <f t="shared" si="28"/>
        <v>9.0476780951522038</v>
      </c>
      <c r="N134" s="8">
        <f t="shared" si="16"/>
        <v>6.4285421516306724E-7</v>
      </c>
      <c r="O134" s="5">
        <f>SUM($N$41:N134)*0.1+$N$8</f>
        <v>3.7021414811266421E-5</v>
      </c>
      <c r="P134" s="5">
        <f>SUM($O$41:O134)+0</f>
        <v>3.2916781356901038E-3</v>
      </c>
      <c r="Q134" s="8">
        <f t="shared" si="17"/>
        <v>-2.9059015456632594E-6</v>
      </c>
      <c r="R134" s="5">
        <f>SUM($Q$41:Q134)*0.1+$T$8</f>
        <v>5.3842262735382669E-5</v>
      </c>
      <c r="S134" s="5">
        <f>SUM($R$41:R134)+0</f>
        <v>5.912504986620451E-3</v>
      </c>
      <c r="T134">
        <f t="shared" si="29"/>
        <v>6.5341980465041265E-5</v>
      </c>
      <c r="U134">
        <f t="shared" si="30"/>
        <v>6.7670422021583378E-3</v>
      </c>
      <c r="W134" s="1"/>
    </row>
    <row r="135" spans="2:23" x14ac:dyDescent="0.35">
      <c r="B135">
        <f t="shared" si="31"/>
        <v>9.3999999999999826</v>
      </c>
      <c r="C135">
        <f t="shared" si="18"/>
        <v>-367.55259694786133</v>
      </c>
      <c r="D135">
        <f t="shared" si="19"/>
        <v>-381.9718634205488</v>
      </c>
      <c r="E135" s="2">
        <f t="shared" si="20"/>
        <v>-84.501218852390608</v>
      </c>
      <c r="F135">
        <f t="shared" si="21"/>
        <v>0</v>
      </c>
      <c r="G135">
        <f t="shared" si="22"/>
        <v>-794.31145721247026</v>
      </c>
      <c r="H135">
        <f t="shared" si="23"/>
        <v>3590.535516153152</v>
      </c>
      <c r="I135" s="2">
        <f t="shared" si="24"/>
        <v>3677.3463236165535</v>
      </c>
      <c r="J135" s="46">
        <f t="shared" si="25"/>
        <v>391.20705570388935</v>
      </c>
      <c r="K135">
        <f t="shared" si="26"/>
        <v>9.1448100760059869</v>
      </c>
      <c r="L135">
        <f t="shared" si="27"/>
        <v>3.040162924204123E-2</v>
      </c>
      <c r="M135" s="46">
        <f t="shared" si="28"/>
        <v>9.1449616786185786</v>
      </c>
      <c r="N135" s="8">
        <f t="shared" si="16"/>
        <v>6.4976662607879912E-7</v>
      </c>
      <c r="O135" s="5">
        <f>SUM($N$41:N135)*0.1+$N$8</f>
        <v>3.7086391473874297E-5</v>
      </c>
      <c r="P135" s="5">
        <f>SUM($O$41:O135)+0</f>
        <v>3.328764527163978E-3</v>
      </c>
      <c r="Q135" s="8">
        <f t="shared" si="17"/>
        <v>-2.9371477988424342E-6</v>
      </c>
      <c r="R135" s="5">
        <f>SUM($Q$41:Q135)*0.1+$T$8</f>
        <v>5.3548547955498422E-5</v>
      </c>
      <c r="S135" s="5">
        <f>SUM($R$41:R135)+0</f>
        <v>5.9660535345759493E-3</v>
      </c>
      <c r="T135">
        <f t="shared" si="29"/>
        <v>6.513714317266125E-5</v>
      </c>
      <c r="U135">
        <f t="shared" si="30"/>
        <v>6.8318714899163174E-3</v>
      </c>
      <c r="W135" s="1"/>
    </row>
    <row r="136" spans="2:23" x14ac:dyDescent="0.35">
      <c r="B136">
        <f t="shared" si="31"/>
        <v>9.4999999999999822</v>
      </c>
      <c r="C136">
        <f t="shared" si="18"/>
        <v>-367.55259694786133</v>
      </c>
      <c r="D136">
        <f t="shared" si="19"/>
        <v>-381.9718634205488</v>
      </c>
      <c r="E136" s="2">
        <f t="shared" si="20"/>
        <v>-84.501218852390608</v>
      </c>
      <c r="F136">
        <f t="shared" si="21"/>
        <v>0</v>
      </c>
      <c r="G136">
        <f t="shared" si="22"/>
        <v>-802.76157909770927</v>
      </c>
      <c r="H136">
        <f t="shared" si="23"/>
        <v>3628.7327024952069</v>
      </c>
      <c r="I136" s="2">
        <f t="shared" si="24"/>
        <v>3716.467029186942</v>
      </c>
      <c r="J136" s="46">
        <f t="shared" si="25"/>
        <v>391.20705570388935</v>
      </c>
      <c r="K136">
        <f t="shared" si="26"/>
        <v>9.2420952895805168</v>
      </c>
      <c r="L136">
        <f t="shared" si="27"/>
        <v>3.040162924204123E-2</v>
      </c>
      <c r="M136" s="46">
        <f t="shared" si="28"/>
        <v>9.2422452964021726</v>
      </c>
      <c r="N136" s="8">
        <f t="shared" si="16"/>
        <v>6.56679036994531E-7</v>
      </c>
      <c r="O136" s="5">
        <f>SUM($N$41:N136)*0.1+$N$8</f>
        <v>3.7152059377573753E-5</v>
      </c>
      <c r="P136" s="5">
        <f>SUM($O$41:O136)+0</f>
        <v>3.3659165865415515E-3</v>
      </c>
      <c r="Q136" s="8">
        <f t="shared" si="17"/>
        <v>-2.9683940520216089E-6</v>
      </c>
      <c r="R136" s="5">
        <f>SUM($Q$41:Q136)*0.1+$T$8</f>
        <v>5.3251708550296264E-5</v>
      </c>
      <c r="S136" s="5">
        <f>SUM($R$41:R136)+0</f>
        <v>6.0193052431262457E-3</v>
      </c>
      <c r="T136">
        <f t="shared" si="29"/>
        <v>6.4930886175382373E-5</v>
      </c>
      <c r="U136">
        <f t="shared" si="30"/>
        <v>6.8964795423087167E-3</v>
      </c>
      <c r="W136" s="1"/>
    </row>
    <row r="137" spans="2:23" x14ac:dyDescent="0.35">
      <c r="B137">
        <f t="shared" si="31"/>
        <v>9.5999999999999819</v>
      </c>
      <c r="C137">
        <f t="shared" si="18"/>
        <v>-367.55259694786133</v>
      </c>
      <c r="D137">
        <f t="shared" si="19"/>
        <v>-381.9718634205488</v>
      </c>
      <c r="E137" s="2">
        <f t="shared" si="20"/>
        <v>-84.501218852390608</v>
      </c>
      <c r="F137">
        <f t="shared" si="21"/>
        <v>0</v>
      </c>
      <c r="G137">
        <f t="shared" si="22"/>
        <v>-811.21170098294829</v>
      </c>
      <c r="H137">
        <f t="shared" si="23"/>
        <v>3666.9298888372614</v>
      </c>
      <c r="I137" s="2">
        <f t="shared" si="24"/>
        <v>3755.5877347573305</v>
      </c>
      <c r="J137" s="46">
        <f t="shared" si="25"/>
        <v>391.20705570388935</v>
      </c>
      <c r="K137">
        <f t="shared" si="26"/>
        <v>9.3393805031550485</v>
      </c>
      <c r="L137">
        <f t="shared" si="27"/>
        <v>3.040162924204123E-2</v>
      </c>
      <c r="M137" s="46">
        <f t="shared" si="28"/>
        <v>9.3395289474306118</v>
      </c>
      <c r="N137" s="8">
        <f t="shared" si="16"/>
        <v>6.6359144791026288E-7</v>
      </c>
      <c r="O137" s="5">
        <f>SUM($N$41:N137)*0.1+$N$8</f>
        <v>3.7218418522364777E-5</v>
      </c>
      <c r="P137" s="5">
        <f>SUM($O$41:O137)+0</f>
        <v>3.4031350050639161E-3</v>
      </c>
      <c r="Q137" s="8">
        <f t="shared" si="17"/>
        <v>-2.9996403052007837E-6</v>
      </c>
      <c r="R137" s="5">
        <f>SUM($Q$41:Q137)*0.1+$T$8</f>
        <v>5.2951744519776181E-5</v>
      </c>
      <c r="S137" s="5">
        <f>SUM($R$41:R137)+0</f>
        <v>6.0722569876460221E-3</v>
      </c>
      <c r="T137">
        <f t="shared" si="29"/>
        <v>6.472324099574705E-5</v>
      </c>
      <c r="U137">
        <f t="shared" si="30"/>
        <v>6.9608643706588133E-3</v>
      </c>
      <c r="W137" s="1"/>
    </row>
    <row r="138" spans="2:23" x14ac:dyDescent="0.35">
      <c r="B138">
        <f t="shared" si="31"/>
        <v>9.6999999999999815</v>
      </c>
      <c r="C138">
        <f t="shared" si="18"/>
        <v>-367.55259694786133</v>
      </c>
      <c r="D138">
        <f t="shared" si="19"/>
        <v>-381.9718634205488</v>
      </c>
      <c r="E138" s="2">
        <f t="shared" si="20"/>
        <v>-84.501218852390608</v>
      </c>
      <c r="F138">
        <f t="shared" si="21"/>
        <v>0</v>
      </c>
      <c r="G138">
        <f t="shared" si="22"/>
        <v>-819.6618228681873</v>
      </c>
      <c r="H138">
        <f t="shared" si="23"/>
        <v>3705.1270751793163</v>
      </c>
      <c r="I138" s="2">
        <f t="shared" si="24"/>
        <v>3794.7084403277199</v>
      </c>
      <c r="J138" s="46">
        <f t="shared" si="25"/>
        <v>391.20705570388935</v>
      </c>
      <c r="K138">
        <f t="shared" si="26"/>
        <v>9.436665716729582</v>
      </c>
      <c r="L138">
        <f t="shared" si="27"/>
        <v>3.040162924204123E-2</v>
      </c>
      <c r="M138" s="46">
        <f t="shared" si="28"/>
        <v>9.4368126306757389</v>
      </c>
      <c r="N138" s="8">
        <f t="shared" si="16"/>
        <v>6.7050385882599476E-7</v>
      </c>
      <c r="O138" s="5">
        <f>SUM($N$41:N138)*0.1+$N$8</f>
        <v>3.7285468908247374E-5</v>
      </c>
      <c r="P138" s="5">
        <f>SUM($O$41:O138)+0</f>
        <v>3.4404204739721636E-3</v>
      </c>
      <c r="Q138" s="8">
        <f t="shared" si="17"/>
        <v>-3.0308865583799585E-6</v>
      </c>
      <c r="R138" s="5">
        <f>SUM($Q$41:Q138)*0.1+$T$8</f>
        <v>5.2648655863938186E-5</v>
      </c>
      <c r="S138" s="5">
        <f>SUM($R$41:R138)+0</f>
        <v>6.1249056435099605E-3</v>
      </c>
      <c r="T138">
        <f t="shared" si="29"/>
        <v>6.4514239947373425E-5</v>
      </c>
      <c r="U138">
        <f t="shared" si="30"/>
        <v>7.0250239985089743E-3</v>
      </c>
      <c r="W138" s="1"/>
    </row>
    <row r="139" spans="2:23" x14ac:dyDescent="0.35">
      <c r="B139">
        <f t="shared" si="31"/>
        <v>9.7999999999999812</v>
      </c>
      <c r="C139">
        <f t="shared" si="18"/>
        <v>-367.55259694786133</v>
      </c>
      <c r="D139">
        <f t="shared" si="19"/>
        <v>-381.9718634205488</v>
      </c>
      <c r="E139" s="2">
        <f t="shared" si="20"/>
        <v>-84.501218852390608</v>
      </c>
      <c r="F139">
        <f t="shared" si="21"/>
        <v>0</v>
      </c>
      <c r="G139">
        <f t="shared" si="22"/>
        <v>-828.11194475342631</v>
      </c>
      <c r="H139">
        <f t="shared" si="23"/>
        <v>3743.3242615213712</v>
      </c>
      <c r="I139" s="2">
        <f t="shared" si="24"/>
        <v>3833.8291458981084</v>
      </c>
      <c r="J139" s="46">
        <f t="shared" si="25"/>
        <v>391.20705570388935</v>
      </c>
      <c r="K139">
        <f t="shared" si="26"/>
        <v>9.5339509303041119</v>
      </c>
      <c r="L139">
        <f t="shared" si="27"/>
        <v>3.040162924204123E-2</v>
      </c>
      <c r="M139" s="46">
        <f t="shared" si="28"/>
        <v>9.534096345151351</v>
      </c>
      <c r="N139" s="8">
        <f t="shared" si="16"/>
        <v>6.7741626974172664E-7</v>
      </c>
      <c r="O139" s="5">
        <f>SUM($N$41:N139)*0.1+$N$8</f>
        <v>3.7353210535221546E-5</v>
      </c>
      <c r="P139" s="5">
        <f>SUM($O$41:O139)+0</f>
        <v>3.4777736845073852E-3</v>
      </c>
      <c r="Q139" s="8">
        <f t="shared" si="17"/>
        <v>-3.0621328115591332E-6</v>
      </c>
      <c r="R139" s="5">
        <f>SUM($Q$41:Q139)*0.1+$T$8</f>
        <v>5.2342442582782273E-5</v>
      </c>
      <c r="S139" s="5">
        <f>SUM($R$41:R139)+0</f>
        <v>6.1772480860927429E-3</v>
      </c>
      <c r="T139">
        <f t="shared" si="29"/>
        <v>6.4303916154620359E-5</v>
      </c>
      <c r="U139">
        <f t="shared" si="30"/>
        <v>7.088956461834741E-3</v>
      </c>
      <c r="W139" s="1"/>
    </row>
    <row r="140" spans="2:23" x14ac:dyDescent="0.35">
      <c r="B140">
        <f t="shared" si="31"/>
        <v>9.8999999999999808</v>
      </c>
      <c r="C140">
        <f t="shared" si="18"/>
        <v>-367.55259694786133</v>
      </c>
      <c r="D140">
        <f t="shared" si="19"/>
        <v>-381.9718634205488</v>
      </c>
      <c r="E140" s="2">
        <f t="shared" si="20"/>
        <v>-84.501218852390608</v>
      </c>
      <c r="F140">
        <f t="shared" si="21"/>
        <v>0</v>
      </c>
      <c r="G140">
        <f t="shared" si="22"/>
        <v>-836.56206663866544</v>
      </c>
      <c r="H140">
        <f t="shared" si="23"/>
        <v>3781.5214478634257</v>
      </c>
      <c r="I140" s="2">
        <f t="shared" si="24"/>
        <v>3872.9498514684974</v>
      </c>
      <c r="J140" s="46">
        <f t="shared" si="25"/>
        <v>391.20705570388935</v>
      </c>
      <c r="K140">
        <f t="shared" si="26"/>
        <v>9.6312361438786436</v>
      </c>
      <c r="L140">
        <f t="shared" si="27"/>
        <v>3.040162924204123E-2</v>
      </c>
      <c r="M140" s="46">
        <f t="shared" si="28"/>
        <v>9.6313800899111062</v>
      </c>
      <c r="N140" s="8">
        <f t="shared" si="16"/>
        <v>6.8432868065745863E-7</v>
      </c>
      <c r="O140" s="5">
        <f>SUM($N$41:N140)*0.1+$N$8</f>
        <v>3.7421643403287293E-5</v>
      </c>
      <c r="P140" s="5">
        <f>SUM($O$41:O140)+0</f>
        <v>3.5151953279106726E-3</v>
      </c>
      <c r="Q140" s="8">
        <f t="shared" si="17"/>
        <v>-3.093379064738308E-6</v>
      </c>
      <c r="R140" s="5">
        <f>SUM($Q$41:Q140)*0.1+$T$8</f>
        <v>5.2033104676308441E-5</v>
      </c>
      <c r="S140" s="5">
        <f>SUM($R$41:R140)+0</f>
        <v>6.2292811907690513E-3</v>
      </c>
      <c r="T140">
        <f t="shared" si="29"/>
        <v>6.4092303572726007E-5</v>
      </c>
      <c r="U140">
        <f t="shared" si="30"/>
        <v>7.1526598092621534E-3</v>
      </c>
      <c r="W140" s="1"/>
    </row>
    <row r="141" spans="2:23" x14ac:dyDescent="0.35">
      <c r="B141">
        <f t="shared" si="31"/>
        <v>9.9999999999999805</v>
      </c>
      <c r="C141">
        <f t="shared" si="18"/>
        <v>-367.55259694786133</v>
      </c>
      <c r="D141">
        <f t="shared" si="19"/>
        <v>-381.9718634205488</v>
      </c>
      <c r="E141" s="2">
        <f t="shared" si="20"/>
        <v>-84.501218852390608</v>
      </c>
      <c r="F141">
        <f t="shared" si="21"/>
        <v>0</v>
      </c>
      <c r="G141">
        <f t="shared" si="22"/>
        <v>-845.01218852390446</v>
      </c>
      <c r="H141">
        <f t="shared" si="23"/>
        <v>3819.7186342054806</v>
      </c>
      <c r="I141" s="2">
        <f t="shared" si="24"/>
        <v>3912.0705570388859</v>
      </c>
      <c r="J141" s="46">
        <f t="shared" si="25"/>
        <v>391.20705570388935</v>
      </c>
      <c r="K141">
        <f t="shared" si="26"/>
        <v>9.7285213574531753</v>
      </c>
      <c r="L141">
        <f t="shared" si="27"/>
        <v>3.040162924204123E-2</v>
      </c>
      <c r="M141" s="46">
        <f t="shared" si="28"/>
        <v>9.7286638640465064</v>
      </c>
      <c r="N141" s="8">
        <f t="shared" si="16"/>
        <v>6.9124109157319051E-7</v>
      </c>
      <c r="O141" s="5">
        <f>SUM($N$41:N141)*0.1+$N$8</f>
        <v>3.7490767512444613E-5</v>
      </c>
      <c r="P141" s="5">
        <f>SUM($O$41:O141)+0</f>
        <v>3.5526860954231171E-3</v>
      </c>
      <c r="Q141" s="8">
        <f t="shared" si="17"/>
        <v>-3.1246253179174827E-6</v>
      </c>
      <c r="R141" s="5">
        <f>SUM($Q$41:Q141)*0.1+$T$8</f>
        <v>5.1720642144516691E-5</v>
      </c>
      <c r="S141" s="5">
        <f>SUM($R$41:R141)+0</f>
        <v>6.2810018329135676E-3</v>
      </c>
      <c r="T141">
        <f t="shared" si="29"/>
        <v>6.3879437008424933E-5</v>
      </c>
      <c r="U141">
        <f t="shared" si="30"/>
        <v>7.2161321022883411E-3</v>
      </c>
      <c r="W141" s="1"/>
    </row>
    <row r="142" spans="2:23" x14ac:dyDescent="0.35">
      <c r="B142">
        <f t="shared" si="31"/>
        <v>10.09999999999998</v>
      </c>
      <c r="C142">
        <f t="shared" si="18"/>
        <v>-367.55259694786133</v>
      </c>
      <c r="D142">
        <f t="shared" si="19"/>
        <v>-381.9718634205488</v>
      </c>
      <c r="E142" s="2">
        <f t="shared" si="20"/>
        <v>-84.501218852390608</v>
      </c>
      <c r="F142">
        <f t="shared" si="21"/>
        <v>0</v>
      </c>
      <c r="G142">
        <f t="shared" si="22"/>
        <v>-853.46231040914347</v>
      </c>
      <c r="H142">
        <f t="shared" si="23"/>
        <v>3857.9158205475351</v>
      </c>
      <c r="I142" s="2">
        <f t="shared" si="24"/>
        <v>3951.1912626092749</v>
      </c>
      <c r="J142" s="46">
        <f t="shared" si="25"/>
        <v>391.20705570388935</v>
      </c>
      <c r="K142">
        <f t="shared" si="26"/>
        <v>9.8258065710277069</v>
      </c>
      <c r="L142">
        <f t="shared" si="27"/>
        <v>3.040162924204123E-2</v>
      </c>
      <c r="M142" s="46">
        <f t="shared" si="28"/>
        <v>9.8259476666850301</v>
      </c>
      <c r="N142" s="8">
        <f t="shared" si="16"/>
        <v>6.9815350248892239E-7</v>
      </c>
      <c r="O142" s="5">
        <f>SUM($N$41:N142)*0.1+$N$8</f>
        <v>3.7560582862693507E-5</v>
      </c>
      <c r="P142" s="5">
        <f>SUM($O$41:O142)+0</f>
        <v>3.5902466782858104E-3</v>
      </c>
      <c r="Q142" s="8">
        <f t="shared" si="17"/>
        <v>-3.1558715710966575E-6</v>
      </c>
      <c r="R142" s="5">
        <f>SUM($Q$41:Q142)*0.1+$T$8</f>
        <v>5.1405054987407029E-5</v>
      </c>
      <c r="S142" s="5">
        <f>SUM($R$41:R142)+0</f>
        <v>6.3324068879009746E-3</v>
      </c>
      <c r="T142">
        <f t="shared" si="29"/>
        <v>6.3665352141047693E-5</v>
      </c>
      <c r="U142">
        <f t="shared" si="30"/>
        <v>7.2793714155054623E-3</v>
      </c>
      <c r="W142" s="1"/>
    </row>
    <row r="143" spans="2:23" x14ac:dyDescent="0.35">
      <c r="B143">
        <f t="shared" si="31"/>
        <v>10.19999999999998</v>
      </c>
      <c r="C143">
        <f t="shared" si="18"/>
        <v>-367.55259694786133</v>
      </c>
      <c r="D143">
        <f t="shared" si="19"/>
        <v>-381.9718634205488</v>
      </c>
      <c r="E143" s="2">
        <f t="shared" si="20"/>
        <v>-84.501218852390608</v>
      </c>
      <c r="F143">
        <f t="shared" si="21"/>
        <v>0</v>
      </c>
      <c r="G143">
        <f t="shared" si="22"/>
        <v>-861.91243229438248</v>
      </c>
      <c r="H143">
        <f t="shared" si="23"/>
        <v>3896.11300688959</v>
      </c>
      <c r="I143" s="2">
        <f t="shared" si="24"/>
        <v>3990.3119681796638</v>
      </c>
      <c r="J143" s="46">
        <f t="shared" si="25"/>
        <v>391.20705570388935</v>
      </c>
      <c r="K143">
        <f t="shared" si="26"/>
        <v>9.9230917846022386</v>
      </c>
      <c r="L143">
        <f t="shared" si="27"/>
        <v>3.040162924204123E-2</v>
      </c>
      <c r="M143" s="46">
        <f t="shared" si="28"/>
        <v>9.9232314969883753</v>
      </c>
      <c r="N143" s="8">
        <f t="shared" si="16"/>
        <v>7.0506591340465426E-7</v>
      </c>
      <c r="O143" s="5">
        <f>SUM($N$41:N143)*0.1+$N$8</f>
        <v>3.7631089454033976E-5</v>
      </c>
      <c r="P143" s="5">
        <f>SUM($O$41:O143)+0</f>
        <v>3.6278777677398442E-3</v>
      </c>
      <c r="Q143" s="8">
        <f t="shared" si="17"/>
        <v>-3.1871178242758323E-6</v>
      </c>
      <c r="R143" s="5">
        <f>SUM($Q$41:Q143)*0.1+$T$8</f>
        <v>5.1086343204979442E-5</v>
      </c>
      <c r="S143" s="5">
        <f>SUM($R$41:R143)+0</f>
        <v>6.3834932311059543E-3</v>
      </c>
      <c r="T143">
        <f t="shared" si="29"/>
        <v>6.3450085544106681E-5</v>
      </c>
      <c r="U143">
        <f t="shared" si="30"/>
        <v>7.3423758368280608E-3</v>
      </c>
      <c r="W143" s="1"/>
    </row>
    <row r="144" spans="2:23" x14ac:dyDescent="0.35">
      <c r="B144">
        <f t="shared" si="31"/>
        <v>10.299999999999979</v>
      </c>
      <c r="C144">
        <f t="shared" si="18"/>
        <v>-367.55259694786133</v>
      </c>
      <c r="D144">
        <f t="shared" si="19"/>
        <v>-381.9718634205488</v>
      </c>
      <c r="E144" s="2">
        <f t="shared" si="20"/>
        <v>-84.501218852390608</v>
      </c>
      <c r="F144">
        <f t="shared" si="21"/>
        <v>0</v>
      </c>
      <c r="G144">
        <f t="shared" si="22"/>
        <v>-870.3625541796215</v>
      </c>
      <c r="H144">
        <f t="shared" si="23"/>
        <v>3934.3101932316449</v>
      </c>
      <c r="I144" s="2">
        <f t="shared" si="24"/>
        <v>4029.4326737500528</v>
      </c>
      <c r="J144" s="46">
        <f t="shared" si="25"/>
        <v>391.20705570388935</v>
      </c>
      <c r="K144">
        <f t="shared" si="26"/>
        <v>10.02037699817677</v>
      </c>
      <c r="L144">
        <f t="shared" si="27"/>
        <v>3.040162924204123E-2</v>
      </c>
      <c r="M144" s="46">
        <f t="shared" si="28"/>
        <v>10.020515354150794</v>
      </c>
      <c r="N144" s="8">
        <f t="shared" si="16"/>
        <v>7.1197832432038614E-7</v>
      </c>
      <c r="O144" s="5">
        <f>SUM($N$41:N144)*0.1+$N$8</f>
        <v>3.7702287286466012E-5</v>
      </c>
      <c r="P144" s="5">
        <f>SUM($O$41:O144)+0</f>
        <v>3.6655800550263102E-3</v>
      </c>
      <c r="Q144" s="8">
        <f t="shared" si="17"/>
        <v>-3.2183640774550075E-6</v>
      </c>
      <c r="R144" s="5">
        <f>SUM($Q$41:Q144)*0.1+$T$8</f>
        <v>5.0764506797233944E-5</v>
      </c>
      <c r="S144" s="5">
        <f>SUM($R$41:R144)+0</f>
        <v>6.4342577379031879E-3</v>
      </c>
      <c r="T144">
        <f t="shared" si="29"/>
        <v>6.3233674707371132E-5</v>
      </c>
      <c r="U144">
        <f t="shared" si="30"/>
        <v>7.405143467723886E-3</v>
      </c>
      <c r="W144" s="1"/>
    </row>
    <row r="145" spans="2:23" x14ac:dyDescent="0.35">
      <c r="B145">
        <f t="shared" si="31"/>
        <v>10.399999999999979</v>
      </c>
      <c r="C145">
        <f t="shared" si="18"/>
        <v>-367.55259694786133</v>
      </c>
      <c r="D145">
        <f t="shared" si="19"/>
        <v>-381.9718634205488</v>
      </c>
      <c r="E145" s="2">
        <f t="shared" si="20"/>
        <v>-84.501218852390608</v>
      </c>
      <c r="F145">
        <f t="shared" si="21"/>
        <v>0</v>
      </c>
      <c r="G145">
        <f t="shared" si="22"/>
        <v>-878.81267606486051</v>
      </c>
      <c r="H145">
        <f t="shared" si="23"/>
        <v>3972.5073795736994</v>
      </c>
      <c r="I145" s="2">
        <f t="shared" si="24"/>
        <v>4068.5533793204413</v>
      </c>
      <c r="J145" s="46">
        <f t="shared" si="25"/>
        <v>391.20705570388935</v>
      </c>
      <c r="K145">
        <f t="shared" si="26"/>
        <v>10.117662211751302</v>
      </c>
      <c r="L145">
        <f t="shared" si="27"/>
        <v>3.040162924204123E-2</v>
      </c>
      <c r="M145" s="46">
        <f t="shared" si="28"/>
        <v>10.117799237397525</v>
      </c>
      <c r="N145" s="8">
        <f t="shared" si="16"/>
        <v>7.1889073523611802E-7</v>
      </c>
      <c r="O145" s="5">
        <f>SUM($N$41:N145)*0.1+$N$8</f>
        <v>3.7774176359989622E-5</v>
      </c>
      <c r="P145" s="5">
        <f>SUM($O$41:O145)+0</f>
        <v>3.7033542313862997E-3</v>
      </c>
      <c r="Q145" s="8">
        <f t="shared" si="17"/>
        <v>-3.2496103306341818E-6</v>
      </c>
      <c r="R145" s="5">
        <f>SUM($Q$41:Q145)*0.1+$T$8</f>
        <v>5.0439545764170526E-5</v>
      </c>
      <c r="S145" s="5">
        <f>SUM($R$41:R145)+0</f>
        <v>6.484697283667358E-3</v>
      </c>
      <c r="T145">
        <f t="shared" si="29"/>
        <v>6.3016158059433063E-5</v>
      </c>
      <c r="U145">
        <f t="shared" si="30"/>
        <v>7.4676724234482607E-3</v>
      </c>
      <c r="W145" s="1"/>
    </row>
    <row r="146" spans="2:23" x14ac:dyDescent="0.35">
      <c r="B146">
        <f t="shared" si="31"/>
        <v>10.499999999999979</v>
      </c>
      <c r="C146">
        <f t="shared" si="18"/>
        <v>-367.55259694786133</v>
      </c>
      <c r="D146">
        <f t="shared" si="19"/>
        <v>-381.9718634205488</v>
      </c>
      <c r="E146" s="2">
        <f t="shared" si="20"/>
        <v>-84.501218852390608</v>
      </c>
      <c r="F146">
        <f t="shared" si="21"/>
        <v>0</v>
      </c>
      <c r="G146">
        <f t="shared" si="22"/>
        <v>-887.26279795009953</v>
      </c>
      <c r="H146">
        <f t="shared" si="23"/>
        <v>4010.7045659157543</v>
      </c>
      <c r="I146" s="2">
        <f t="shared" si="24"/>
        <v>4107.6740848908303</v>
      </c>
      <c r="J146" s="46">
        <f t="shared" si="25"/>
        <v>391.20705570388935</v>
      </c>
      <c r="K146">
        <f t="shared" si="26"/>
        <v>10.214947425325834</v>
      </c>
      <c r="L146">
        <f t="shared" si="27"/>
        <v>3.040162924204123E-2</v>
      </c>
      <c r="M146" s="46">
        <f t="shared" si="28"/>
        <v>10.215083145983325</v>
      </c>
      <c r="N146" s="8">
        <f t="shared" si="16"/>
        <v>7.258031461518499E-7</v>
      </c>
      <c r="O146" s="5">
        <f>SUM($N$41:N146)*0.1+$N$8</f>
        <v>3.7846756674604806E-5</v>
      </c>
      <c r="P146" s="5">
        <f>SUM($O$41:O146)+0</f>
        <v>3.7412009880609044E-3</v>
      </c>
      <c r="Q146" s="8">
        <f t="shared" si="17"/>
        <v>-3.2808565838133566E-6</v>
      </c>
      <c r="R146" s="5">
        <f>SUM($Q$41:Q146)*0.1+$T$8</f>
        <v>5.0111460105789191E-5</v>
      </c>
      <c r="S146" s="5">
        <f>SUM($R$41:R146)+0</f>
        <v>6.5348087437731468E-3</v>
      </c>
      <c r="T146">
        <f t="shared" si="29"/>
        <v>6.2797574990765723E-5</v>
      </c>
      <c r="U146">
        <f t="shared" si="30"/>
        <v>7.529960833282061E-3</v>
      </c>
      <c r="W146" s="1"/>
    </row>
    <row r="147" spans="2:23" x14ac:dyDescent="0.35">
      <c r="B147">
        <f t="shared" si="31"/>
        <v>10.599999999999978</v>
      </c>
      <c r="C147">
        <f t="shared" si="18"/>
        <v>-367.55259694786133</v>
      </c>
      <c r="D147">
        <f t="shared" si="19"/>
        <v>-381.9718634205488</v>
      </c>
      <c r="E147" s="2">
        <f t="shared" si="20"/>
        <v>-84.501218852390608</v>
      </c>
      <c r="F147">
        <f t="shared" si="21"/>
        <v>0</v>
      </c>
      <c r="G147">
        <f t="shared" si="22"/>
        <v>-895.71291983533865</v>
      </c>
      <c r="H147">
        <f t="shared" si="23"/>
        <v>4048.9017522578092</v>
      </c>
      <c r="I147" s="2">
        <f t="shared" si="24"/>
        <v>4146.7947904612192</v>
      </c>
      <c r="J147" s="46">
        <f t="shared" si="25"/>
        <v>391.20705570388935</v>
      </c>
      <c r="K147">
        <f t="shared" si="26"/>
        <v>10.312232638900365</v>
      </c>
      <c r="L147">
        <f t="shared" si="27"/>
        <v>3.040162924204123E-2</v>
      </c>
      <c r="M147" s="46">
        <f t="shared" si="28"/>
        <v>10.312367079191068</v>
      </c>
      <c r="N147" s="8">
        <f t="shared" si="16"/>
        <v>7.3271555706758189E-7</v>
      </c>
      <c r="O147" s="5">
        <f>SUM($N$41:N147)*0.1+$N$8</f>
        <v>3.7920028230311565E-5</v>
      </c>
      <c r="P147" s="5">
        <f>SUM($O$41:O147)+0</f>
        <v>3.7791210162912161E-3</v>
      </c>
      <c r="Q147" s="8">
        <f t="shared" si="17"/>
        <v>-3.3121028369925318E-6</v>
      </c>
      <c r="R147" s="5">
        <f>SUM($Q$41:Q147)*0.1+$T$8</f>
        <v>4.9780249822089937E-5</v>
      </c>
      <c r="S147" s="5">
        <f>SUM($R$41:R147)+0</f>
        <v>6.5845889935952371E-3</v>
      </c>
      <c r="T147">
        <f t="shared" si="29"/>
        <v>6.2577965877274341E-5</v>
      </c>
      <c r="U147">
        <f t="shared" si="30"/>
        <v>7.5920068407733599E-3</v>
      </c>
      <c r="W147" s="1"/>
    </row>
    <row r="148" spans="2:23" x14ac:dyDescent="0.35">
      <c r="B148">
        <f t="shared" si="31"/>
        <v>10.699999999999978</v>
      </c>
      <c r="C148">
        <f t="shared" si="18"/>
        <v>-367.55259694786133</v>
      </c>
      <c r="D148">
        <f t="shared" si="19"/>
        <v>-381.9718634205488</v>
      </c>
      <c r="E148" s="2">
        <f t="shared" si="20"/>
        <v>-84.501218852390608</v>
      </c>
      <c r="F148">
        <f t="shared" si="21"/>
        <v>0</v>
      </c>
      <c r="G148">
        <f t="shared" si="22"/>
        <v>-904.16304172057767</v>
      </c>
      <c r="H148">
        <f t="shared" si="23"/>
        <v>4087.0989385998637</v>
      </c>
      <c r="I148" s="2">
        <f t="shared" si="24"/>
        <v>4185.9154960316073</v>
      </c>
      <c r="J148" s="46">
        <f t="shared" si="25"/>
        <v>391.20705570388935</v>
      </c>
      <c r="K148">
        <f t="shared" si="26"/>
        <v>10.409517852474895</v>
      </c>
      <c r="L148">
        <f t="shared" si="27"/>
        <v>3.040162924204123E-2</v>
      </c>
      <c r="M148" s="46">
        <f t="shared" si="28"/>
        <v>10.409651036330434</v>
      </c>
      <c r="N148" s="8">
        <f t="shared" si="16"/>
        <v>7.3962796798331377E-7</v>
      </c>
      <c r="O148" s="5">
        <f>SUM($N$41:N148)*0.1+$N$8</f>
        <v>3.7993991027109897E-5</v>
      </c>
      <c r="P148" s="5">
        <f>SUM($O$41:O148)+0</f>
        <v>3.8171150073183259E-3</v>
      </c>
      <c r="Q148" s="8">
        <f t="shared" si="17"/>
        <v>-3.3433490901717061E-6</v>
      </c>
      <c r="R148" s="5">
        <f>SUM($Q$41:Q148)*0.1+$T$8</f>
        <v>4.9445914913072764E-5</v>
      </c>
      <c r="S148" s="5">
        <f>SUM($R$41:R148)+0</f>
        <v>6.6340349085083098E-3</v>
      </c>
      <c r="T148">
        <f t="shared" si="29"/>
        <v>6.2357372104338539E-5</v>
      </c>
      <c r="U148">
        <f t="shared" si="30"/>
        <v>7.6538086039828323E-3</v>
      </c>
      <c r="W148" s="1"/>
    </row>
    <row r="149" spans="2:23" x14ac:dyDescent="0.35">
      <c r="B149">
        <f t="shared" si="31"/>
        <v>10.799999999999978</v>
      </c>
      <c r="C149">
        <f t="shared" si="18"/>
        <v>-367.55259694786133</v>
      </c>
      <c r="D149">
        <f t="shared" si="19"/>
        <v>-381.9718634205488</v>
      </c>
      <c r="E149" s="2">
        <f t="shared" si="20"/>
        <v>-84.501218852390608</v>
      </c>
      <c r="F149">
        <f t="shared" si="21"/>
        <v>0</v>
      </c>
      <c r="G149">
        <f t="shared" si="22"/>
        <v>-912.61316360581668</v>
      </c>
      <c r="H149">
        <f t="shared" si="23"/>
        <v>4125.2961249419186</v>
      </c>
      <c r="I149" s="2">
        <f t="shared" si="24"/>
        <v>4225.0362016019963</v>
      </c>
      <c r="J149" s="46">
        <f t="shared" si="25"/>
        <v>391.20705570388935</v>
      </c>
      <c r="K149">
        <f t="shared" si="26"/>
        <v>10.506803066049427</v>
      </c>
      <c r="L149">
        <f t="shared" si="27"/>
        <v>3.040162924204123E-2</v>
      </c>
      <c r="M149" s="46">
        <f t="shared" si="28"/>
        <v>10.506935016736676</v>
      </c>
      <c r="N149" s="8">
        <f t="shared" si="16"/>
        <v>7.4654037889904565E-7</v>
      </c>
      <c r="O149" s="5">
        <f>SUM($N$41:N149)*0.1+$N$8</f>
        <v>3.8068645064999804E-5</v>
      </c>
      <c r="P149" s="5">
        <f>SUM($O$41:O149)+0</f>
        <v>3.8551836523833256E-3</v>
      </c>
      <c r="Q149" s="8">
        <f t="shared" si="17"/>
        <v>-3.3745953433508813E-6</v>
      </c>
      <c r="R149" s="5">
        <f>SUM($Q$41:Q149)*0.1+$T$8</f>
        <v>4.910845537873768E-5</v>
      </c>
      <c r="S149" s="5">
        <f>SUM($R$41:R149)+0</f>
        <v>6.6831433638870471E-3</v>
      </c>
      <c r="T149">
        <f t="shared" si="29"/>
        <v>6.2135836091344285E-5</v>
      </c>
      <c r="U149">
        <f t="shared" si="30"/>
        <v>7.71536429573297E-3</v>
      </c>
      <c r="W149" s="1"/>
    </row>
    <row r="150" spans="2:23" x14ac:dyDescent="0.35">
      <c r="B150">
        <f t="shared" si="31"/>
        <v>10.899999999999977</v>
      </c>
      <c r="C150">
        <f t="shared" si="18"/>
        <v>-367.55259694786133</v>
      </c>
      <c r="D150">
        <f t="shared" si="19"/>
        <v>-381.9718634205488</v>
      </c>
      <c r="E150" s="2">
        <f t="shared" si="20"/>
        <v>-84.501218852390608</v>
      </c>
      <c r="F150">
        <f t="shared" si="21"/>
        <v>0</v>
      </c>
      <c r="G150">
        <f t="shared" si="22"/>
        <v>-921.06328549105569</v>
      </c>
      <c r="H150">
        <f t="shared" si="23"/>
        <v>4163.4933112839735</v>
      </c>
      <c r="I150" s="2">
        <f t="shared" si="24"/>
        <v>4264.1569071723852</v>
      </c>
      <c r="J150" s="46">
        <f t="shared" si="25"/>
        <v>391.20705570388935</v>
      </c>
      <c r="K150">
        <f t="shared" si="26"/>
        <v>10.60408827962396</v>
      </c>
      <c r="L150">
        <f t="shared" si="27"/>
        <v>3.040162924204123E-2</v>
      </c>
      <c r="M150" s="46">
        <f t="shared" si="28"/>
        <v>10.604219019769442</v>
      </c>
      <c r="N150" s="8">
        <f t="shared" si="16"/>
        <v>7.5345278981477753E-7</v>
      </c>
      <c r="O150" s="5">
        <f>SUM($N$41:N150)*0.1+$N$8</f>
        <v>3.8143990343981278E-5</v>
      </c>
      <c r="P150" s="5">
        <f>SUM($O$41:O150)+0</f>
        <v>3.893327642727307E-3</v>
      </c>
      <c r="Q150" s="8">
        <f t="shared" si="17"/>
        <v>-3.405841596530056E-6</v>
      </c>
      <c r="R150" s="5">
        <f>SUM($Q$41:Q150)*0.1+$T$8</f>
        <v>4.876787121908467E-5</v>
      </c>
      <c r="S150" s="5">
        <f>SUM($R$41:R150)+0</f>
        <v>6.7319112351061318E-3</v>
      </c>
      <c r="T150">
        <f t="shared" si="29"/>
        <v>6.1913401316701728E-5</v>
      </c>
      <c r="U150">
        <f t="shared" si="30"/>
        <v>7.7766721038611836E-3</v>
      </c>
      <c r="W150" s="1"/>
    </row>
    <row r="151" spans="2:23" x14ac:dyDescent="0.35">
      <c r="B151">
        <f t="shared" si="31"/>
        <v>10.999999999999977</v>
      </c>
      <c r="C151">
        <f t="shared" si="18"/>
        <v>-367.55259694786133</v>
      </c>
      <c r="D151">
        <f t="shared" si="19"/>
        <v>-381.9718634205488</v>
      </c>
      <c r="E151" s="2">
        <f t="shared" si="20"/>
        <v>-84.501218852390608</v>
      </c>
      <c r="F151">
        <f t="shared" si="21"/>
        <v>0</v>
      </c>
      <c r="G151">
        <f t="shared" si="22"/>
        <v>-929.51340737629471</v>
      </c>
      <c r="H151">
        <f t="shared" si="23"/>
        <v>4201.6904976260275</v>
      </c>
      <c r="I151" s="2">
        <f t="shared" si="24"/>
        <v>4303.2776127427733</v>
      </c>
      <c r="J151" s="46">
        <f t="shared" si="25"/>
        <v>391.20705570388935</v>
      </c>
      <c r="K151">
        <f t="shared" si="26"/>
        <v>10.701373493198489</v>
      </c>
      <c r="L151">
        <f t="shared" si="27"/>
        <v>3.040162924204123E-2</v>
      </c>
      <c r="M151" s="46">
        <f t="shared" si="28"/>
        <v>10.701503044811647</v>
      </c>
      <c r="N151" s="8">
        <f t="shared" si="16"/>
        <v>7.6036520073050941E-7</v>
      </c>
      <c r="O151" s="5">
        <f>SUM($N$41:N151)*0.1+$N$8</f>
        <v>3.8220026864054333E-5</v>
      </c>
      <c r="P151" s="5">
        <f>SUM($O$41:O151)+0</f>
        <v>3.9315476695913612E-3</v>
      </c>
      <c r="Q151" s="8">
        <f t="shared" si="17"/>
        <v>-3.4370878497092304E-6</v>
      </c>
      <c r="R151" s="5">
        <f>SUM($Q$41:Q151)*0.1+$T$8</f>
        <v>4.8424162434113749E-5</v>
      </c>
      <c r="S151" s="5">
        <f>SUM($R$41:R151)+0</f>
        <v>6.7803353975402457E-3</v>
      </c>
      <c r="T151">
        <f t="shared" si="29"/>
        <v>6.1690112343344521E-5</v>
      </c>
      <c r="U151">
        <f t="shared" si="30"/>
        <v>7.8377302314768717E-3</v>
      </c>
      <c r="W151" s="1"/>
    </row>
    <row r="152" spans="2:23" x14ac:dyDescent="0.35">
      <c r="B152">
        <f t="shared" si="31"/>
        <v>11.099999999999977</v>
      </c>
      <c r="C152">
        <f t="shared" si="18"/>
        <v>-367.55259694786133</v>
      </c>
      <c r="D152">
        <f t="shared" si="19"/>
        <v>-381.9718634205488</v>
      </c>
      <c r="E152" s="2">
        <f t="shared" si="20"/>
        <v>-84.501218852390608</v>
      </c>
      <c r="F152">
        <f t="shared" si="21"/>
        <v>0</v>
      </c>
      <c r="G152">
        <f t="shared" si="22"/>
        <v>-937.96352926153372</v>
      </c>
      <c r="H152">
        <f t="shared" si="23"/>
        <v>4239.8876839680825</v>
      </c>
      <c r="I152" s="2">
        <f t="shared" si="24"/>
        <v>4342.3983183131631</v>
      </c>
      <c r="J152" s="46">
        <f t="shared" si="25"/>
        <v>391.20705570388935</v>
      </c>
      <c r="K152">
        <f t="shared" si="26"/>
        <v>10.798658706773024</v>
      </c>
      <c r="L152">
        <f t="shared" si="27"/>
        <v>3.040162924204123E-2</v>
      </c>
      <c r="M152" s="46">
        <f t="shared" si="28"/>
        <v>10.798787091268471</v>
      </c>
      <c r="N152" s="8">
        <f t="shared" si="16"/>
        <v>7.6727761164624129E-7</v>
      </c>
      <c r="O152" s="5">
        <f>SUM($N$41:N152)*0.1+$N$8</f>
        <v>3.8296754625218955E-5</v>
      </c>
      <c r="P152" s="5">
        <f>SUM($O$41:O152)+0</f>
        <v>3.9698444242165804E-3</v>
      </c>
      <c r="Q152" s="8">
        <f t="shared" si="17"/>
        <v>-3.4683341028884051E-6</v>
      </c>
      <c r="R152" s="5">
        <f>SUM($Q$41:Q152)*0.1+$T$8</f>
        <v>4.807732902382491E-5</v>
      </c>
      <c r="S152" s="5">
        <f>SUM($R$41:R152)+0</f>
        <v>6.8284127265640709E-3</v>
      </c>
      <c r="T152">
        <f t="shared" si="29"/>
        <v>6.1466014844703792E-5</v>
      </c>
      <c r="U152">
        <f t="shared" si="30"/>
        <v>7.8985368972225266E-3</v>
      </c>
      <c r="W152" s="1"/>
    </row>
    <row r="153" spans="2:23" x14ac:dyDescent="0.35">
      <c r="B153">
        <f t="shared" si="31"/>
        <v>11.199999999999976</v>
      </c>
      <c r="C153">
        <f t="shared" si="18"/>
        <v>-367.55259694786133</v>
      </c>
      <c r="D153">
        <f t="shared" si="19"/>
        <v>-381.9718634205488</v>
      </c>
      <c r="E153" s="2">
        <f t="shared" si="20"/>
        <v>-84.501218852390608</v>
      </c>
      <c r="F153">
        <f t="shared" si="21"/>
        <v>0</v>
      </c>
      <c r="G153">
        <f t="shared" si="22"/>
        <v>-946.41365114677285</v>
      </c>
      <c r="H153">
        <f t="shared" si="23"/>
        <v>4278.0848703101374</v>
      </c>
      <c r="I153" s="2">
        <f t="shared" si="24"/>
        <v>4381.5190238835521</v>
      </c>
      <c r="J153" s="46">
        <f t="shared" si="25"/>
        <v>391.20705570388935</v>
      </c>
      <c r="K153">
        <f t="shared" si="26"/>
        <v>10.895943920347555</v>
      </c>
      <c r="L153">
        <f t="shared" si="27"/>
        <v>3.040162924204123E-2</v>
      </c>
      <c r="M153" s="46">
        <f t="shared" si="28"/>
        <v>10.896071158566309</v>
      </c>
      <c r="N153" s="8">
        <f t="shared" si="16"/>
        <v>7.7419002256197327E-7</v>
      </c>
      <c r="O153" s="5">
        <f>SUM($N$41:N153)*0.1+$N$8</f>
        <v>3.8374173627475152E-5</v>
      </c>
      <c r="P153" s="5">
        <f>SUM($O$41:O153)+0</f>
        <v>4.0082185978440555E-3</v>
      </c>
      <c r="Q153" s="8">
        <f t="shared" si="17"/>
        <v>-3.4995803560675799E-6</v>
      </c>
      <c r="R153" s="5">
        <f>SUM($Q$41:Q153)*0.1+$T$8</f>
        <v>4.7727370988218152E-5</v>
      </c>
      <c r="S153" s="5">
        <f>SUM($R$41:R153)+0</f>
        <v>6.8761400975522894E-3</v>
      </c>
      <c r="T153">
        <f t="shared" si="29"/>
        <v>6.1241155631149032E-5</v>
      </c>
      <c r="U153">
        <f t="shared" si="30"/>
        <v>7.9590903355389406E-3</v>
      </c>
      <c r="W153" s="1"/>
    </row>
    <row r="154" spans="2:23" x14ac:dyDescent="0.35">
      <c r="B154">
        <f t="shared" si="31"/>
        <v>11.299999999999976</v>
      </c>
      <c r="C154">
        <f t="shared" si="18"/>
        <v>-367.55259694786133</v>
      </c>
      <c r="D154">
        <f t="shared" si="19"/>
        <v>-381.9718634205488</v>
      </c>
      <c r="E154" s="2">
        <f t="shared" si="20"/>
        <v>-84.501218852390608</v>
      </c>
      <c r="F154">
        <f t="shared" si="21"/>
        <v>0</v>
      </c>
      <c r="G154">
        <f t="shared" si="22"/>
        <v>-954.86377303201186</v>
      </c>
      <c r="H154">
        <f t="shared" si="23"/>
        <v>4316.2820566521923</v>
      </c>
      <c r="I154" s="2">
        <f t="shared" si="24"/>
        <v>4420.6397294539411</v>
      </c>
      <c r="J154" s="46">
        <f t="shared" si="25"/>
        <v>391.20705570388935</v>
      </c>
      <c r="K154">
        <f t="shared" si="26"/>
        <v>10.993229133922087</v>
      </c>
      <c r="L154">
        <f t="shared" si="27"/>
        <v>3.040162924204123E-2</v>
      </c>
      <c r="M154" s="46">
        <f t="shared" si="28"/>
        <v>10.99335524615188</v>
      </c>
      <c r="N154" s="8">
        <f t="shared" si="16"/>
        <v>7.8110243347770515E-7</v>
      </c>
      <c r="O154" s="5">
        <f>SUM($N$41:N154)*0.1+$N$8</f>
        <v>3.8452283870822923E-5</v>
      </c>
      <c r="P154" s="5">
        <f>SUM($O$41:O154)+0</f>
        <v>4.0466708817148787E-3</v>
      </c>
      <c r="Q154" s="8">
        <f t="shared" si="17"/>
        <v>-3.5308266092467551E-6</v>
      </c>
      <c r="R154" s="5">
        <f>SUM($Q$41:Q154)*0.1+$T$8</f>
        <v>4.7374288327293475E-5</v>
      </c>
      <c r="S154" s="5">
        <f>SUM($R$41:R154)+0</f>
        <v>6.923514385879583E-3</v>
      </c>
      <c r="T154">
        <f t="shared" si="29"/>
        <v>6.1015582676885776E-5</v>
      </c>
      <c r="U154">
        <f t="shared" si="30"/>
        <v>8.0193887969346282E-3</v>
      </c>
      <c r="W154" s="1"/>
    </row>
    <row r="155" spans="2:23" x14ac:dyDescent="0.35">
      <c r="B155">
        <f t="shared" si="31"/>
        <v>11.399999999999975</v>
      </c>
      <c r="C155">
        <f t="shared" si="18"/>
        <v>-367.55259694786133</v>
      </c>
      <c r="D155">
        <f t="shared" si="19"/>
        <v>-381.9718634205488</v>
      </c>
      <c r="E155" s="2">
        <f t="shared" si="20"/>
        <v>-84.501218852390608</v>
      </c>
      <c r="F155">
        <f t="shared" si="21"/>
        <v>0</v>
      </c>
      <c r="G155">
        <f t="shared" si="22"/>
        <v>-963.31389491725088</v>
      </c>
      <c r="H155">
        <f t="shared" si="23"/>
        <v>4354.4792429942472</v>
      </c>
      <c r="I155" s="2">
        <f t="shared" si="24"/>
        <v>4459.7604350243291</v>
      </c>
      <c r="J155" s="46">
        <f t="shared" si="25"/>
        <v>391.20705570388935</v>
      </c>
      <c r="K155">
        <f t="shared" si="26"/>
        <v>11.090514347496617</v>
      </c>
      <c r="L155">
        <f t="shared" si="27"/>
        <v>3.040162924204123E-2</v>
      </c>
      <c r="M155" s="46">
        <f t="shared" si="28"/>
        <v>11.090639353491305</v>
      </c>
      <c r="N155" s="8">
        <f t="shared" si="16"/>
        <v>7.8801484439343703E-7</v>
      </c>
      <c r="O155" s="5">
        <f>SUM($N$41:N155)*0.1+$N$8</f>
        <v>3.8531085355262267E-5</v>
      </c>
      <c r="P155" s="5">
        <f>SUM($O$41:O155)+0</f>
        <v>4.0852019670701411E-3</v>
      </c>
      <c r="Q155" s="8">
        <f t="shared" si="17"/>
        <v>-3.5620728624259299E-6</v>
      </c>
      <c r="R155" s="5">
        <f>SUM($Q$41:Q155)*0.1+$T$8</f>
        <v>4.701808104105088E-5</v>
      </c>
      <c r="S155" s="5">
        <f>SUM($R$41:R155)+0</f>
        <v>6.9705324669206339E-3</v>
      </c>
      <c r="T155">
        <f t="shared" si="29"/>
        <v>6.0789345147298095E-5</v>
      </c>
      <c r="U155">
        <f t="shared" si="30"/>
        <v>8.0794305482594763E-3</v>
      </c>
      <c r="W155" s="1"/>
    </row>
    <row r="156" spans="2:23" x14ac:dyDescent="0.35">
      <c r="B156">
        <f t="shared" si="31"/>
        <v>11.499999999999975</v>
      </c>
      <c r="C156">
        <f t="shared" si="18"/>
        <v>-367.55259694786133</v>
      </c>
      <c r="D156">
        <f t="shared" si="19"/>
        <v>-381.9718634205488</v>
      </c>
      <c r="E156" s="2">
        <f t="shared" si="20"/>
        <v>-84.501218852390608</v>
      </c>
      <c r="F156">
        <f t="shared" si="21"/>
        <v>0</v>
      </c>
      <c r="G156">
        <f t="shared" si="22"/>
        <v>-971.76401680248989</v>
      </c>
      <c r="H156">
        <f t="shared" si="23"/>
        <v>4392.6764293363021</v>
      </c>
      <c r="I156" s="2">
        <f t="shared" si="24"/>
        <v>4498.8811405947181</v>
      </c>
      <c r="J156" s="46">
        <f t="shared" si="25"/>
        <v>391.20705570388935</v>
      </c>
      <c r="K156">
        <f t="shared" si="26"/>
        <v>11.187799561071149</v>
      </c>
      <c r="L156">
        <f t="shared" si="27"/>
        <v>3.040162924204123E-2</v>
      </c>
      <c r="M156" s="46">
        <f t="shared" si="28"/>
        <v>11.18792348006928</v>
      </c>
      <c r="N156" s="8">
        <f t="shared" si="16"/>
        <v>7.9492725530916891E-7</v>
      </c>
      <c r="O156" s="5">
        <f>SUM($N$41:N156)*0.1+$N$8</f>
        <v>3.8610578080793186E-5</v>
      </c>
      <c r="P156" s="5">
        <f>SUM($O$41:O156)+0</f>
        <v>4.1238125451509341E-3</v>
      </c>
      <c r="Q156" s="8">
        <f t="shared" si="17"/>
        <v>-3.593319115605105E-6</v>
      </c>
      <c r="R156" s="5">
        <f>SUM($Q$41:Q156)*0.1+$T$8</f>
        <v>4.6658749129490374E-5</v>
      </c>
      <c r="S156" s="5">
        <f>SUM($R$41:R156)+0</f>
        <v>7.0171912160501239E-3</v>
      </c>
      <c r="T156">
        <f t="shared" si="29"/>
        <v>6.0562493426722001E-5</v>
      </c>
      <c r="U156">
        <f t="shared" si="30"/>
        <v>8.1392138729827739E-3</v>
      </c>
      <c r="W156" s="1"/>
    </row>
    <row r="157" spans="2:23" x14ac:dyDescent="0.35">
      <c r="B157">
        <f t="shared" si="31"/>
        <v>11.599999999999975</v>
      </c>
      <c r="C157">
        <f t="shared" si="18"/>
        <v>-367.55259694786133</v>
      </c>
      <c r="D157">
        <f t="shared" si="19"/>
        <v>-381.9718634205488</v>
      </c>
      <c r="E157" s="2">
        <f t="shared" si="20"/>
        <v>-84.501218852390608</v>
      </c>
      <c r="F157">
        <f t="shared" si="21"/>
        <v>0</v>
      </c>
      <c r="G157">
        <f t="shared" si="22"/>
        <v>-980.21413868772891</v>
      </c>
      <c r="H157">
        <f t="shared" si="23"/>
        <v>4430.8736156783561</v>
      </c>
      <c r="I157" s="2">
        <f t="shared" si="24"/>
        <v>4538.0018461651061</v>
      </c>
      <c r="J157" s="46">
        <f t="shared" si="25"/>
        <v>391.20705570388935</v>
      </c>
      <c r="K157">
        <f t="shared" si="26"/>
        <v>11.285084774645679</v>
      </c>
      <c r="L157">
        <f t="shared" si="27"/>
        <v>3.040162924204123E-2</v>
      </c>
      <c r="M157" s="46">
        <f t="shared" si="28"/>
        <v>11.285207625388264</v>
      </c>
      <c r="N157" s="8">
        <f t="shared" si="16"/>
        <v>8.0183966622490079E-7</v>
      </c>
      <c r="O157" s="5">
        <f>SUM($N$41:N157)*0.1+$N$8</f>
        <v>3.8690762047415673E-5</v>
      </c>
      <c r="P157" s="5">
        <f>SUM($O$41:O157)+0</f>
        <v>4.1625033071983498E-3</v>
      </c>
      <c r="Q157" s="8">
        <f t="shared" si="17"/>
        <v>-3.624565368784279E-6</v>
      </c>
      <c r="R157" s="5">
        <f>SUM($Q$41:Q157)*0.1+$T$8</f>
        <v>4.6296292592611942E-5</v>
      </c>
      <c r="S157" s="5">
        <f>SUM($R$41:R157)+0</f>
        <v>7.0634875086427358E-3</v>
      </c>
      <c r="T157">
        <f t="shared" si="29"/>
        <v>6.0335079146633065E-5</v>
      </c>
      <c r="U157">
        <f t="shared" si="30"/>
        <v>8.1987370714756529E-3</v>
      </c>
      <c r="W157" s="1"/>
    </row>
    <row r="158" spans="2:23" x14ac:dyDescent="0.35">
      <c r="B158">
        <f t="shared" si="31"/>
        <v>11.699999999999974</v>
      </c>
      <c r="C158">
        <f t="shared" si="18"/>
        <v>-367.55259694786133</v>
      </c>
      <c r="D158">
        <f t="shared" si="19"/>
        <v>-381.9718634205488</v>
      </c>
      <c r="E158" s="2">
        <f t="shared" si="20"/>
        <v>-84.501218852390608</v>
      </c>
      <c r="F158">
        <f t="shared" si="21"/>
        <v>0</v>
      </c>
      <c r="G158">
        <f t="shared" si="22"/>
        <v>-988.66426057296792</v>
      </c>
      <c r="H158">
        <f t="shared" si="23"/>
        <v>4469.0708020204111</v>
      </c>
      <c r="I158" s="2">
        <f t="shared" si="24"/>
        <v>4577.1225517354951</v>
      </c>
      <c r="J158" s="46">
        <f t="shared" si="25"/>
        <v>391.20705570388935</v>
      </c>
      <c r="K158">
        <f t="shared" si="26"/>
        <v>11.382369988220212</v>
      </c>
      <c r="L158">
        <f t="shared" si="27"/>
        <v>3.040162924204123E-2</v>
      </c>
      <c r="M158" s="46">
        <f t="shared" si="28"/>
        <v>11.382491788967736</v>
      </c>
      <c r="N158" s="8">
        <f t="shared" si="16"/>
        <v>8.0875207714063267E-7</v>
      </c>
      <c r="O158" s="5">
        <f>SUM($N$41:N158)*0.1+$N$8</f>
        <v>3.877163725512974E-5</v>
      </c>
      <c r="P158" s="5">
        <f>SUM($O$41:O158)+0</f>
        <v>4.2012749444534795E-3</v>
      </c>
      <c r="Q158" s="8">
        <f t="shared" si="17"/>
        <v>-3.6558116219634537E-6</v>
      </c>
      <c r="R158" s="5">
        <f>SUM($Q$41:Q158)*0.1+$T$8</f>
        <v>4.5930711430415598E-5</v>
      </c>
      <c r="S158" s="5">
        <f>SUM($R$41:R158)+0</f>
        <v>7.1094182200731517E-3</v>
      </c>
      <c r="T158">
        <f t="shared" si="29"/>
        <v>6.0107155214229482E-5</v>
      </c>
      <c r="U158">
        <f t="shared" si="30"/>
        <v>8.2579984612980335E-3</v>
      </c>
      <c r="W158" s="1"/>
    </row>
    <row r="159" spans="2:23" x14ac:dyDescent="0.35">
      <c r="B159">
        <f t="shared" si="31"/>
        <v>11.799999999999974</v>
      </c>
      <c r="C159">
        <f t="shared" si="18"/>
        <v>-367.55259694786133</v>
      </c>
      <c r="D159">
        <f t="shared" si="19"/>
        <v>-381.9718634205488</v>
      </c>
      <c r="E159" s="2">
        <f t="shared" si="20"/>
        <v>-84.501218852390608</v>
      </c>
      <c r="F159">
        <f t="shared" si="21"/>
        <v>0</v>
      </c>
      <c r="G159">
        <f t="shared" si="22"/>
        <v>-997.11438245820693</v>
      </c>
      <c r="H159">
        <f t="shared" si="23"/>
        <v>4507.267988362466</v>
      </c>
      <c r="I159" s="2">
        <f t="shared" si="24"/>
        <v>4616.243257305885</v>
      </c>
      <c r="J159" s="46">
        <f t="shared" si="25"/>
        <v>391.20705570388935</v>
      </c>
      <c r="K159">
        <f t="shared" si="26"/>
        <v>11.479655201794746</v>
      </c>
      <c r="L159">
        <f t="shared" si="27"/>
        <v>3.040162924204123E-2</v>
      </c>
      <c r="M159" s="46">
        <f t="shared" si="28"/>
        <v>11.47977597034345</v>
      </c>
      <c r="N159" s="8">
        <f t="shared" si="16"/>
        <v>8.1566448805636455E-7</v>
      </c>
      <c r="O159" s="5">
        <f>SUM($N$41:N159)*0.1+$N$8</f>
        <v>3.8853203703935375E-5</v>
      </c>
      <c r="P159" s="5">
        <f>SUM($O$41:O159)+0</f>
        <v>4.2401281481574144E-3</v>
      </c>
      <c r="Q159" s="8">
        <f t="shared" si="17"/>
        <v>-3.6870578751426289E-6</v>
      </c>
      <c r="R159" s="5">
        <f>SUM($Q$41:Q159)*0.1+$T$8</f>
        <v>4.5562005642901336E-5</v>
      </c>
      <c r="S159" s="5">
        <f>SUM($R$41:R159)+0</f>
        <v>7.1549802257160526E-3</v>
      </c>
      <c r="T159">
        <f t="shared" si="29"/>
        <v>5.9878775841388664E-5</v>
      </c>
      <c r="U159">
        <f t="shared" si="30"/>
        <v>8.3169963774901677E-3</v>
      </c>
      <c r="W159" s="1"/>
    </row>
    <row r="160" spans="2:23" x14ac:dyDescent="0.35">
      <c r="B160">
        <f t="shared" si="31"/>
        <v>11.899999999999974</v>
      </c>
      <c r="C160">
        <f t="shared" si="18"/>
        <v>-367.55259694786133</v>
      </c>
      <c r="D160">
        <f t="shared" si="19"/>
        <v>-381.9718634205488</v>
      </c>
      <c r="E160" s="2">
        <f t="shared" si="20"/>
        <v>-84.501218852390608</v>
      </c>
      <c r="F160">
        <f t="shared" si="21"/>
        <v>0</v>
      </c>
      <c r="G160">
        <f t="shared" si="22"/>
        <v>-1005.5645043434461</v>
      </c>
      <c r="H160">
        <f t="shared" si="23"/>
        <v>4545.4651747045209</v>
      </c>
      <c r="I160" s="2">
        <f t="shared" si="24"/>
        <v>4655.363962876273</v>
      </c>
      <c r="J160" s="46">
        <f t="shared" si="25"/>
        <v>391.20705570388935</v>
      </c>
      <c r="K160">
        <f t="shared" si="26"/>
        <v>11.576940415369275</v>
      </c>
      <c r="L160">
        <f t="shared" si="27"/>
        <v>3.040162924204123E-2</v>
      </c>
      <c r="M160" s="46">
        <f t="shared" si="28"/>
        <v>11.577060169066767</v>
      </c>
      <c r="N160" s="8">
        <f t="shared" si="16"/>
        <v>8.2257689897209654E-7</v>
      </c>
      <c r="O160" s="5">
        <f>SUM($N$41:N160)*0.1+$N$8</f>
        <v>3.8935461393832584E-5</v>
      </c>
      <c r="P160" s="5">
        <f>SUM($O$41:O160)+0</f>
        <v>4.2790636095512468E-3</v>
      </c>
      <c r="Q160" s="8">
        <f t="shared" si="17"/>
        <v>-3.7183041283218037E-6</v>
      </c>
      <c r="R160" s="5">
        <f>SUM($Q$41:Q160)*0.1+$T$8</f>
        <v>4.5190175230069156E-5</v>
      </c>
      <c r="S160" s="5">
        <f>SUM($R$41:R160)+0</f>
        <v>7.2001704009461215E-3</v>
      </c>
      <c r="T160">
        <f t="shared" si="29"/>
        <v>5.9649996573972939E-5</v>
      </c>
      <c r="U160">
        <f t="shared" si="30"/>
        <v>8.3757291728688548E-3</v>
      </c>
      <c r="W160" s="1"/>
    </row>
    <row r="161" spans="2:23" x14ac:dyDescent="0.35">
      <c r="B161">
        <f t="shared" si="31"/>
        <v>11.999999999999973</v>
      </c>
      <c r="C161">
        <f t="shared" si="18"/>
        <v>-367.55259694786133</v>
      </c>
      <c r="D161">
        <f t="shared" si="19"/>
        <v>-381.9718634205488</v>
      </c>
      <c r="E161" s="2">
        <f t="shared" si="20"/>
        <v>-84.501218852390608</v>
      </c>
      <c r="F161">
        <f t="shared" si="21"/>
        <v>0</v>
      </c>
      <c r="G161">
        <f t="shared" si="22"/>
        <v>-1014.0146262286851</v>
      </c>
      <c r="H161">
        <f t="shared" si="23"/>
        <v>4583.6623610465758</v>
      </c>
      <c r="I161" s="2">
        <f t="shared" si="24"/>
        <v>4694.484668446662</v>
      </c>
      <c r="J161" s="46">
        <f t="shared" si="25"/>
        <v>391.20705570388935</v>
      </c>
      <c r="K161">
        <f t="shared" si="26"/>
        <v>11.674225628943807</v>
      </c>
      <c r="L161">
        <f t="shared" si="27"/>
        <v>3.040162924204123E-2</v>
      </c>
      <c r="M161" s="46">
        <f t="shared" si="28"/>
        <v>11.674344384704014</v>
      </c>
      <c r="N161" s="8">
        <f t="shared" si="16"/>
        <v>8.2948930988782842E-7</v>
      </c>
      <c r="O161" s="5">
        <f>SUM($N$41:N161)*0.1+$N$8</f>
        <v>3.9018410324821367E-5</v>
      </c>
      <c r="P161" s="5">
        <f>SUM($O$41:O161)+0</f>
        <v>4.3180820198760678E-3</v>
      </c>
      <c r="Q161" s="8">
        <f t="shared" si="17"/>
        <v>-3.7495503815009789E-6</v>
      </c>
      <c r="R161" s="5">
        <f>SUM($Q$41:Q161)*0.1+$T$8</f>
        <v>4.4815220191919057E-5</v>
      </c>
      <c r="S161" s="5">
        <f>SUM($R$41:R161)+0</f>
        <v>7.2449856211380401E-3</v>
      </c>
      <c r="T161">
        <f t="shared" si="29"/>
        <v>5.9420874321456398E-5</v>
      </c>
      <c r="U161">
        <f t="shared" si="30"/>
        <v>8.4341952183284181E-3</v>
      </c>
      <c r="W161" s="1"/>
    </row>
    <row r="162" spans="2:23" x14ac:dyDescent="0.35">
      <c r="B162">
        <f t="shared" si="31"/>
        <v>12.099999999999973</v>
      </c>
      <c r="C162">
        <f t="shared" si="18"/>
        <v>-367.55259694786133</v>
      </c>
      <c r="D162">
        <f t="shared" si="19"/>
        <v>-381.9718634205488</v>
      </c>
      <c r="E162" s="2">
        <f t="shared" si="20"/>
        <v>-84.501218852390608</v>
      </c>
      <c r="F162">
        <f t="shared" si="21"/>
        <v>0</v>
      </c>
      <c r="G162">
        <f t="shared" si="22"/>
        <v>-1022.4647481139241</v>
      </c>
      <c r="H162">
        <f t="shared" si="23"/>
        <v>4621.8595473886298</v>
      </c>
      <c r="I162" s="2">
        <f t="shared" si="24"/>
        <v>4733.6053740170501</v>
      </c>
      <c r="J162" s="46">
        <f t="shared" si="25"/>
        <v>391.20705570388935</v>
      </c>
      <c r="K162">
        <f t="shared" si="26"/>
        <v>11.771510842518337</v>
      </c>
      <c r="L162">
        <f t="shared" si="27"/>
        <v>3.040162924204123E-2</v>
      </c>
      <c r="M162" s="46">
        <f t="shared" si="28"/>
        <v>11.771628616835841</v>
      </c>
      <c r="N162" s="8">
        <f t="shared" si="16"/>
        <v>8.364017208035603E-7</v>
      </c>
      <c r="O162" s="5">
        <f>SUM($N$41:N162)*0.1+$N$8</f>
        <v>3.9102050496901724E-5</v>
      </c>
      <c r="P162" s="5">
        <f>SUM($O$41:O162)+0</f>
        <v>4.3571840703729697E-3</v>
      </c>
      <c r="Q162" s="8">
        <f t="shared" si="17"/>
        <v>-3.7807966346801528E-6</v>
      </c>
      <c r="R162" s="5">
        <f>SUM($Q$41:Q162)*0.1+$T$8</f>
        <v>4.443714052845104E-5</v>
      </c>
      <c r="S162" s="5">
        <f>SUM($R$41:R162)+0</f>
        <v>7.2894227616664914E-3</v>
      </c>
      <c r="T162">
        <f t="shared" si="29"/>
        <v>5.9191467386841818E-5</v>
      </c>
      <c r="U162">
        <f t="shared" si="30"/>
        <v>8.4923929031465277E-3</v>
      </c>
      <c r="W162" s="1"/>
    </row>
    <row r="163" spans="2:23" x14ac:dyDescent="0.35">
      <c r="B163">
        <f t="shared" si="31"/>
        <v>12.199999999999973</v>
      </c>
      <c r="C163">
        <f t="shared" si="18"/>
        <v>-367.55259694786133</v>
      </c>
      <c r="D163">
        <f t="shared" si="19"/>
        <v>-381.9718634205488</v>
      </c>
      <c r="E163" s="2">
        <f t="shared" si="20"/>
        <v>-84.501218852390608</v>
      </c>
      <c r="F163">
        <f t="shared" si="21"/>
        <v>0</v>
      </c>
      <c r="G163">
        <f t="shared" si="22"/>
        <v>-1030.9148699991631</v>
      </c>
      <c r="H163">
        <f t="shared" si="23"/>
        <v>4660.0567337306848</v>
      </c>
      <c r="I163" s="2">
        <f t="shared" si="24"/>
        <v>4772.7260795874399</v>
      </c>
      <c r="J163" s="46">
        <f t="shared" si="25"/>
        <v>391.20705570388935</v>
      </c>
      <c r="K163">
        <f t="shared" si="26"/>
        <v>11.86879605609287</v>
      </c>
      <c r="L163">
        <f t="shared" si="27"/>
        <v>3.040162924204123E-2</v>
      </c>
      <c r="M163" s="46">
        <f t="shared" si="28"/>
        <v>11.868912865056656</v>
      </c>
      <c r="N163" s="8">
        <f t="shared" si="16"/>
        <v>8.4331413171929218E-7</v>
      </c>
      <c r="O163" s="5">
        <f>SUM($N$41:N163)*0.1+$N$8</f>
        <v>3.9186381910073648E-5</v>
      </c>
      <c r="P163" s="5">
        <f>SUM($O$41:O163)+0</f>
        <v>4.3963704522830436E-3</v>
      </c>
      <c r="Q163" s="8">
        <f t="shared" si="17"/>
        <v>-3.812042887859328E-6</v>
      </c>
      <c r="R163" s="5">
        <f>SUM($Q$41:Q163)*0.1+$T$8</f>
        <v>4.4055936239665111E-5</v>
      </c>
      <c r="S163" s="5">
        <f>SUM($R$41:R163)+0</f>
        <v>7.3334786979061565E-3</v>
      </c>
      <c r="T163">
        <f t="shared" si="29"/>
        <v>5.8961835496832899E-5</v>
      </c>
      <c r="U163">
        <f t="shared" si="30"/>
        <v>8.5503206352949591E-3</v>
      </c>
      <c r="W163" s="1"/>
    </row>
    <row r="164" spans="2:23" x14ac:dyDescent="0.35">
      <c r="B164">
        <f t="shared" si="31"/>
        <v>12.299999999999972</v>
      </c>
      <c r="C164">
        <f t="shared" si="18"/>
        <v>-367.55259694786133</v>
      </c>
      <c r="D164">
        <f t="shared" si="19"/>
        <v>-381.9718634205488</v>
      </c>
      <c r="E164" s="2">
        <f t="shared" si="20"/>
        <v>-84.501218852390608</v>
      </c>
      <c r="F164">
        <f t="shared" si="21"/>
        <v>0</v>
      </c>
      <c r="G164">
        <f t="shared" si="22"/>
        <v>-1039.3649918844021</v>
      </c>
      <c r="H164">
        <f t="shared" si="23"/>
        <v>4698.2539200727397</v>
      </c>
      <c r="I164" s="2">
        <f t="shared" si="24"/>
        <v>4811.846785157828</v>
      </c>
      <c r="J164" s="46">
        <f t="shared" si="25"/>
        <v>391.20705570388935</v>
      </c>
      <c r="K164">
        <f t="shared" si="26"/>
        <v>11.9660812696674</v>
      </c>
      <c r="L164">
        <f t="shared" si="27"/>
        <v>3.040162924204123E-2</v>
      </c>
      <c r="M164" s="46">
        <f t="shared" si="28"/>
        <v>11.966197128974047</v>
      </c>
      <c r="N164" s="8">
        <f t="shared" si="16"/>
        <v>8.5022654263502406E-7</v>
      </c>
      <c r="O164" s="5">
        <f>SUM($N$41:N164)*0.1+$N$8</f>
        <v>3.9271404564337154E-5</v>
      </c>
      <c r="P164" s="5">
        <f>SUM($O$41:O164)+0</f>
        <v>4.435641856847381E-3</v>
      </c>
      <c r="Q164" s="8">
        <f t="shared" si="17"/>
        <v>-3.8432891410385023E-6</v>
      </c>
      <c r="R164" s="5">
        <f>SUM($Q$41:Q164)*0.1+$T$8</f>
        <v>4.3671607325561257E-5</v>
      </c>
      <c r="S164" s="5">
        <f>SUM($R$41:R164)+0</f>
        <v>7.3771503052317174E-3</v>
      </c>
      <c r="T164">
        <f t="shared" si="29"/>
        <v>5.8732039832223233E-5</v>
      </c>
      <c r="U164">
        <f t="shared" si="30"/>
        <v>8.6079768417553788E-3</v>
      </c>
      <c r="W164" s="1"/>
    </row>
    <row r="165" spans="2:23" x14ac:dyDescent="0.35">
      <c r="B165">
        <f t="shared" si="31"/>
        <v>12.399999999999972</v>
      </c>
      <c r="C165">
        <f t="shared" si="18"/>
        <v>-367.55259694786133</v>
      </c>
      <c r="D165">
        <f t="shared" si="19"/>
        <v>-381.9718634205488</v>
      </c>
      <c r="E165" s="2">
        <f t="shared" si="20"/>
        <v>-84.501218852390608</v>
      </c>
      <c r="F165">
        <f t="shared" si="21"/>
        <v>0</v>
      </c>
      <c r="G165">
        <f t="shared" si="22"/>
        <v>-1047.8151137696411</v>
      </c>
      <c r="H165">
        <f t="shared" si="23"/>
        <v>4736.4511064147946</v>
      </c>
      <c r="I165" s="2">
        <f t="shared" si="24"/>
        <v>4850.9674907282169</v>
      </c>
      <c r="J165" s="46">
        <f t="shared" si="25"/>
        <v>391.20705570388935</v>
      </c>
      <c r="K165">
        <f t="shared" si="26"/>
        <v>12.063366483241934</v>
      </c>
      <c r="L165">
        <f t="shared" si="27"/>
        <v>3.040162924204123E-2</v>
      </c>
      <c r="M165" s="46">
        <f t="shared" si="28"/>
        <v>12.06348140820827</v>
      </c>
      <c r="N165" s="8">
        <f t="shared" si="16"/>
        <v>8.5713895355075593E-7</v>
      </c>
      <c r="O165" s="5">
        <f>SUM($N$41:N165)*0.1+$N$8</f>
        <v>3.9357118459692233E-5</v>
      </c>
      <c r="P165" s="5">
        <f>SUM($O$41:O165)+0</f>
        <v>4.4749989753070729E-3</v>
      </c>
      <c r="Q165" s="8">
        <f t="shared" si="17"/>
        <v>-3.8745353942176775E-6</v>
      </c>
      <c r="R165" s="5">
        <f>SUM($Q$41:Q165)*0.1+$T$8</f>
        <v>4.3284153786139491E-5</v>
      </c>
      <c r="S165" s="5">
        <f>SUM($R$41:R165)+0</f>
        <v>7.4204344590178568E-3</v>
      </c>
      <c r="T165">
        <f t="shared" si="29"/>
        <v>5.8502143058459152E-5</v>
      </c>
      <c r="U165">
        <f t="shared" si="30"/>
        <v>8.6653599688402434E-3</v>
      </c>
      <c r="W165" s="1"/>
    </row>
    <row r="166" spans="2:23" x14ac:dyDescent="0.35">
      <c r="B166">
        <f t="shared" si="31"/>
        <v>12.499999999999972</v>
      </c>
      <c r="C166">
        <f t="shared" si="18"/>
        <v>-367.55259694786133</v>
      </c>
      <c r="D166">
        <f t="shared" si="19"/>
        <v>-381.9718634205488</v>
      </c>
      <c r="E166" s="2">
        <f t="shared" si="20"/>
        <v>-84.501218852390608</v>
      </c>
      <c r="F166">
        <f t="shared" si="21"/>
        <v>0</v>
      </c>
      <c r="G166">
        <f t="shared" si="22"/>
        <v>-1056.2652356548801</v>
      </c>
      <c r="H166">
        <f t="shared" si="23"/>
        <v>4774.6482927568495</v>
      </c>
      <c r="I166" s="2">
        <f t="shared" si="24"/>
        <v>4890.0881962986059</v>
      </c>
      <c r="J166" s="46">
        <f t="shared" si="25"/>
        <v>391.20705570388935</v>
      </c>
      <c r="K166">
        <f t="shared" si="26"/>
        <v>12.160651696816466</v>
      </c>
      <c r="L166">
        <f t="shared" si="27"/>
        <v>3.040162924204123E-2</v>
      </c>
      <c r="M166" s="46">
        <f t="shared" si="28"/>
        <v>12.160765702391725</v>
      </c>
      <c r="N166" s="8">
        <f t="shared" si="16"/>
        <v>8.6405136446648781E-7</v>
      </c>
      <c r="O166" s="5">
        <f>SUM($N$41:N166)*0.1+$N$8</f>
        <v>3.944352359613888E-5</v>
      </c>
      <c r="P166" s="5">
        <f>SUM($O$41:O166)+0</f>
        <v>4.5144424989032117E-3</v>
      </c>
      <c r="Q166" s="8">
        <f t="shared" si="17"/>
        <v>-3.9057816473968527E-6</v>
      </c>
      <c r="R166" s="5">
        <f>SUM($Q$41:Q166)*0.1+$T$8</f>
        <v>4.2893575621399813E-5</v>
      </c>
      <c r="S166" s="5">
        <f>SUM($R$41:R166)+0</f>
        <v>7.4633280346392567E-3</v>
      </c>
      <c r="T166">
        <f t="shared" si="29"/>
        <v>5.8272209356329616E-5</v>
      </c>
      <c r="U166">
        <f t="shared" si="30"/>
        <v>8.7224684825189108E-3</v>
      </c>
      <c r="W166" s="1"/>
    </row>
    <row r="167" spans="2:23" x14ac:dyDescent="0.35">
      <c r="B167">
        <f t="shared" si="31"/>
        <v>12.599999999999971</v>
      </c>
      <c r="C167">
        <f t="shared" si="18"/>
        <v>-367.55259694786133</v>
      </c>
      <c r="D167">
        <f t="shared" si="19"/>
        <v>-381.9718634205488</v>
      </c>
      <c r="E167" s="2">
        <f t="shared" si="20"/>
        <v>-84.501218852390608</v>
      </c>
      <c r="F167">
        <f t="shared" si="21"/>
        <v>0</v>
      </c>
      <c r="G167">
        <f t="shared" si="22"/>
        <v>-1064.7153575401192</v>
      </c>
      <c r="H167">
        <f t="shared" si="23"/>
        <v>4812.8454790989035</v>
      </c>
      <c r="I167" s="2">
        <f t="shared" si="24"/>
        <v>4929.2089018689949</v>
      </c>
      <c r="J167" s="46">
        <f t="shared" si="25"/>
        <v>391.20705570388935</v>
      </c>
      <c r="K167">
        <f t="shared" si="26"/>
        <v>12.257936910390997</v>
      </c>
      <c r="L167">
        <f t="shared" si="27"/>
        <v>3.040162924204123E-2</v>
      </c>
      <c r="M167" s="46">
        <f t="shared" si="28"/>
        <v>12.258050011168486</v>
      </c>
      <c r="N167" s="8">
        <f t="shared" si="16"/>
        <v>8.7096377538221969E-7</v>
      </c>
      <c r="O167" s="5">
        <f>SUM($N$41:N167)*0.1+$N$8</f>
        <v>3.9530619973677101E-5</v>
      </c>
      <c r="P167" s="5">
        <f>SUM($O$41:O167)+0</f>
        <v>4.5539731188768886E-3</v>
      </c>
      <c r="Q167" s="8">
        <f t="shared" si="17"/>
        <v>-3.937027900576027E-6</v>
      </c>
      <c r="R167" s="5">
        <f>SUM($Q$41:Q167)*0.1+$T$8</f>
        <v>4.249987283134221E-5</v>
      </c>
      <c r="S167" s="5">
        <f>SUM($R$41:R167)+0</f>
        <v>7.5058279074705992E-3</v>
      </c>
      <c r="T167">
        <f t="shared" si="29"/>
        <v>5.8042304452731185E-5</v>
      </c>
      <c r="U167">
        <f t="shared" si="30"/>
        <v>8.779300868749047E-3</v>
      </c>
      <c r="W167" s="1"/>
    </row>
    <row r="168" spans="2:23" x14ac:dyDescent="0.35">
      <c r="B168">
        <f t="shared" si="31"/>
        <v>12.699999999999971</v>
      </c>
      <c r="C168">
        <f t="shared" si="18"/>
        <v>-367.55259694786133</v>
      </c>
      <c r="D168">
        <f t="shared" si="19"/>
        <v>-381.9718634205488</v>
      </c>
      <c r="E168" s="2">
        <f t="shared" si="20"/>
        <v>-84.501218852390608</v>
      </c>
      <c r="F168">
        <f t="shared" si="21"/>
        <v>0</v>
      </c>
      <c r="G168">
        <f t="shared" si="22"/>
        <v>-1073.1654794253582</v>
      </c>
      <c r="H168">
        <f t="shared" si="23"/>
        <v>4851.0426654409584</v>
      </c>
      <c r="I168" s="2">
        <f t="shared" si="24"/>
        <v>4968.3296074393829</v>
      </c>
      <c r="J168" s="46">
        <f t="shared" si="25"/>
        <v>391.20705570388935</v>
      </c>
      <c r="K168">
        <f t="shared" si="26"/>
        <v>12.355222123965527</v>
      </c>
      <c r="L168">
        <f t="shared" si="27"/>
        <v>3.040162924204123E-2</v>
      </c>
      <c r="M168" s="46">
        <f t="shared" si="28"/>
        <v>12.355334334193833</v>
      </c>
      <c r="N168" s="8">
        <f t="shared" si="16"/>
        <v>8.7787618629795157E-7</v>
      </c>
      <c r="O168" s="5">
        <f>SUM($N$41:N168)*0.1+$N$8</f>
        <v>3.9618407592306897E-5</v>
      </c>
      <c r="P168" s="5">
        <f>SUM($O$41:O168)+0</f>
        <v>4.5935915264691957E-3</v>
      </c>
      <c r="Q168" s="8">
        <f t="shared" si="17"/>
        <v>-3.9682741537552014E-6</v>
      </c>
      <c r="R168" s="5">
        <f>SUM($Q$41:Q168)*0.1+$T$8</f>
        <v>4.2103045415966682E-5</v>
      </c>
      <c r="S168" s="5">
        <f>SUM($R$41:R168)+0</f>
        <v>7.5479309528865661E-3</v>
      </c>
      <c r="T168">
        <f t="shared" si="29"/>
        <v>5.7812495651451632E-5</v>
      </c>
      <c r="U168">
        <f t="shared" si="30"/>
        <v>8.8358556338134393E-3</v>
      </c>
      <c r="W168" s="1"/>
    </row>
    <row r="169" spans="2:23" x14ac:dyDescent="0.35">
      <c r="B169">
        <f t="shared" si="31"/>
        <v>12.799999999999971</v>
      </c>
      <c r="C169">
        <f t="shared" si="18"/>
        <v>-367.55259694786133</v>
      </c>
      <c r="D169">
        <f t="shared" si="19"/>
        <v>-381.9718634205488</v>
      </c>
      <c r="E169" s="2">
        <f t="shared" si="20"/>
        <v>-84.501218852390608</v>
      </c>
      <c r="F169">
        <f t="shared" si="21"/>
        <v>0</v>
      </c>
      <c r="G169">
        <f t="shared" si="22"/>
        <v>-1081.6156013105972</v>
      </c>
      <c r="H169">
        <f t="shared" si="23"/>
        <v>4889.2398517830134</v>
      </c>
      <c r="I169" s="2">
        <f t="shared" si="24"/>
        <v>5007.4503130097719</v>
      </c>
      <c r="J169" s="46">
        <f t="shared" si="25"/>
        <v>391.20705570388935</v>
      </c>
      <c r="K169">
        <f t="shared" si="26"/>
        <v>12.452507337540059</v>
      </c>
      <c r="L169">
        <f t="shared" si="27"/>
        <v>3.040162924204123E-2</v>
      </c>
      <c r="M169" s="46">
        <f t="shared" si="28"/>
        <v>12.452618671133825</v>
      </c>
      <c r="N169" s="8">
        <f t="shared" ref="N169:N232" si="32">-G169/($G$18*$B$31)</f>
        <v>8.8478859721368345E-7</v>
      </c>
      <c r="O169" s="5">
        <f>SUM($N$41:N169)*0.1+$N$8</f>
        <v>3.9706886452028266E-5</v>
      </c>
      <c r="P169" s="5">
        <f>SUM($O$41:O169)+0</f>
        <v>4.6332984129212242E-3</v>
      </c>
      <c r="Q169" s="8">
        <f t="shared" ref="Q169:Q232" si="33">-H169/($G$18*$B$31)</f>
        <v>-3.9995204069343766E-6</v>
      </c>
      <c r="R169" s="5">
        <f>SUM($Q$41:Q169)*0.1+$T$8</f>
        <v>4.1703093375273243E-5</v>
      </c>
      <c r="S169" s="5">
        <f>SUM($R$41:R169)+0</f>
        <v>7.5896340462618395E-3</v>
      </c>
      <c r="T169">
        <f t="shared" si="29"/>
        <v>5.7582851863910187E-5</v>
      </c>
      <c r="U169">
        <f t="shared" si="30"/>
        <v>8.8921313046622964E-3</v>
      </c>
      <c r="W169" s="1"/>
    </row>
    <row r="170" spans="2:23" x14ac:dyDescent="0.35">
      <c r="B170">
        <f t="shared" si="31"/>
        <v>12.89999999999997</v>
      </c>
      <c r="C170">
        <f t="shared" ref="C170:C233" si="34">IF(B170&lt;$G$6,$B$14,$B$14+$B$12)</f>
        <v>-367.55259694786133</v>
      </c>
      <c r="D170">
        <f t="shared" ref="D170:D233" si="35">IF(B170&lt;18, $B$15, $B$15+$B$11 )</f>
        <v>-381.9718634205488</v>
      </c>
      <c r="E170" s="2">
        <f t="shared" ref="E170:E233" si="36">IF(B170&lt;18, $B$16, $B$16+$B$13 )</f>
        <v>-84.501218852390608</v>
      </c>
      <c r="F170">
        <f t="shared" ref="F170:F233" si="37">IF(B170&lt;18,0,-$G$7*$B$11)</f>
        <v>0</v>
      </c>
      <c r="G170">
        <f t="shared" ref="G170:G233" si="38">IF(B170&lt;$G$6,    $B$16*B170,    $B$16*B170-(-B170+$G$6)*$B$13+$G$7*$B$12)</f>
        <v>-1090.0657231958364</v>
      </c>
      <c r="H170">
        <f t="shared" ref="H170:H233" si="39">IF(B170&lt;$G$6,-B170*$B$15,-B170*$B$15+(-B170+$G$6)*$B$11)</f>
        <v>4927.4370381250683</v>
      </c>
      <c r="I170" s="2">
        <f t="shared" ref="I170:I233" si="40">SQRT(H170*H170+G170*G170)</f>
        <v>5046.5710185801609</v>
      </c>
      <c r="J170" s="46">
        <f t="shared" ref="J170:J233" si="41">SQRT(D170*D170+E170*E170)</f>
        <v>391.20705570388935</v>
      </c>
      <c r="K170">
        <f t="shared" ref="K170:K233" si="42">32*I170/(PI()*$G$11^3)</f>
        <v>12.54979255111459</v>
      </c>
      <c r="L170">
        <f t="shared" ref="L170:L233" si="43">16*J170/(PI()*$G$11^4)</f>
        <v>3.040162924204123E-2</v>
      </c>
      <c r="M170" s="46">
        <f t="shared" ref="M170:M233" si="44">SQRT(K170^2+3*L170^2)</f>
        <v>12.549903021664868</v>
      </c>
      <c r="N170" s="8">
        <f t="shared" si="32"/>
        <v>8.9170100812941554E-7</v>
      </c>
      <c r="O170" s="5">
        <f>SUM($N$41:N170)*0.1+$N$8</f>
        <v>3.9796056552841203E-5</v>
      </c>
      <c r="P170" s="5">
        <f>SUM($O$41:O170)+0</f>
        <v>4.6730944694740656E-3</v>
      </c>
      <c r="Q170" s="8">
        <f t="shared" si="33"/>
        <v>-4.0307666601135517E-6</v>
      </c>
      <c r="R170" s="5">
        <f>SUM($Q$41:Q170)*0.1+$T$8</f>
        <v>4.1300016709261891E-5</v>
      </c>
      <c r="S170" s="5">
        <f>SUM($R$41:R170)+0</f>
        <v>7.6309340629711012E-3</v>
      </c>
      <c r="T170">
        <f t="shared" ref="T170:T233" si="45">SQRT(SUMSQ(O170,R170))</f>
        <v>5.7353443639787197E-5</v>
      </c>
      <c r="U170">
        <f t="shared" ref="U170:U233" si="46">SQRT(SUMSQ(S170,P170))</f>
        <v>8.9481264292611412E-3</v>
      </c>
      <c r="W170" s="1"/>
    </row>
    <row r="171" spans="2:23" x14ac:dyDescent="0.35">
      <c r="B171">
        <f t="shared" ref="B171:B234" si="47">B170+0.1</f>
        <v>12.99999999999997</v>
      </c>
      <c r="C171">
        <f t="shared" si="34"/>
        <v>-367.55259694786133</v>
      </c>
      <c r="D171">
        <f t="shared" si="35"/>
        <v>-381.9718634205488</v>
      </c>
      <c r="E171" s="2">
        <f t="shared" si="36"/>
        <v>-84.501218852390608</v>
      </c>
      <c r="F171">
        <f t="shared" si="37"/>
        <v>0</v>
      </c>
      <c r="G171">
        <f t="shared" si="38"/>
        <v>-1098.5158450810754</v>
      </c>
      <c r="H171">
        <f t="shared" si="39"/>
        <v>4965.6342244671232</v>
      </c>
      <c r="I171" s="2">
        <f t="shared" si="40"/>
        <v>5085.6917241505507</v>
      </c>
      <c r="J171" s="46">
        <f t="shared" si="41"/>
        <v>391.20705570388935</v>
      </c>
      <c r="K171">
        <f t="shared" si="42"/>
        <v>12.647077764689126</v>
      </c>
      <c r="L171">
        <f t="shared" si="43"/>
        <v>3.040162924204123E-2</v>
      </c>
      <c r="M171" s="46">
        <f t="shared" si="44"/>
        <v>12.647187385473334</v>
      </c>
      <c r="N171" s="8">
        <f t="shared" si="32"/>
        <v>8.9861341904514742E-7</v>
      </c>
      <c r="O171" s="5">
        <f>SUM($N$41:N171)*0.1+$N$8</f>
        <v>3.9885917894745721E-5</v>
      </c>
      <c r="P171" s="5">
        <f>SUM($O$41:O171)+0</f>
        <v>4.7129803873688109E-3</v>
      </c>
      <c r="Q171" s="8">
        <f t="shared" si="33"/>
        <v>-4.0620129132927261E-6</v>
      </c>
      <c r="R171" s="5">
        <f>SUM($Q$41:Q171)*0.1+$T$8</f>
        <v>4.0893815417932615E-5</v>
      </c>
      <c r="S171" s="5">
        <f>SUM($R$41:R171)+0</f>
        <v>7.6718278783890342E-3</v>
      </c>
      <c r="T171">
        <f t="shared" si="45"/>
        <v>5.7124343197470027E-5</v>
      </c>
      <c r="U171">
        <f t="shared" si="46"/>
        <v>9.0038395769443964E-3</v>
      </c>
      <c r="W171" s="1"/>
    </row>
    <row r="172" spans="2:23" x14ac:dyDescent="0.35">
      <c r="B172">
        <f t="shared" si="47"/>
        <v>13.099999999999969</v>
      </c>
      <c r="C172">
        <f t="shared" si="34"/>
        <v>-367.55259694786133</v>
      </c>
      <c r="D172">
        <f t="shared" si="35"/>
        <v>-381.9718634205488</v>
      </c>
      <c r="E172" s="2">
        <f t="shared" si="36"/>
        <v>-84.501218852390608</v>
      </c>
      <c r="F172">
        <f t="shared" si="37"/>
        <v>0</v>
      </c>
      <c r="G172">
        <f t="shared" si="38"/>
        <v>-1106.9659669663145</v>
      </c>
      <c r="H172">
        <f t="shared" si="39"/>
        <v>5003.8314108091772</v>
      </c>
      <c r="I172" s="2">
        <f t="shared" si="40"/>
        <v>5124.8124297209388</v>
      </c>
      <c r="J172" s="46">
        <f t="shared" si="41"/>
        <v>391.20705570388935</v>
      </c>
      <c r="K172">
        <f t="shared" si="42"/>
        <v>12.744362978263656</v>
      </c>
      <c r="L172">
        <f t="shared" si="43"/>
        <v>3.040162924204123E-2</v>
      </c>
      <c r="M172" s="46">
        <f t="shared" si="44"/>
        <v>12.744471762255154</v>
      </c>
      <c r="N172" s="8">
        <f t="shared" si="32"/>
        <v>9.055258299608793E-7</v>
      </c>
      <c r="O172" s="5">
        <f>SUM($N$41:N172)*0.1+$N$8</f>
        <v>3.9976470477741806E-5</v>
      </c>
      <c r="P172" s="5">
        <f>SUM($O$41:O172)+0</f>
        <v>4.7529568578465525E-3</v>
      </c>
      <c r="Q172" s="8">
        <f t="shared" si="33"/>
        <v>-4.0932591664719004E-6</v>
      </c>
      <c r="R172" s="5">
        <f>SUM($Q$41:Q172)*0.1+$T$8</f>
        <v>4.0484489501285426E-5</v>
      </c>
      <c r="S172" s="5">
        <f>SUM($R$41:R172)+0</f>
        <v>7.7123123678903196E-3</v>
      </c>
      <c r="T172">
        <f t="shared" si="45"/>
        <v>5.689562445423595E-5</v>
      </c>
      <c r="U172">
        <f t="shared" si="46"/>
        <v>9.0592693387747652E-3</v>
      </c>
      <c r="W172" s="1"/>
    </row>
    <row r="173" spans="2:23" x14ac:dyDescent="0.35">
      <c r="B173">
        <f t="shared" si="47"/>
        <v>13.199999999999969</v>
      </c>
      <c r="C173">
        <f t="shared" si="34"/>
        <v>-367.55259694786133</v>
      </c>
      <c r="D173">
        <f t="shared" si="35"/>
        <v>-381.9718634205488</v>
      </c>
      <c r="E173" s="2">
        <f t="shared" si="36"/>
        <v>-84.501218852390608</v>
      </c>
      <c r="F173">
        <f t="shared" si="37"/>
        <v>0</v>
      </c>
      <c r="G173">
        <f t="shared" si="38"/>
        <v>-1115.4160888515535</v>
      </c>
      <c r="H173">
        <f t="shared" si="39"/>
        <v>5042.0285971512321</v>
      </c>
      <c r="I173" s="2">
        <f t="shared" si="40"/>
        <v>5163.9331352913277</v>
      </c>
      <c r="J173" s="46">
        <f t="shared" si="41"/>
        <v>391.20705570388935</v>
      </c>
      <c r="K173">
        <f t="shared" si="42"/>
        <v>12.841648191838187</v>
      </c>
      <c r="L173">
        <f t="shared" si="43"/>
        <v>3.040162924204123E-2</v>
      </c>
      <c r="M173" s="46">
        <f t="shared" si="44"/>
        <v>12.841756151715494</v>
      </c>
      <c r="N173" s="8">
        <f t="shared" si="32"/>
        <v>9.1243824087661118E-7</v>
      </c>
      <c r="O173" s="5">
        <f>SUM($N$41:N173)*0.1+$N$8</f>
        <v>4.0067714301829472E-5</v>
      </c>
      <c r="P173" s="5">
        <f>SUM($O$41:O173)+0</f>
        <v>4.7930245721483824E-3</v>
      </c>
      <c r="Q173" s="8">
        <f t="shared" si="33"/>
        <v>-4.1245054196510756E-6</v>
      </c>
      <c r="R173" s="5">
        <f>SUM($Q$41:Q173)*0.1+$T$8</f>
        <v>4.0072038959320326E-5</v>
      </c>
      <c r="S173" s="5">
        <f>SUM($R$41:R173)+0</f>
        <v>7.7523844068496401E-3</v>
      </c>
      <c r="T173">
        <f t="shared" si="45"/>
        <v>5.6667363056086494E-5</v>
      </c>
      <c r="U173">
        <f t="shared" si="46"/>
        <v>9.1144143279084933E-3</v>
      </c>
      <c r="W173" s="1"/>
    </row>
    <row r="174" spans="2:23" x14ac:dyDescent="0.35">
      <c r="B174">
        <f t="shared" si="47"/>
        <v>13.299999999999969</v>
      </c>
      <c r="C174">
        <f t="shared" si="34"/>
        <v>-367.55259694786133</v>
      </c>
      <c r="D174">
        <f t="shared" si="35"/>
        <v>-381.9718634205488</v>
      </c>
      <c r="E174" s="2">
        <f t="shared" si="36"/>
        <v>-84.501218852390608</v>
      </c>
      <c r="F174">
        <f t="shared" si="37"/>
        <v>0</v>
      </c>
      <c r="G174">
        <f t="shared" si="38"/>
        <v>-1123.8662107367925</v>
      </c>
      <c r="H174">
        <f t="shared" si="39"/>
        <v>5080.2257834932871</v>
      </c>
      <c r="I174" s="2">
        <f t="shared" si="40"/>
        <v>5203.0538408617167</v>
      </c>
      <c r="J174" s="46">
        <f t="shared" si="41"/>
        <v>391.20705570388935</v>
      </c>
      <c r="K174">
        <f t="shared" si="42"/>
        <v>12.938933405412719</v>
      </c>
      <c r="L174">
        <f t="shared" si="43"/>
        <v>3.040162924204123E-2</v>
      </c>
      <c r="M174" s="46">
        <f t="shared" si="44"/>
        <v>12.93904055356837</v>
      </c>
      <c r="N174" s="8">
        <f t="shared" si="32"/>
        <v>9.1935065179234306E-7</v>
      </c>
      <c r="O174" s="5">
        <f>SUM($N$41:N174)*0.1+$N$8</f>
        <v>4.0159649367008705E-5</v>
      </c>
      <c r="P174" s="5">
        <f>SUM($O$41:O174)+0</f>
        <v>4.833184221515391E-3</v>
      </c>
      <c r="Q174" s="8">
        <f t="shared" si="33"/>
        <v>-4.1557516728302508E-6</v>
      </c>
      <c r="R174" s="5">
        <f>SUM($Q$41:Q174)*0.1+$T$8</f>
        <v>3.9656463792037301E-5</v>
      </c>
      <c r="S174" s="5">
        <f>SUM($R$41:R174)+0</f>
        <v>7.7920408706416778E-3</v>
      </c>
      <c r="T174">
        <f t="shared" si="45"/>
        <v>5.6439636407140758E-5</v>
      </c>
      <c r="U174">
        <f t="shared" si="46"/>
        <v>9.1692731799666461E-3</v>
      </c>
      <c r="W174" s="1"/>
    </row>
    <row r="175" spans="2:23" x14ac:dyDescent="0.35">
      <c r="B175">
        <f t="shared" si="47"/>
        <v>13.399999999999968</v>
      </c>
      <c r="C175">
        <f t="shared" si="34"/>
        <v>-367.55259694786133</v>
      </c>
      <c r="D175">
        <f t="shared" si="35"/>
        <v>-381.9718634205488</v>
      </c>
      <c r="E175" s="2">
        <f t="shared" si="36"/>
        <v>-84.501218852390608</v>
      </c>
      <c r="F175">
        <f t="shared" si="37"/>
        <v>0</v>
      </c>
      <c r="G175">
        <f t="shared" si="38"/>
        <v>-1132.3163326220315</v>
      </c>
      <c r="H175">
        <f t="shared" si="39"/>
        <v>5118.422969835342</v>
      </c>
      <c r="I175" s="2">
        <f t="shared" si="40"/>
        <v>5242.1745464321057</v>
      </c>
      <c r="J175" s="46">
        <f t="shared" si="41"/>
        <v>391.20705570388935</v>
      </c>
      <c r="K175">
        <f t="shared" si="42"/>
        <v>13.036218618987251</v>
      </c>
      <c r="L175">
        <f t="shared" si="43"/>
        <v>3.040162924204123E-2</v>
      </c>
      <c r="M175" s="46">
        <f t="shared" si="44"/>
        <v>13.036324967536348</v>
      </c>
      <c r="N175" s="8">
        <f t="shared" si="32"/>
        <v>9.2626306270807494E-7</v>
      </c>
      <c r="O175" s="5">
        <f>SUM($N$41:N175)*0.1+$N$8</f>
        <v>4.0252275673279513E-5</v>
      </c>
      <c r="P175" s="5">
        <f>SUM($O$41:O175)+0</f>
        <v>4.8734364971886705E-3</v>
      </c>
      <c r="Q175" s="8">
        <f t="shared" si="33"/>
        <v>-4.1869979260094251E-6</v>
      </c>
      <c r="R175" s="5">
        <f>SUM($Q$41:Q175)*0.1+$T$8</f>
        <v>3.9237763999436351E-5</v>
      </c>
      <c r="S175" s="5">
        <f>SUM($R$41:R175)+0</f>
        <v>7.8312786346411145E-3</v>
      </c>
      <c r="T175">
        <f t="shared" si="45"/>
        <v>5.6212523698488692E-5</v>
      </c>
      <c r="U175">
        <f t="shared" si="46"/>
        <v>9.2238445534124757E-3</v>
      </c>
      <c r="W175" s="1"/>
    </row>
    <row r="176" spans="2:23" x14ac:dyDescent="0.35">
      <c r="B176">
        <f t="shared" si="47"/>
        <v>13.499999999999968</v>
      </c>
      <c r="C176">
        <f t="shared" si="34"/>
        <v>-367.55259694786133</v>
      </c>
      <c r="D176">
        <f t="shared" si="35"/>
        <v>-381.9718634205488</v>
      </c>
      <c r="E176" s="2">
        <f t="shared" si="36"/>
        <v>-84.501218852390608</v>
      </c>
      <c r="F176">
        <f t="shared" si="37"/>
        <v>0</v>
      </c>
      <c r="G176">
        <f t="shared" si="38"/>
        <v>-1140.7664545072705</v>
      </c>
      <c r="H176">
        <f t="shared" si="39"/>
        <v>5156.6201561773969</v>
      </c>
      <c r="I176" s="2">
        <f t="shared" si="40"/>
        <v>5281.2952520024946</v>
      </c>
      <c r="J176" s="46">
        <f t="shared" si="41"/>
        <v>391.20705570388935</v>
      </c>
      <c r="K176">
        <f t="shared" si="42"/>
        <v>13.133503832561782</v>
      </c>
      <c r="L176">
        <f t="shared" si="43"/>
        <v>3.040162924204123E-2</v>
      </c>
      <c r="M176" s="46">
        <f t="shared" si="44"/>
        <v>13.133609393350204</v>
      </c>
      <c r="N176" s="8">
        <f t="shared" si="32"/>
        <v>9.3317547362380682E-7</v>
      </c>
      <c r="O176" s="5">
        <f>SUM($N$41:N176)*0.1+$N$8</f>
        <v>4.0345593220641894E-5</v>
      </c>
      <c r="P176" s="5">
        <f>SUM($O$41:O176)+0</f>
        <v>4.9137820904093122E-3</v>
      </c>
      <c r="Q176" s="8">
        <f t="shared" si="33"/>
        <v>-4.2182441791886003E-6</v>
      </c>
      <c r="R176" s="5">
        <f>SUM($Q$41:Q176)*0.1+$T$8</f>
        <v>3.8815939581517489E-5</v>
      </c>
      <c r="S176" s="5">
        <f>SUM($R$41:R176)+0</f>
        <v>7.8700945742226323E-3</v>
      </c>
      <c r="T176">
        <f t="shared" si="45"/>
        <v>5.5986105936397481E-5</v>
      </c>
      <c r="U176">
        <f t="shared" si="46"/>
        <v>9.2781271299349974E-3</v>
      </c>
      <c r="W176" s="1"/>
    </row>
    <row r="177" spans="2:23" x14ac:dyDescent="0.35">
      <c r="B177">
        <f t="shared" si="47"/>
        <v>13.599999999999968</v>
      </c>
      <c r="C177">
        <f t="shared" si="34"/>
        <v>-367.55259694786133</v>
      </c>
      <c r="D177">
        <f t="shared" si="35"/>
        <v>-381.9718634205488</v>
      </c>
      <c r="E177" s="2">
        <f t="shared" si="36"/>
        <v>-84.501218852390608</v>
      </c>
      <c r="F177">
        <f t="shared" si="37"/>
        <v>0</v>
      </c>
      <c r="G177">
        <f t="shared" si="38"/>
        <v>-1149.2165763925095</v>
      </c>
      <c r="H177">
        <f t="shared" si="39"/>
        <v>5194.8173425194509</v>
      </c>
      <c r="I177" s="2">
        <f t="shared" si="40"/>
        <v>5320.4159575728818</v>
      </c>
      <c r="J177" s="46">
        <f t="shared" si="41"/>
        <v>391.20705570388935</v>
      </c>
      <c r="K177">
        <f t="shared" si="42"/>
        <v>13.23078904613631</v>
      </c>
      <c r="L177">
        <f t="shared" si="43"/>
        <v>3.040162924204123E-2</v>
      </c>
      <c r="M177" s="46">
        <f t="shared" si="44"/>
        <v>13.230893830748634</v>
      </c>
      <c r="N177" s="8">
        <f t="shared" si="32"/>
        <v>9.400878845395387E-7</v>
      </c>
      <c r="O177" s="5">
        <f>SUM($N$41:N177)*0.1+$N$8</f>
        <v>4.043960200909585E-5</v>
      </c>
      <c r="P177" s="5">
        <f>SUM($O$41:O177)+0</f>
        <v>4.9542216924184082E-3</v>
      </c>
      <c r="Q177" s="8">
        <f t="shared" si="33"/>
        <v>-4.2494904323677747E-6</v>
      </c>
      <c r="R177" s="5">
        <f>SUM($Q$41:Q177)*0.1+$T$8</f>
        <v>3.8390990538280715E-5</v>
      </c>
      <c r="S177" s="5">
        <f>SUM($R$41:R177)+0</f>
        <v>7.9084855647609132E-3</v>
      </c>
      <c r="T177">
        <f t="shared" si="45"/>
        <v>5.5760465969757003E-5</v>
      </c>
      <c r="U177">
        <f t="shared" si="46"/>
        <v>9.3321196148388949E-3</v>
      </c>
      <c r="W177" s="1"/>
    </row>
    <row r="178" spans="2:23" x14ac:dyDescent="0.35">
      <c r="B178">
        <f t="shared" si="47"/>
        <v>13.699999999999967</v>
      </c>
      <c r="C178">
        <f t="shared" si="34"/>
        <v>-367.55259694786133</v>
      </c>
      <c r="D178">
        <f t="shared" si="35"/>
        <v>-381.9718634205488</v>
      </c>
      <c r="E178" s="2">
        <f t="shared" si="36"/>
        <v>-84.501218852390608</v>
      </c>
      <c r="F178">
        <f t="shared" si="37"/>
        <v>0</v>
      </c>
      <c r="G178">
        <f t="shared" si="38"/>
        <v>-1157.6666982777485</v>
      </c>
      <c r="H178">
        <f t="shared" si="39"/>
        <v>5233.0145288615058</v>
      </c>
      <c r="I178" s="2">
        <f t="shared" si="40"/>
        <v>5359.5366631432717</v>
      </c>
      <c r="J178" s="46">
        <f t="shared" si="41"/>
        <v>391.20705570388935</v>
      </c>
      <c r="K178">
        <f t="shared" si="42"/>
        <v>13.328074259710844</v>
      </c>
      <c r="L178">
        <f t="shared" si="43"/>
        <v>3.040162924204123E-2</v>
      </c>
      <c r="M178" s="46">
        <f t="shared" si="44"/>
        <v>13.328178279477976</v>
      </c>
      <c r="N178" s="8">
        <f t="shared" si="32"/>
        <v>9.4700029545527058E-7</v>
      </c>
      <c r="O178" s="5">
        <f>SUM($N$41:N178)*0.1+$N$8</f>
        <v>4.0534302038641373E-5</v>
      </c>
      <c r="P178" s="5">
        <f>SUM($O$41:O178)+0</f>
        <v>4.9947559944570497E-3</v>
      </c>
      <c r="Q178" s="8">
        <f t="shared" si="33"/>
        <v>-4.280736685546949E-6</v>
      </c>
      <c r="R178" s="5">
        <f>SUM($Q$41:Q178)*0.1+$T$8</f>
        <v>3.7962916869726016E-5</v>
      </c>
      <c r="S178" s="5">
        <f>SUM($R$41:R178)+0</f>
        <v>7.9464484816306399E-3</v>
      </c>
      <c r="T178">
        <f t="shared" si="45"/>
        <v>5.5535688516642466E-5</v>
      </c>
      <c r="U178">
        <f t="shared" si="46"/>
        <v>9.3858207374408406E-3</v>
      </c>
      <c r="W178" s="1"/>
    </row>
    <row r="179" spans="2:23" x14ac:dyDescent="0.35">
      <c r="B179">
        <f t="shared" si="47"/>
        <v>13.799999999999967</v>
      </c>
      <c r="C179">
        <f t="shared" si="34"/>
        <v>-367.55259694786133</v>
      </c>
      <c r="D179">
        <f t="shared" si="35"/>
        <v>-381.9718634205488</v>
      </c>
      <c r="E179" s="2">
        <f t="shared" si="36"/>
        <v>-84.501218852390608</v>
      </c>
      <c r="F179">
        <f t="shared" si="37"/>
        <v>0</v>
      </c>
      <c r="G179">
        <f t="shared" si="38"/>
        <v>-1166.1168201629876</v>
      </c>
      <c r="H179">
        <f t="shared" si="39"/>
        <v>5271.2117152035607</v>
      </c>
      <c r="I179" s="2">
        <f t="shared" si="40"/>
        <v>5398.6573687136606</v>
      </c>
      <c r="J179" s="46">
        <f t="shared" si="41"/>
        <v>391.20705570388935</v>
      </c>
      <c r="K179">
        <f t="shared" si="42"/>
        <v>13.425359473285377</v>
      </c>
      <c r="L179">
        <f t="shared" si="43"/>
        <v>3.040162924204123E-2</v>
      </c>
      <c r="M179" s="46">
        <f t="shared" si="44"/>
        <v>13.425462739291898</v>
      </c>
      <c r="N179" s="8">
        <f t="shared" si="32"/>
        <v>9.5391270637100236E-7</v>
      </c>
      <c r="O179" s="5">
        <f>SUM($N$41:N179)*0.1+$N$8</f>
        <v>4.0629693309278471E-5</v>
      </c>
      <c r="P179" s="5">
        <f>SUM($O$41:O179)+0</f>
        <v>5.0353856877663281E-3</v>
      </c>
      <c r="Q179" s="8">
        <f t="shared" si="33"/>
        <v>-4.3119829387261242E-6</v>
      </c>
      <c r="R179" s="5">
        <f>SUM($Q$41:Q179)*0.1+$T$8</f>
        <v>3.7531718575853405E-5</v>
      </c>
      <c r="S179" s="5">
        <f>SUM($R$41:R179)+0</f>
        <v>7.9839802002064936E-3</v>
      </c>
      <c r="T179">
        <f t="shared" si="45"/>
        <v>5.531186018986423E-5</v>
      </c>
      <c r="U179">
        <f t="shared" si="46"/>
        <v>9.439229251472352E-3</v>
      </c>
      <c r="W179" s="1"/>
    </row>
    <row r="180" spans="2:23" x14ac:dyDescent="0.35">
      <c r="B180">
        <f t="shared" si="47"/>
        <v>13.899999999999967</v>
      </c>
      <c r="C180">
        <f t="shared" si="34"/>
        <v>-367.55259694786133</v>
      </c>
      <c r="D180">
        <f t="shared" si="35"/>
        <v>-381.9718634205488</v>
      </c>
      <c r="E180" s="2">
        <f t="shared" si="36"/>
        <v>-84.501218852390608</v>
      </c>
      <c r="F180">
        <f t="shared" si="37"/>
        <v>0</v>
      </c>
      <c r="G180">
        <f t="shared" si="38"/>
        <v>-1174.5669420482266</v>
      </c>
      <c r="H180">
        <f t="shared" si="39"/>
        <v>5309.4089015456157</v>
      </c>
      <c r="I180" s="2">
        <f t="shared" si="40"/>
        <v>5437.7780742840496</v>
      </c>
      <c r="J180" s="46">
        <f t="shared" si="41"/>
        <v>391.20705570388935</v>
      </c>
      <c r="K180">
        <f t="shared" si="42"/>
        <v>13.522644686859909</v>
      </c>
      <c r="L180">
        <f t="shared" si="43"/>
        <v>3.040162924204123E-2</v>
      </c>
      <c r="M180" s="46">
        <f t="shared" si="44"/>
        <v>13.522747209951174</v>
      </c>
      <c r="N180" s="8">
        <f t="shared" si="32"/>
        <v>9.6082511728673434E-7</v>
      </c>
      <c r="O180" s="5">
        <f>SUM($N$41:N180)*0.1+$N$8</f>
        <v>4.0725775821007149E-5</v>
      </c>
      <c r="P180" s="5">
        <f>SUM($O$41:O180)+0</f>
        <v>5.0761114635873355E-3</v>
      </c>
      <c r="Q180" s="8">
        <f t="shared" si="33"/>
        <v>-4.3432291919052994E-6</v>
      </c>
      <c r="R180" s="5">
        <f>SUM($Q$41:Q180)*0.1+$T$8</f>
        <v>3.7097395656662883E-5</v>
      </c>
      <c r="S180" s="5">
        <f>SUM($R$41:R180)+0</f>
        <v>8.0210775958631571E-3</v>
      </c>
      <c r="T180">
        <f t="shared" si="45"/>
        <v>5.5089069521366224E-5</v>
      </c>
      <c r="U180">
        <f t="shared" si="46"/>
        <v>9.4923439354893079E-3</v>
      </c>
      <c r="W180" s="1"/>
    </row>
    <row r="181" spans="2:23" x14ac:dyDescent="0.35">
      <c r="B181">
        <f t="shared" si="47"/>
        <v>13.999999999999966</v>
      </c>
      <c r="C181">
        <f t="shared" si="34"/>
        <v>-367.55259694786133</v>
      </c>
      <c r="D181">
        <f t="shared" si="35"/>
        <v>-381.9718634205488</v>
      </c>
      <c r="E181" s="2">
        <f t="shared" si="36"/>
        <v>-84.501218852390608</v>
      </c>
      <c r="F181">
        <f t="shared" si="37"/>
        <v>0</v>
      </c>
      <c r="G181">
        <f t="shared" si="38"/>
        <v>-1183.0170639334656</v>
      </c>
      <c r="H181">
        <f t="shared" si="39"/>
        <v>5347.6060878876706</v>
      </c>
      <c r="I181" s="2">
        <f t="shared" si="40"/>
        <v>5476.8987798544385</v>
      </c>
      <c r="J181" s="46">
        <f t="shared" si="41"/>
        <v>391.20705570388935</v>
      </c>
      <c r="K181">
        <f t="shared" si="42"/>
        <v>13.619929900434441</v>
      </c>
      <c r="L181">
        <f t="shared" si="43"/>
        <v>3.040162924204123E-2</v>
      </c>
      <c r="M181" s="46">
        <f t="shared" si="44"/>
        <v>13.620031691223403</v>
      </c>
      <c r="N181" s="8">
        <f t="shared" si="32"/>
        <v>9.6773752820246611E-7</v>
      </c>
      <c r="O181" s="5">
        <f>SUM($N$41:N181)*0.1+$N$8</f>
        <v>4.0822549573827395E-5</v>
      </c>
      <c r="P181" s="5">
        <f>SUM($O$41:O181)+0</f>
        <v>5.1169340131611632E-3</v>
      </c>
      <c r="Q181" s="8">
        <f t="shared" si="33"/>
        <v>-4.3744754450844746E-6</v>
      </c>
      <c r="R181" s="5">
        <f>SUM($Q$41:Q181)*0.1+$T$8</f>
        <v>3.6659948112154429E-5</v>
      </c>
      <c r="S181" s="5">
        <f>SUM($R$41:R181)+0</f>
        <v>8.0577375439753116E-3</v>
      </c>
      <c r="T181">
        <f t="shared" si="45"/>
        <v>5.4867406985326457E-5</v>
      </c>
      <c r="U181">
        <f t="shared" si="46"/>
        <v>9.5451635932882212E-3</v>
      </c>
      <c r="W181" s="1"/>
    </row>
    <row r="182" spans="2:23" x14ac:dyDescent="0.35">
      <c r="B182">
        <f t="shared" si="47"/>
        <v>14.099999999999966</v>
      </c>
      <c r="C182">
        <f t="shared" si="34"/>
        <v>-367.55259694786133</v>
      </c>
      <c r="D182">
        <f t="shared" si="35"/>
        <v>-381.9718634205488</v>
      </c>
      <c r="E182" s="2">
        <f t="shared" si="36"/>
        <v>-84.501218852390608</v>
      </c>
      <c r="F182">
        <f t="shared" si="37"/>
        <v>0</v>
      </c>
      <c r="G182">
        <f t="shared" si="38"/>
        <v>-1191.4671858187046</v>
      </c>
      <c r="H182">
        <f t="shared" si="39"/>
        <v>5385.8032742297255</v>
      </c>
      <c r="I182" s="2">
        <f t="shared" si="40"/>
        <v>5516.0194854248275</v>
      </c>
      <c r="J182" s="46">
        <f t="shared" si="41"/>
        <v>391.20705570388935</v>
      </c>
      <c r="K182">
        <f t="shared" si="42"/>
        <v>13.717215114008972</v>
      </c>
      <c r="L182">
        <f t="shared" si="43"/>
        <v>3.040162924204123E-2</v>
      </c>
      <c r="M182" s="46">
        <f t="shared" si="44"/>
        <v>13.717316182882785</v>
      </c>
      <c r="N182" s="8">
        <f t="shared" si="32"/>
        <v>9.746499391181981E-7</v>
      </c>
      <c r="O182" s="5">
        <f>SUM($N$41:N182)*0.1+$N$8</f>
        <v>4.0920014567739215E-5</v>
      </c>
      <c r="P182" s="5">
        <f>SUM($O$41:O182)+0</f>
        <v>5.1578540277289024E-3</v>
      </c>
      <c r="Q182" s="8">
        <f t="shared" si="33"/>
        <v>-4.4057216982636489E-6</v>
      </c>
      <c r="R182" s="5">
        <f>SUM($Q$41:Q182)*0.1+$T$8</f>
        <v>3.6219375942328063E-5</v>
      </c>
      <c r="S182" s="5">
        <f>SUM($R$41:R182)+0</f>
        <v>8.0939569199176397E-3</v>
      </c>
      <c r="T182">
        <f t="shared" si="45"/>
        <v>5.4646965019804008E-5</v>
      </c>
      <c r="U182">
        <f t="shared" si="46"/>
        <v>9.5976870543293871E-3</v>
      </c>
      <c r="W182" s="1"/>
    </row>
    <row r="183" spans="2:23" x14ac:dyDescent="0.35">
      <c r="B183">
        <f t="shared" si="47"/>
        <v>14.199999999999966</v>
      </c>
      <c r="C183">
        <f t="shared" si="34"/>
        <v>-367.55259694786133</v>
      </c>
      <c r="D183">
        <f t="shared" si="35"/>
        <v>-381.9718634205488</v>
      </c>
      <c r="E183" s="2">
        <f t="shared" si="36"/>
        <v>-84.501218852390608</v>
      </c>
      <c r="F183">
        <f t="shared" si="37"/>
        <v>0</v>
      </c>
      <c r="G183">
        <f t="shared" si="38"/>
        <v>-1199.9173077039436</v>
      </c>
      <c r="H183">
        <f t="shared" si="39"/>
        <v>5424.0004605717795</v>
      </c>
      <c r="I183" s="2">
        <f t="shared" si="40"/>
        <v>5555.1401909952156</v>
      </c>
      <c r="J183" s="46">
        <f t="shared" si="41"/>
        <v>391.20705570388935</v>
      </c>
      <c r="K183">
        <f t="shared" si="42"/>
        <v>13.814500327583502</v>
      </c>
      <c r="L183">
        <f t="shared" si="43"/>
        <v>3.040162924204123E-2</v>
      </c>
      <c r="M183" s="46">
        <f t="shared" si="44"/>
        <v>13.81460068470987</v>
      </c>
      <c r="N183" s="8">
        <f t="shared" si="32"/>
        <v>9.8156235003393009E-7</v>
      </c>
      <c r="O183" s="5">
        <f>SUM($N$41:N183)*0.1+$N$8</f>
        <v>4.1018170802742609E-5</v>
      </c>
      <c r="P183" s="5">
        <f>SUM($O$41:O183)+0</f>
        <v>5.1988721985316453E-3</v>
      </c>
      <c r="Q183" s="8">
        <f t="shared" si="33"/>
        <v>-4.4369679514428233E-6</v>
      </c>
      <c r="R183" s="5">
        <f>SUM($Q$41:Q183)*0.1+$T$8</f>
        <v>3.5775679147183785E-5</v>
      </c>
      <c r="S183" s="5">
        <f>SUM($R$41:R183)+0</f>
        <v>8.1297325990648227E-3</v>
      </c>
      <c r="T183">
        <f t="shared" si="45"/>
        <v>5.4427838046768008E-5</v>
      </c>
      <c r="U183">
        <f t="shared" si="46"/>
        <v>9.649913174167038E-3</v>
      </c>
      <c r="W183" s="1"/>
    </row>
    <row r="184" spans="2:23" x14ac:dyDescent="0.35">
      <c r="B184">
        <f t="shared" si="47"/>
        <v>14.299999999999965</v>
      </c>
      <c r="C184">
        <f t="shared" si="34"/>
        <v>-367.55259694786133</v>
      </c>
      <c r="D184">
        <f t="shared" si="35"/>
        <v>-381.9718634205488</v>
      </c>
      <c r="E184" s="2">
        <f t="shared" si="36"/>
        <v>-84.501218852390608</v>
      </c>
      <c r="F184">
        <f t="shared" si="37"/>
        <v>0</v>
      </c>
      <c r="G184">
        <f t="shared" si="38"/>
        <v>-1208.3674295891828</v>
      </c>
      <c r="H184">
        <f t="shared" si="39"/>
        <v>5462.1976469138344</v>
      </c>
      <c r="I184" s="2">
        <f t="shared" si="40"/>
        <v>5594.2608965656045</v>
      </c>
      <c r="J184" s="46">
        <f t="shared" si="41"/>
        <v>391.20705570388935</v>
      </c>
      <c r="K184">
        <f t="shared" si="42"/>
        <v>13.911785541158034</v>
      </c>
      <c r="L184">
        <f t="shared" si="43"/>
        <v>3.040162924204123E-2</v>
      </c>
      <c r="M184" s="46">
        <f t="shared" si="44"/>
        <v>13.91188519649136</v>
      </c>
      <c r="N184" s="8">
        <f t="shared" si="32"/>
        <v>9.8847476094966207E-7</v>
      </c>
      <c r="O184" s="5">
        <f>SUM($N$41:N184)*0.1+$N$8</f>
        <v>4.111701827883757E-5</v>
      </c>
      <c r="P184" s="5">
        <f>SUM($O$41:O184)+0</f>
        <v>5.2399892168104832E-3</v>
      </c>
      <c r="Q184" s="8">
        <f t="shared" si="33"/>
        <v>-4.4682142046219984E-6</v>
      </c>
      <c r="R184" s="5">
        <f>SUM($Q$41:Q184)*0.1+$T$8</f>
        <v>3.5328857726721582E-5</v>
      </c>
      <c r="S184" s="5">
        <f>SUM($R$41:R184)+0</f>
        <v>8.1650614567915451E-3</v>
      </c>
      <c r="T184">
        <f t="shared" si="45"/>
        <v>5.4210122490335675E-5</v>
      </c>
      <c r="U184">
        <f t="shared" si="46"/>
        <v>9.7018408348865937E-3</v>
      </c>
      <c r="W184" s="1"/>
    </row>
    <row r="185" spans="2:23" x14ac:dyDescent="0.35">
      <c r="B185">
        <f t="shared" si="47"/>
        <v>14.399999999999965</v>
      </c>
      <c r="C185">
        <f t="shared" si="34"/>
        <v>-367.55259694786133</v>
      </c>
      <c r="D185">
        <f t="shared" si="35"/>
        <v>-381.9718634205488</v>
      </c>
      <c r="E185" s="2">
        <f t="shared" si="36"/>
        <v>-84.501218852390608</v>
      </c>
      <c r="F185">
        <f t="shared" si="37"/>
        <v>0</v>
      </c>
      <c r="G185">
        <f t="shared" si="38"/>
        <v>-1216.8175514744219</v>
      </c>
      <c r="H185">
        <f t="shared" si="39"/>
        <v>5500.3948332558894</v>
      </c>
      <c r="I185" s="2">
        <f t="shared" si="40"/>
        <v>5633.3816021359935</v>
      </c>
      <c r="J185" s="46">
        <f t="shared" si="41"/>
        <v>391.20705570388935</v>
      </c>
      <c r="K185">
        <f t="shared" si="42"/>
        <v>14.009070754732566</v>
      </c>
      <c r="L185">
        <f t="shared" si="43"/>
        <v>3.040162924204123E-2</v>
      </c>
      <c r="M185" s="46">
        <f t="shared" si="44"/>
        <v>14.009169718019871</v>
      </c>
      <c r="N185" s="8">
        <f t="shared" si="32"/>
        <v>9.9538717186539385E-7</v>
      </c>
      <c r="O185" s="5">
        <f>SUM($N$41:N185)*0.1+$N$8</f>
        <v>4.1216556996024112E-5</v>
      </c>
      <c r="P185" s="5">
        <f>SUM($O$41:O185)+0</f>
        <v>5.2812057738065073E-3</v>
      </c>
      <c r="Q185" s="8">
        <f t="shared" si="33"/>
        <v>-4.4994604578011728E-6</v>
      </c>
      <c r="R185" s="5">
        <f>SUM($Q$41:Q185)*0.1+$T$8</f>
        <v>3.4878911680941468E-5</v>
      </c>
      <c r="S185" s="5">
        <f>SUM($R$41:R185)+0</f>
        <v>8.1999403684724862E-3</v>
      </c>
      <c r="T185">
        <f t="shared" si="45"/>
        <v>5.3993916793037147E-5</v>
      </c>
      <c r="U185">
        <f t="shared" si="46"/>
        <v>9.7534689455491628E-3</v>
      </c>
      <c r="W185" s="1"/>
    </row>
    <row r="186" spans="2:23" x14ac:dyDescent="0.35">
      <c r="B186">
        <f t="shared" si="47"/>
        <v>14.499999999999964</v>
      </c>
      <c r="C186">
        <f t="shared" si="34"/>
        <v>-367.55259694786133</v>
      </c>
      <c r="D186">
        <f t="shared" si="35"/>
        <v>-381.9718634205488</v>
      </c>
      <c r="E186" s="2">
        <f t="shared" si="36"/>
        <v>-84.501218852390608</v>
      </c>
      <c r="F186">
        <f t="shared" si="37"/>
        <v>0</v>
      </c>
      <c r="G186">
        <f t="shared" si="38"/>
        <v>-1225.2676733596609</v>
      </c>
      <c r="H186">
        <f t="shared" si="39"/>
        <v>5538.5920195979443</v>
      </c>
      <c r="I186" s="2">
        <f t="shared" si="40"/>
        <v>5672.5023077063825</v>
      </c>
      <c r="J186" s="46">
        <f t="shared" si="41"/>
        <v>391.20705570388935</v>
      </c>
      <c r="K186">
        <f t="shared" si="42"/>
        <v>14.106355968307099</v>
      </c>
      <c r="L186">
        <f t="shared" si="43"/>
        <v>3.040162924204123E-2</v>
      </c>
      <c r="M186" s="46">
        <f t="shared" si="44"/>
        <v>14.106454249093748</v>
      </c>
      <c r="N186" s="8">
        <f t="shared" si="32"/>
        <v>1.0022995827811258E-6</v>
      </c>
      <c r="O186" s="5">
        <f>SUM($N$41:N186)*0.1+$N$8</f>
        <v>4.1316786954302229E-5</v>
      </c>
      <c r="P186" s="5">
        <f>SUM($O$41:O186)+0</f>
        <v>5.3225225607608099E-3</v>
      </c>
      <c r="Q186" s="8">
        <f t="shared" si="33"/>
        <v>-4.530706710980348E-6</v>
      </c>
      <c r="R186" s="5">
        <f>SUM($Q$41:Q186)*0.1+$T$8</f>
        <v>3.4425841009843428E-5</v>
      </c>
      <c r="S186" s="5">
        <f>SUM($R$41:R186)+0</f>
        <v>8.234366209482329E-3</v>
      </c>
      <c r="T186">
        <f t="shared" si="45"/>
        <v>5.3779321429915942E-5</v>
      </c>
      <c r="U186">
        <f t="shared" si="46"/>
        <v>9.8047964426433761E-3</v>
      </c>
      <c r="W186" s="1"/>
    </row>
    <row r="187" spans="2:23" x14ac:dyDescent="0.35">
      <c r="B187">
        <f t="shared" si="47"/>
        <v>14.599999999999964</v>
      </c>
      <c r="C187">
        <f t="shared" si="34"/>
        <v>-367.55259694786133</v>
      </c>
      <c r="D187">
        <f t="shared" si="35"/>
        <v>-381.9718634205488</v>
      </c>
      <c r="E187" s="2">
        <f t="shared" si="36"/>
        <v>-84.501218852390608</v>
      </c>
      <c r="F187">
        <f t="shared" si="37"/>
        <v>0</v>
      </c>
      <c r="G187">
        <f t="shared" si="38"/>
        <v>-1233.7177952448999</v>
      </c>
      <c r="H187">
        <f t="shared" si="39"/>
        <v>5576.7892059399992</v>
      </c>
      <c r="I187" s="2">
        <f t="shared" si="40"/>
        <v>5711.6230132767714</v>
      </c>
      <c r="J187" s="46">
        <f t="shared" si="41"/>
        <v>391.20705570388935</v>
      </c>
      <c r="K187">
        <f t="shared" si="42"/>
        <v>14.203641181881631</v>
      </c>
      <c r="L187">
        <f t="shared" si="43"/>
        <v>3.040162924204123E-2</v>
      </c>
      <c r="M187" s="46">
        <f t="shared" si="44"/>
        <v>14.203738789516848</v>
      </c>
      <c r="N187" s="8">
        <f t="shared" si="32"/>
        <v>1.0092119936968576E-6</v>
      </c>
      <c r="O187" s="5">
        <f>SUM($N$41:N187)*0.1+$N$8</f>
        <v>4.1417708153671912E-5</v>
      </c>
      <c r="P187" s="5">
        <f>SUM($O$41:O187)+0</f>
        <v>5.363940268914482E-3</v>
      </c>
      <c r="Q187" s="8">
        <f t="shared" si="33"/>
        <v>-4.5619529641595232E-6</v>
      </c>
      <c r="R187" s="5">
        <f>SUM($Q$41:Q187)*0.1+$T$8</f>
        <v>3.3969645713427476E-5</v>
      </c>
      <c r="S187" s="5">
        <f>SUM($R$41:R187)+0</f>
        <v>8.2683358551957561E-3</v>
      </c>
      <c r="T187">
        <f t="shared" si="45"/>
        <v>5.3566438920265383E-5</v>
      </c>
      <c r="U187">
        <f t="shared" si="46"/>
        <v>9.855822290544717E-3</v>
      </c>
      <c r="W187" s="1"/>
    </row>
    <row r="188" spans="2:23" x14ac:dyDescent="0.35">
      <c r="B188">
        <f t="shared" si="47"/>
        <v>14.699999999999964</v>
      </c>
      <c r="C188">
        <f t="shared" si="34"/>
        <v>-367.55259694786133</v>
      </c>
      <c r="D188">
        <f t="shared" si="35"/>
        <v>-381.9718634205488</v>
      </c>
      <c r="E188" s="2">
        <f t="shared" si="36"/>
        <v>-84.501218852390608</v>
      </c>
      <c r="F188">
        <f t="shared" si="37"/>
        <v>0</v>
      </c>
      <c r="G188">
        <f t="shared" si="38"/>
        <v>-1242.1679171301389</v>
      </c>
      <c r="H188">
        <f t="shared" si="39"/>
        <v>5614.9863922820532</v>
      </c>
      <c r="I188" s="2">
        <f t="shared" si="40"/>
        <v>5750.7437188471595</v>
      </c>
      <c r="J188" s="46">
        <f t="shared" si="41"/>
        <v>391.20705570388935</v>
      </c>
      <c r="K188">
        <f t="shared" si="42"/>
        <v>14.300926395456161</v>
      </c>
      <c r="L188">
        <f t="shared" si="43"/>
        <v>3.040162924204123E-2</v>
      </c>
      <c r="M188" s="46">
        <f t="shared" si="44"/>
        <v>14.301023339098377</v>
      </c>
      <c r="N188" s="8">
        <f t="shared" si="32"/>
        <v>1.0161244046125896E-6</v>
      </c>
      <c r="O188" s="5">
        <f>SUM($N$41:N188)*0.1+$N$8</f>
        <v>4.151932059413317E-5</v>
      </c>
      <c r="P188" s="5">
        <f>SUM($O$41:O188)+0</f>
        <v>5.4054595895086151E-3</v>
      </c>
      <c r="Q188" s="8">
        <f t="shared" si="33"/>
        <v>-4.5931992173386975E-6</v>
      </c>
      <c r="R188" s="5">
        <f>SUM($Q$41:Q188)*0.1+$T$8</f>
        <v>3.3510325791693607E-5</v>
      </c>
      <c r="S188" s="5">
        <f>SUM($R$41:R188)+0</f>
        <v>8.3018461809874506E-3</v>
      </c>
      <c r="T188">
        <f t="shared" si="45"/>
        <v>5.3355373836792265E-5</v>
      </c>
      <c r="U188">
        <f t="shared" si="46"/>
        <v>9.9065454819824341E-3</v>
      </c>
      <c r="W188" s="1"/>
    </row>
    <row r="189" spans="2:23" x14ac:dyDescent="0.35">
      <c r="B189">
        <f t="shared" si="47"/>
        <v>14.799999999999963</v>
      </c>
      <c r="C189">
        <f t="shared" si="34"/>
        <v>-367.55259694786133</v>
      </c>
      <c r="D189">
        <f t="shared" si="35"/>
        <v>-381.9718634205488</v>
      </c>
      <c r="E189" s="2">
        <f t="shared" si="36"/>
        <v>-84.501218852390608</v>
      </c>
      <c r="F189">
        <f t="shared" si="37"/>
        <v>0</v>
      </c>
      <c r="G189">
        <f t="shared" si="38"/>
        <v>-1250.6180390153779</v>
      </c>
      <c r="H189">
        <f t="shared" si="39"/>
        <v>5653.1835786241081</v>
      </c>
      <c r="I189" s="2">
        <f t="shared" si="40"/>
        <v>5789.8644244175484</v>
      </c>
      <c r="J189" s="46">
        <f t="shared" si="41"/>
        <v>391.20705570388935</v>
      </c>
      <c r="K189">
        <f t="shared" si="42"/>
        <v>14.398211609030692</v>
      </c>
      <c r="L189">
        <f t="shared" si="43"/>
        <v>3.040162924204123E-2</v>
      </c>
      <c r="M189" s="46">
        <f t="shared" si="44"/>
        <v>14.398307897652693</v>
      </c>
      <c r="N189" s="8">
        <f t="shared" si="32"/>
        <v>1.0230368155283214E-6</v>
      </c>
      <c r="O189" s="5">
        <f>SUM($N$41:N189)*0.1+$N$8</f>
        <v>4.1621624275686002E-5</v>
      </c>
      <c r="P189" s="5">
        <f>SUM($O$41:O189)+0</f>
        <v>5.4470812137843013E-3</v>
      </c>
      <c r="Q189" s="8">
        <f t="shared" si="33"/>
        <v>-4.6244454705178718E-6</v>
      </c>
      <c r="R189" s="5">
        <f>SUM($Q$41:Q189)*0.1+$T$8</f>
        <v>3.3047881244641818E-5</v>
      </c>
      <c r="S189" s="5">
        <f>SUM($R$41:R189)+0</f>
        <v>8.3348940622320917E-3</v>
      </c>
      <c r="T189">
        <f t="shared" si="45"/>
        <v>5.3146232811990758E-5</v>
      </c>
      <c r="U189">
        <f t="shared" si="46"/>
        <v>9.9569650385141779E-3</v>
      </c>
      <c r="W189" s="1"/>
    </row>
    <row r="190" spans="2:23" x14ac:dyDescent="0.35">
      <c r="B190">
        <f t="shared" si="47"/>
        <v>14.899999999999963</v>
      </c>
      <c r="C190">
        <f t="shared" si="34"/>
        <v>-367.55259694786133</v>
      </c>
      <c r="D190">
        <f t="shared" si="35"/>
        <v>-381.9718634205488</v>
      </c>
      <c r="E190" s="2">
        <f t="shared" si="36"/>
        <v>-84.501218852390608</v>
      </c>
      <c r="F190">
        <f t="shared" si="37"/>
        <v>0</v>
      </c>
      <c r="G190">
        <f t="shared" si="38"/>
        <v>-1259.0681609006169</v>
      </c>
      <c r="H190">
        <f t="shared" si="39"/>
        <v>5691.380764966163</v>
      </c>
      <c r="I190" s="2">
        <f t="shared" si="40"/>
        <v>5828.9851299879374</v>
      </c>
      <c r="J190" s="46">
        <f t="shared" si="41"/>
        <v>391.20705570388935</v>
      </c>
      <c r="K190">
        <f t="shared" si="42"/>
        <v>14.495496822605224</v>
      </c>
      <c r="L190">
        <f t="shared" si="43"/>
        <v>3.040162924204123E-2</v>
      </c>
      <c r="M190" s="46">
        <f t="shared" si="44"/>
        <v>14.49559246499914</v>
      </c>
      <c r="N190" s="8">
        <f t="shared" si="32"/>
        <v>1.0299492264440533E-6</v>
      </c>
      <c r="O190" s="5">
        <f>SUM($N$41:N190)*0.1+$N$8</f>
        <v>4.1724619198330409E-5</v>
      </c>
      <c r="P190" s="5">
        <f>SUM($O$41:O190)+0</f>
        <v>5.4888058329826319E-3</v>
      </c>
      <c r="Q190" s="8">
        <f t="shared" si="33"/>
        <v>-4.655691723697047E-6</v>
      </c>
      <c r="R190" s="5">
        <f>SUM($Q$41:Q190)*0.1+$T$8</f>
        <v>3.2582312072272118E-5</v>
      </c>
      <c r="S190" s="5">
        <f>SUM($R$41:R190)+0</f>
        <v>8.367476374304364E-3</v>
      </c>
      <c r="T190">
        <f t="shared" si="45"/>
        <v>5.2939124541501551E-5</v>
      </c>
      <c r="U190">
        <f t="shared" si="46"/>
        <v>1.0007080011008499E-2</v>
      </c>
      <c r="W190" s="1"/>
    </row>
    <row r="191" spans="2:23" x14ac:dyDescent="0.35">
      <c r="B191">
        <f t="shared" si="47"/>
        <v>14.999999999999963</v>
      </c>
      <c r="C191">
        <f t="shared" si="34"/>
        <v>-367.55259694786133</v>
      </c>
      <c r="D191">
        <f t="shared" si="35"/>
        <v>-381.9718634205488</v>
      </c>
      <c r="E191" s="2">
        <f t="shared" si="36"/>
        <v>-84.501218852390608</v>
      </c>
      <c r="F191">
        <f t="shared" si="37"/>
        <v>0</v>
      </c>
      <c r="G191">
        <f t="shared" si="38"/>
        <v>-1267.5182827858559</v>
      </c>
      <c r="H191">
        <f t="shared" si="39"/>
        <v>5729.577951308218</v>
      </c>
      <c r="I191" s="2">
        <f t="shared" si="40"/>
        <v>5868.1058355583264</v>
      </c>
      <c r="J191" s="46">
        <f t="shared" si="41"/>
        <v>391.20705570388935</v>
      </c>
      <c r="K191">
        <f t="shared" si="42"/>
        <v>14.592782036179756</v>
      </c>
      <c r="L191">
        <f t="shared" si="43"/>
        <v>3.040162924204123E-2</v>
      </c>
      <c r="M191" s="46">
        <f t="shared" si="44"/>
        <v>14.592877040961879</v>
      </c>
      <c r="N191" s="8">
        <f t="shared" si="32"/>
        <v>1.0368616373597851E-6</v>
      </c>
      <c r="O191" s="5">
        <f>SUM($N$41:N191)*0.1+$N$8</f>
        <v>4.1828305362066382E-5</v>
      </c>
      <c r="P191" s="5">
        <f>SUM($O$41:O191)+0</f>
        <v>5.5306341383446981E-3</v>
      </c>
      <c r="Q191" s="8">
        <f t="shared" si="33"/>
        <v>-4.6869379768762222E-6</v>
      </c>
      <c r="R191" s="5">
        <f>SUM($Q$41:Q191)*0.1+$T$8</f>
        <v>3.2113618274584493E-5</v>
      </c>
      <c r="S191" s="5">
        <f>SUM($R$41:R191)+0</f>
        <v>8.3995899925789486E-3</v>
      </c>
      <c r="T191">
        <f t="shared" si="45"/>
        <v>5.2734159784223342E-5</v>
      </c>
      <c r="U191">
        <f t="shared" si="46"/>
        <v>1.0056889480135308E-2</v>
      </c>
      <c r="W191" s="1"/>
    </row>
    <row r="192" spans="2:23" x14ac:dyDescent="0.35">
      <c r="B192">
        <f t="shared" si="47"/>
        <v>15.099999999999962</v>
      </c>
      <c r="C192">
        <f t="shared" si="34"/>
        <v>-367.55259694786133</v>
      </c>
      <c r="D192">
        <f t="shared" si="35"/>
        <v>-381.9718634205488</v>
      </c>
      <c r="E192" s="2">
        <f t="shared" si="36"/>
        <v>-84.501218852390608</v>
      </c>
      <c r="F192">
        <f t="shared" si="37"/>
        <v>0</v>
      </c>
      <c r="G192">
        <f t="shared" si="38"/>
        <v>-1275.968404671095</v>
      </c>
      <c r="H192">
        <f t="shared" si="39"/>
        <v>5767.7751376502729</v>
      </c>
      <c r="I192" s="2">
        <f t="shared" si="40"/>
        <v>5907.2265411287153</v>
      </c>
      <c r="J192" s="46">
        <f t="shared" si="41"/>
        <v>391.20705570388935</v>
      </c>
      <c r="K192">
        <f t="shared" si="42"/>
        <v>14.690067249754287</v>
      </c>
      <c r="L192">
        <f t="shared" si="43"/>
        <v>3.040162924204123E-2</v>
      </c>
      <c r="M192" s="46">
        <f t="shared" si="44"/>
        <v>14.690161625369722</v>
      </c>
      <c r="N192" s="8">
        <f t="shared" si="32"/>
        <v>1.0437740482755171E-6</v>
      </c>
      <c r="O192" s="5">
        <f>SUM($N$41:N192)*0.1+$N$8</f>
        <v>4.1932682766893937E-5</v>
      </c>
      <c r="P192" s="5">
        <f>SUM($O$41:O192)+0</f>
        <v>5.5725668211115921E-3</v>
      </c>
      <c r="Q192" s="8">
        <f t="shared" si="33"/>
        <v>-4.7181842300553965E-6</v>
      </c>
      <c r="R192" s="5">
        <f>SUM($Q$41:Q192)*0.1+$T$8</f>
        <v>3.1641799851578956E-5</v>
      </c>
      <c r="S192" s="5">
        <f>SUM($R$41:R192)+0</f>
        <v>8.4312317924305283E-3</v>
      </c>
      <c r="T192">
        <f t="shared" si="45"/>
        <v>5.2531451358936828E-5</v>
      </c>
      <c r="U192">
        <f t="shared" si="46"/>
        <v>1.0106392556864446E-2</v>
      </c>
      <c r="W192" s="1"/>
    </row>
    <row r="193" spans="2:23" x14ac:dyDescent="0.35">
      <c r="B193">
        <f t="shared" si="47"/>
        <v>15.199999999999962</v>
      </c>
      <c r="C193">
        <f t="shared" si="34"/>
        <v>-367.55259694786133</v>
      </c>
      <c r="D193">
        <f t="shared" si="35"/>
        <v>-381.9718634205488</v>
      </c>
      <c r="E193" s="2">
        <f t="shared" si="36"/>
        <v>-84.501218852390608</v>
      </c>
      <c r="F193">
        <f t="shared" si="37"/>
        <v>0</v>
      </c>
      <c r="G193">
        <f t="shared" si="38"/>
        <v>-1284.418526556334</v>
      </c>
      <c r="H193">
        <f t="shared" si="39"/>
        <v>5805.9723239923269</v>
      </c>
      <c r="I193" s="2">
        <f t="shared" si="40"/>
        <v>5946.3472466991025</v>
      </c>
      <c r="J193" s="46">
        <f t="shared" si="41"/>
        <v>391.20705570388935</v>
      </c>
      <c r="K193">
        <f t="shared" si="42"/>
        <v>14.787352463328816</v>
      </c>
      <c r="L193">
        <f t="shared" si="43"/>
        <v>3.040162924204123E-2</v>
      </c>
      <c r="M193" s="46">
        <f t="shared" si="44"/>
        <v>14.787446218055994</v>
      </c>
      <c r="N193" s="8">
        <f t="shared" si="32"/>
        <v>1.0506864591912489E-6</v>
      </c>
      <c r="O193" s="5">
        <f>SUM($N$41:N193)*0.1+$N$8</f>
        <v>4.2037751412813066E-5</v>
      </c>
      <c r="P193" s="5">
        <f>SUM($O$41:O193)+0</f>
        <v>5.6146045725244051E-3</v>
      </c>
      <c r="Q193" s="8">
        <f t="shared" si="33"/>
        <v>-4.7494304832345709E-6</v>
      </c>
      <c r="R193" s="5">
        <f>SUM($Q$41:Q193)*0.1+$T$8</f>
        <v>3.1166856803255494E-5</v>
      </c>
      <c r="S193" s="5">
        <f>SUM($R$41:R193)+0</f>
        <v>8.4623986492337842E-3</v>
      </c>
      <c r="T193">
        <f t="shared" si="45"/>
        <v>5.2331114137194709E-5</v>
      </c>
      <c r="U193">
        <f t="shared" si="46"/>
        <v>1.0155588382972487E-2</v>
      </c>
      <c r="W193" s="1"/>
    </row>
    <row r="194" spans="2:23" x14ac:dyDescent="0.35">
      <c r="B194">
        <f t="shared" si="47"/>
        <v>15.299999999999962</v>
      </c>
      <c r="C194">
        <f t="shared" si="34"/>
        <v>-367.55259694786133</v>
      </c>
      <c r="D194">
        <f t="shared" si="35"/>
        <v>-381.9718634205488</v>
      </c>
      <c r="E194" s="2">
        <f t="shared" si="36"/>
        <v>-84.501218852390608</v>
      </c>
      <c r="F194">
        <f t="shared" si="37"/>
        <v>0</v>
      </c>
      <c r="G194">
        <f t="shared" si="38"/>
        <v>-1292.868648441573</v>
      </c>
      <c r="H194">
        <f t="shared" si="39"/>
        <v>5844.1695103343818</v>
      </c>
      <c r="I194" s="2">
        <f t="shared" si="40"/>
        <v>5985.4679522694923</v>
      </c>
      <c r="J194" s="46">
        <f t="shared" si="41"/>
        <v>391.20705570388935</v>
      </c>
      <c r="K194">
        <f t="shared" si="42"/>
        <v>14.884637676903351</v>
      </c>
      <c r="L194">
        <f t="shared" si="43"/>
        <v>3.040162924204123E-2</v>
      </c>
      <c r="M194" s="46">
        <f t="shared" si="44"/>
        <v>14.884730818858381</v>
      </c>
      <c r="N194" s="8">
        <f t="shared" si="32"/>
        <v>1.0575988701069809E-6</v>
      </c>
      <c r="O194" s="5">
        <f>SUM($N$41:N194)*0.1+$N$8</f>
        <v>4.2143511299823762E-5</v>
      </c>
      <c r="P194" s="5">
        <f>SUM($O$41:O194)+0</f>
        <v>5.6567480838242284E-3</v>
      </c>
      <c r="Q194" s="8">
        <f t="shared" si="33"/>
        <v>-4.7806767364137461E-6</v>
      </c>
      <c r="R194" s="5">
        <f>SUM($Q$41:Q194)*0.1+$T$8</f>
        <v>3.068878912961412E-5</v>
      </c>
      <c r="S194" s="5">
        <f>SUM($R$41:R194)+0</f>
        <v>8.4930874383633975E-3</v>
      </c>
      <c r="T194">
        <f t="shared" si="45"/>
        <v>5.2133265032225777E-5</v>
      </c>
      <c r="U194">
        <f t="shared" si="46"/>
        <v>1.0204476131557916E-2</v>
      </c>
      <c r="W194" s="1"/>
    </row>
    <row r="195" spans="2:23" x14ac:dyDescent="0.35">
      <c r="B195">
        <f t="shared" si="47"/>
        <v>15.399999999999961</v>
      </c>
      <c r="C195">
        <f t="shared" si="34"/>
        <v>-367.55259694786133</v>
      </c>
      <c r="D195">
        <f t="shared" si="35"/>
        <v>-381.9718634205488</v>
      </c>
      <c r="E195" s="2">
        <f t="shared" si="36"/>
        <v>-84.501218852390608</v>
      </c>
      <c r="F195">
        <f t="shared" si="37"/>
        <v>0</v>
      </c>
      <c r="G195">
        <f t="shared" si="38"/>
        <v>-1301.318770326812</v>
      </c>
      <c r="H195">
        <f t="shared" si="39"/>
        <v>5882.3666966764367</v>
      </c>
      <c r="I195" s="2">
        <f t="shared" si="40"/>
        <v>6024.5886578398804</v>
      </c>
      <c r="J195" s="46">
        <f t="shared" si="41"/>
        <v>391.20705570388935</v>
      </c>
      <c r="K195">
        <f t="shared" si="42"/>
        <v>14.981922890477879</v>
      </c>
      <c r="L195">
        <f t="shared" si="43"/>
        <v>3.040162924204123E-2</v>
      </c>
      <c r="M195" s="46">
        <f t="shared" si="44"/>
        <v>14.982015427618768</v>
      </c>
      <c r="N195" s="8">
        <f t="shared" si="32"/>
        <v>1.0645112810227126E-6</v>
      </c>
      <c r="O195" s="5">
        <f>SUM($N$41:N195)*0.1+$N$8</f>
        <v>4.2249962427926032E-5</v>
      </c>
      <c r="P195" s="5">
        <f>SUM($O$41:O195)+0</f>
        <v>5.6989980462521543E-3</v>
      </c>
      <c r="Q195" s="8">
        <f t="shared" si="33"/>
        <v>-4.8119229895929204E-6</v>
      </c>
      <c r="R195" s="5">
        <f>SUM($Q$41:Q195)*0.1+$T$8</f>
        <v>3.0207596830654828E-5</v>
      </c>
      <c r="S195" s="5">
        <f>SUM($R$41:R195)+0</f>
        <v>8.5232950351940527E-3</v>
      </c>
      <c r="T195">
        <f t="shared" si="45"/>
        <v>5.1938022983596027E-5</v>
      </c>
      <c r="U195">
        <f t="shared" si="46"/>
        <v>1.0253055007564793E-2</v>
      </c>
      <c r="W195" s="1"/>
    </row>
    <row r="196" spans="2:23" x14ac:dyDescent="0.35">
      <c r="B196">
        <f t="shared" si="47"/>
        <v>15.499999999999961</v>
      </c>
      <c r="C196">
        <f t="shared" si="34"/>
        <v>-367.55259694786133</v>
      </c>
      <c r="D196">
        <f t="shared" si="35"/>
        <v>-381.9718634205488</v>
      </c>
      <c r="E196" s="2">
        <f t="shared" si="36"/>
        <v>-84.501218852390608</v>
      </c>
      <c r="F196">
        <f t="shared" si="37"/>
        <v>0</v>
      </c>
      <c r="G196">
        <f t="shared" si="38"/>
        <v>-1309.768892212051</v>
      </c>
      <c r="H196">
        <f t="shared" si="39"/>
        <v>5920.5638830184917</v>
      </c>
      <c r="I196" s="2">
        <f t="shared" si="40"/>
        <v>6063.7093634102703</v>
      </c>
      <c r="J196" s="46">
        <f t="shared" si="41"/>
        <v>391.20705570388935</v>
      </c>
      <c r="K196">
        <f t="shared" si="42"/>
        <v>15.079208104052414</v>
      </c>
      <c r="L196">
        <f t="shared" si="43"/>
        <v>3.040162924204123E-2</v>
      </c>
      <c r="M196" s="46">
        <f t="shared" si="44"/>
        <v>15.079300044183142</v>
      </c>
      <c r="N196" s="8">
        <f t="shared" si="32"/>
        <v>1.0714236919384446E-6</v>
      </c>
      <c r="O196" s="5">
        <f>SUM($N$41:N196)*0.1+$N$8</f>
        <v>4.2357104797119876E-5</v>
      </c>
      <c r="P196" s="5">
        <f>SUM($O$41:O196)+0</f>
        <v>5.7413551510492739E-3</v>
      </c>
      <c r="Q196" s="8">
        <f t="shared" si="33"/>
        <v>-4.8431692427720956E-6</v>
      </c>
      <c r="R196" s="5">
        <f>SUM($Q$41:Q196)*0.1+$T$8</f>
        <v>2.9723279906377617E-5</v>
      </c>
      <c r="S196" s="5">
        <f>SUM($R$41:R196)+0</f>
        <v>8.5530183151004309E-3</v>
      </c>
      <c r="T196">
        <f t="shared" si="45"/>
        <v>5.1745508937366412E-5</v>
      </c>
      <c r="U196">
        <f t="shared" si="46"/>
        <v>1.0301324248315041E-2</v>
      </c>
      <c r="W196" s="1"/>
    </row>
    <row r="197" spans="2:23" x14ac:dyDescent="0.35">
      <c r="B197">
        <f t="shared" si="47"/>
        <v>15.599999999999961</v>
      </c>
      <c r="C197">
        <f t="shared" si="34"/>
        <v>-367.55259694786133</v>
      </c>
      <c r="D197">
        <f t="shared" si="35"/>
        <v>-381.9718634205488</v>
      </c>
      <c r="E197" s="2">
        <f t="shared" si="36"/>
        <v>-84.501218852390608</v>
      </c>
      <c r="F197">
        <f t="shared" si="37"/>
        <v>0</v>
      </c>
      <c r="G197">
        <f t="shared" si="38"/>
        <v>-1318.2190140972903</v>
      </c>
      <c r="H197">
        <f t="shared" si="39"/>
        <v>5958.7610693605466</v>
      </c>
      <c r="I197" s="2">
        <f t="shared" si="40"/>
        <v>6102.8300689806592</v>
      </c>
      <c r="J197" s="46">
        <f t="shared" si="41"/>
        <v>391.20705570388935</v>
      </c>
      <c r="K197">
        <f t="shared" si="42"/>
        <v>15.176493317626946</v>
      </c>
      <c r="L197">
        <f t="shared" si="43"/>
        <v>3.040162924204123E-2</v>
      </c>
      <c r="M197" s="46">
        <f t="shared" si="44"/>
        <v>15.17658466840142</v>
      </c>
      <c r="N197" s="8">
        <f t="shared" si="32"/>
        <v>1.0783361028541766E-6</v>
      </c>
      <c r="O197" s="5">
        <f>SUM($N$41:N197)*0.1+$N$8</f>
        <v>4.2464938407405295E-5</v>
      </c>
      <c r="P197" s="5">
        <f>SUM($O$41:O197)+0</f>
        <v>5.7838200894566793E-3</v>
      </c>
      <c r="Q197" s="8">
        <f t="shared" si="33"/>
        <v>-4.8744154959512708E-6</v>
      </c>
      <c r="R197" s="5">
        <f>SUM($Q$41:Q197)*0.1+$T$8</f>
        <v>2.9235838356782488E-5</v>
      </c>
      <c r="S197" s="5">
        <f>SUM($R$41:R197)+0</f>
        <v>8.5822541534572132E-3</v>
      </c>
      <c r="T197">
        <f t="shared" si="45"/>
        <v>5.1555845821484097E-5</v>
      </c>
      <c r="U197">
        <f t="shared" si="46"/>
        <v>1.0349283124049523E-2</v>
      </c>
      <c r="W197" s="1"/>
    </row>
    <row r="198" spans="2:23" x14ac:dyDescent="0.35">
      <c r="B198">
        <f t="shared" si="47"/>
        <v>15.69999999999996</v>
      </c>
      <c r="C198">
        <f t="shared" si="34"/>
        <v>-367.55259694786133</v>
      </c>
      <c r="D198">
        <f t="shared" si="35"/>
        <v>-381.9718634205488</v>
      </c>
      <c r="E198" s="2">
        <f t="shared" si="36"/>
        <v>-84.501218852390608</v>
      </c>
      <c r="F198">
        <f t="shared" si="37"/>
        <v>0</v>
      </c>
      <c r="G198">
        <f t="shared" si="38"/>
        <v>-1326.6691359825293</v>
      </c>
      <c r="H198">
        <f t="shared" si="39"/>
        <v>5996.9582557026006</v>
      </c>
      <c r="I198" s="2">
        <f t="shared" si="40"/>
        <v>6141.9507745510473</v>
      </c>
      <c r="J198" s="46">
        <f t="shared" si="41"/>
        <v>391.20705570388935</v>
      </c>
      <c r="K198">
        <f t="shared" si="42"/>
        <v>15.273778531201476</v>
      </c>
      <c r="L198">
        <f t="shared" si="43"/>
        <v>3.040162924204123E-2</v>
      </c>
      <c r="M198" s="46">
        <f t="shared" si="44"/>
        <v>15.273869300127354</v>
      </c>
      <c r="N198" s="8">
        <f t="shared" si="32"/>
        <v>1.0852485137699086E-6</v>
      </c>
      <c r="O198" s="5">
        <f>SUM($N$41:N198)*0.1+$N$8</f>
        <v>4.2573463258782288E-5</v>
      </c>
      <c r="P198" s="5">
        <f>SUM($O$41:O198)+0</f>
        <v>5.826393552715462E-3</v>
      </c>
      <c r="Q198" s="8">
        <f t="shared" si="33"/>
        <v>-4.9056617491304451E-6</v>
      </c>
      <c r="R198" s="5">
        <f>SUM($Q$41:Q198)*0.1+$T$8</f>
        <v>2.8745272181869447E-5</v>
      </c>
      <c r="S198" s="5">
        <f>SUM($R$41:R198)+0</f>
        <v>8.6109994256390824E-3</v>
      </c>
      <c r="T198">
        <f t="shared" si="45"/>
        <v>5.136915851614316E-5</v>
      </c>
      <c r="U198">
        <f t="shared" si="46"/>
        <v>1.0396930938477994E-2</v>
      </c>
      <c r="W198" s="1"/>
    </row>
    <row r="199" spans="2:23" x14ac:dyDescent="0.35">
      <c r="B199">
        <f t="shared" si="47"/>
        <v>15.79999999999996</v>
      </c>
      <c r="C199">
        <f t="shared" si="34"/>
        <v>-367.55259694786133</v>
      </c>
      <c r="D199">
        <f t="shared" si="35"/>
        <v>-381.9718634205488</v>
      </c>
      <c r="E199" s="2">
        <f t="shared" si="36"/>
        <v>-84.501218852390608</v>
      </c>
      <c r="F199">
        <f t="shared" si="37"/>
        <v>0</v>
      </c>
      <c r="G199">
        <f t="shared" si="38"/>
        <v>-1335.1192578677683</v>
      </c>
      <c r="H199">
        <f t="shared" si="39"/>
        <v>6035.1554420446555</v>
      </c>
      <c r="I199" s="2">
        <f t="shared" si="40"/>
        <v>6181.0714801214353</v>
      </c>
      <c r="J199" s="46">
        <f t="shared" si="41"/>
        <v>391.20705570388935</v>
      </c>
      <c r="K199">
        <f t="shared" si="42"/>
        <v>15.371063744776006</v>
      </c>
      <c r="L199">
        <f t="shared" si="43"/>
        <v>3.040162924204123E-2</v>
      </c>
      <c r="M199" s="46">
        <f t="shared" si="44"/>
        <v>15.371153939218392</v>
      </c>
      <c r="N199" s="8">
        <f t="shared" si="32"/>
        <v>1.0921609246856404E-6</v>
      </c>
      <c r="O199" s="5">
        <f>SUM($N$41:N199)*0.1+$N$8</f>
        <v>4.2682679351250848E-5</v>
      </c>
      <c r="P199" s="5">
        <f>SUM($O$41:O199)+0</f>
        <v>5.869076232066713E-3</v>
      </c>
      <c r="Q199" s="8">
        <f t="shared" si="33"/>
        <v>-4.9369080023096195E-6</v>
      </c>
      <c r="R199" s="5">
        <f>SUM($Q$41:Q199)*0.1+$T$8</f>
        <v>2.8251581381638481E-5</v>
      </c>
      <c r="S199" s="5">
        <f>SUM($R$41:R199)+0</f>
        <v>8.6392510070207214E-3</v>
      </c>
      <c r="T199">
        <f t="shared" si="45"/>
        <v>5.1185573818850927E-5</v>
      </c>
      <c r="U199">
        <f t="shared" si="46"/>
        <v>1.0444267029338103E-2</v>
      </c>
      <c r="W199" s="1"/>
    </row>
    <row r="200" spans="2:23" x14ac:dyDescent="0.35">
      <c r="B200">
        <f t="shared" si="47"/>
        <v>15.899999999999959</v>
      </c>
      <c r="C200">
        <f t="shared" si="34"/>
        <v>-367.55259694786133</v>
      </c>
      <c r="D200">
        <f t="shared" si="35"/>
        <v>-381.9718634205488</v>
      </c>
      <c r="E200" s="2">
        <f t="shared" si="36"/>
        <v>-84.501218852390608</v>
      </c>
      <c r="F200">
        <f t="shared" si="37"/>
        <v>0</v>
      </c>
      <c r="G200">
        <f t="shared" si="38"/>
        <v>-1343.5693797530073</v>
      </c>
      <c r="H200">
        <f t="shared" si="39"/>
        <v>6073.3526283867104</v>
      </c>
      <c r="I200" s="2">
        <f t="shared" si="40"/>
        <v>6220.1921856918243</v>
      </c>
      <c r="J200" s="46">
        <f t="shared" si="41"/>
        <v>391.20705570388935</v>
      </c>
      <c r="K200">
        <f t="shared" si="42"/>
        <v>15.468348958350537</v>
      </c>
      <c r="L200">
        <f t="shared" si="43"/>
        <v>3.040162924204123E-2</v>
      </c>
      <c r="M200" s="46">
        <f t="shared" si="44"/>
        <v>15.468438585535576</v>
      </c>
      <c r="N200" s="8">
        <f t="shared" si="32"/>
        <v>1.0990733356013724E-6</v>
      </c>
      <c r="O200" s="5">
        <f>SUM($N$41:N200)*0.1+$N$8</f>
        <v>4.2792586684810982E-5</v>
      </c>
      <c r="P200" s="5">
        <f>SUM($O$41:O200)+0</f>
        <v>5.9118688187515239E-3</v>
      </c>
      <c r="Q200" s="8">
        <f t="shared" si="33"/>
        <v>-4.9681542554887947E-6</v>
      </c>
      <c r="R200" s="5">
        <f>SUM($Q$41:Q200)*0.1+$T$8</f>
        <v>2.7754765956089603E-5</v>
      </c>
      <c r="S200" s="5">
        <f>SUM($R$41:R200)+0</f>
        <v>8.6670057729768112E-3</v>
      </c>
      <c r="T200">
        <f t="shared" si="45"/>
        <v>5.1005220403938776E-5</v>
      </c>
      <c r="U200">
        <f t="shared" si="46"/>
        <v>1.0491290768963556E-2</v>
      </c>
      <c r="W200" s="1"/>
    </row>
    <row r="201" spans="2:23" x14ac:dyDescent="0.35">
      <c r="B201">
        <f t="shared" si="47"/>
        <v>15.999999999999959</v>
      </c>
      <c r="C201">
        <f t="shared" si="34"/>
        <v>-367.55259694786133</v>
      </c>
      <c r="D201">
        <f t="shared" si="35"/>
        <v>-381.9718634205488</v>
      </c>
      <c r="E201" s="2">
        <f t="shared" si="36"/>
        <v>-84.501218852390608</v>
      </c>
      <c r="F201">
        <f t="shared" si="37"/>
        <v>0</v>
      </c>
      <c r="G201">
        <f t="shared" si="38"/>
        <v>-1352.0195016382463</v>
      </c>
      <c r="H201">
        <f t="shared" si="39"/>
        <v>6111.5498147287653</v>
      </c>
      <c r="I201" s="2">
        <f t="shared" si="40"/>
        <v>6259.3128912622142</v>
      </c>
      <c r="J201" s="46">
        <f t="shared" si="41"/>
        <v>391.20705570388935</v>
      </c>
      <c r="K201">
        <f t="shared" si="42"/>
        <v>15.565634171925073</v>
      </c>
      <c r="L201">
        <f t="shared" si="43"/>
        <v>3.040162924204123E-2</v>
      </c>
      <c r="M201" s="46">
        <f t="shared" si="44"/>
        <v>15.56572323894342</v>
      </c>
      <c r="N201" s="8">
        <f t="shared" si="32"/>
        <v>1.1059857465171041E-6</v>
      </c>
      <c r="O201" s="5">
        <f>SUM($N$41:N201)*0.1+$N$8</f>
        <v>4.2903185259462697E-5</v>
      </c>
      <c r="P201" s="5">
        <f>SUM($O$41:O201)+0</f>
        <v>5.9547720040109865E-3</v>
      </c>
      <c r="Q201" s="8">
        <f t="shared" si="33"/>
        <v>-4.9994005086679698E-6</v>
      </c>
      <c r="R201" s="5">
        <f>SUM($Q$41:Q201)*0.1+$T$8</f>
        <v>2.7254825905222807E-5</v>
      </c>
      <c r="S201" s="5">
        <f>SUM($R$41:R201)+0</f>
        <v>8.6942605988820348E-3</v>
      </c>
      <c r="T201">
        <f t="shared" si="45"/>
        <v>5.0828228776259569E-5</v>
      </c>
      <c r="U201">
        <f t="shared" si="46"/>
        <v>1.0538001564861604E-2</v>
      </c>
      <c r="W201" s="1"/>
    </row>
    <row r="202" spans="2:23" x14ac:dyDescent="0.35">
      <c r="B202">
        <f t="shared" si="47"/>
        <v>16.099999999999959</v>
      </c>
      <c r="C202">
        <f t="shared" si="34"/>
        <v>-367.55259694786133</v>
      </c>
      <c r="D202">
        <f t="shared" si="35"/>
        <v>-381.9718634205488</v>
      </c>
      <c r="E202" s="2">
        <f t="shared" si="36"/>
        <v>-84.501218852390608</v>
      </c>
      <c r="F202">
        <f t="shared" si="37"/>
        <v>0</v>
      </c>
      <c r="G202">
        <f t="shared" si="38"/>
        <v>-1360.4696235234853</v>
      </c>
      <c r="H202">
        <f t="shared" si="39"/>
        <v>6149.7470010708203</v>
      </c>
      <c r="I202" s="2">
        <f t="shared" si="40"/>
        <v>6298.4335968326031</v>
      </c>
      <c r="J202" s="46">
        <f t="shared" si="41"/>
        <v>391.20705570388935</v>
      </c>
      <c r="K202">
        <f t="shared" si="42"/>
        <v>15.662919385499604</v>
      </c>
      <c r="L202">
        <f t="shared" si="43"/>
        <v>3.040162924204123E-2</v>
      </c>
      <c r="M202" s="46">
        <f t="shared" si="44"/>
        <v>15.663007899309795</v>
      </c>
      <c r="N202" s="8">
        <f t="shared" si="32"/>
        <v>1.1128981574328361E-6</v>
      </c>
      <c r="O202" s="5">
        <f>SUM($N$41:N202)*0.1+$N$8</f>
        <v>4.301447507520598E-5</v>
      </c>
      <c r="P202" s="5">
        <f>SUM($O$41:O202)+0</f>
        <v>5.9977864790861923E-3</v>
      </c>
      <c r="Q202" s="8">
        <f t="shared" si="33"/>
        <v>-5.0306467618471442E-6</v>
      </c>
      <c r="R202" s="5">
        <f>SUM($Q$41:Q202)*0.1+$T$8</f>
        <v>2.6751761229038092E-5</v>
      </c>
      <c r="S202" s="5">
        <f>SUM($R$41:R202)+0</f>
        <v>8.7210123601110731E-3</v>
      </c>
      <c r="T202">
        <f t="shared" si="45"/>
        <v>5.0654731218820838E-5</v>
      </c>
      <c r="U202">
        <f t="shared" si="46"/>
        <v>1.0584398860299968E-2</v>
      </c>
      <c r="W202" s="1"/>
    </row>
    <row r="203" spans="2:23" x14ac:dyDescent="0.35">
      <c r="B203">
        <f t="shared" si="47"/>
        <v>16.19999999999996</v>
      </c>
      <c r="C203">
        <f t="shared" si="34"/>
        <v>-367.55259694786133</v>
      </c>
      <c r="D203">
        <f t="shared" si="35"/>
        <v>-381.9718634205488</v>
      </c>
      <c r="E203" s="2">
        <f t="shared" si="36"/>
        <v>-84.501218852390608</v>
      </c>
      <c r="F203">
        <f t="shared" si="37"/>
        <v>0</v>
      </c>
      <c r="G203">
        <f t="shared" si="38"/>
        <v>-1368.9197454087246</v>
      </c>
      <c r="H203">
        <f t="shared" si="39"/>
        <v>6187.9441874128752</v>
      </c>
      <c r="I203" s="2">
        <f t="shared" si="40"/>
        <v>6337.5543024029921</v>
      </c>
      <c r="J203" s="46">
        <f t="shared" si="41"/>
        <v>391.20705570388935</v>
      </c>
      <c r="K203">
        <f t="shared" si="42"/>
        <v>15.760204599074136</v>
      </c>
      <c r="L203">
        <f t="shared" si="43"/>
        <v>3.040162924204123E-2</v>
      </c>
      <c r="M203" s="46">
        <f t="shared" si="44"/>
        <v>15.760292566505841</v>
      </c>
      <c r="N203" s="8">
        <f t="shared" si="32"/>
        <v>1.1198105683485681E-6</v>
      </c>
      <c r="O203" s="5">
        <f>SUM($N$41:N203)*0.1+$N$8</f>
        <v>4.3126456132040836E-5</v>
      </c>
      <c r="P203" s="5">
        <f>SUM($O$41:O203)+0</f>
        <v>6.0409129352182334E-3</v>
      </c>
      <c r="Q203" s="8">
        <f t="shared" si="33"/>
        <v>-5.0618930150263194E-6</v>
      </c>
      <c r="R203" s="5">
        <f>SUM($Q$41:Q203)*0.1+$T$8</f>
        <v>2.6245571927535459E-5</v>
      </c>
      <c r="S203" s="5">
        <f>SUM($R$41:R203)+0</f>
        <v>8.7472579320386091E-3</v>
      </c>
      <c r="T203">
        <f t="shared" si="45"/>
        <v>5.0484861734110752E-5</v>
      </c>
      <c r="U203">
        <f t="shared" si="46"/>
        <v>1.0630482134903353E-2</v>
      </c>
      <c r="W203" s="1"/>
    </row>
    <row r="204" spans="2:23" x14ac:dyDescent="0.35">
      <c r="B204">
        <f t="shared" si="47"/>
        <v>16.299999999999962</v>
      </c>
      <c r="C204">
        <f t="shared" si="34"/>
        <v>-367.55259694786133</v>
      </c>
      <c r="D204">
        <f t="shared" si="35"/>
        <v>-381.9718634205488</v>
      </c>
      <c r="E204" s="2">
        <f t="shared" si="36"/>
        <v>-84.501218852390608</v>
      </c>
      <c r="F204">
        <f t="shared" si="37"/>
        <v>0</v>
      </c>
      <c r="G204">
        <f t="shared" si="38"/>
        <v>-1377.3698672939636</v>
      </c>
      <c r="H204">
        <f t="shared" si="39"/>
        <v>6226.141373754931</v>
      </c>
      <c r="I204" s="2">
        <f t="shared" si="40"/>
        <v>6376.675007973382</v>
      </c>
      <c r="J204" s="46">
        <f t="shared" si="41"/>
        <v>391.20705570388935</v>
      </c>
      <c r="K204">
        <f t="shared" si="42"/>
        <v>15.857489812648669</v>
      </c>
      <c r="L204">
        <f t="shared" si="43"/>
        <v>3.040162924204123E-2</v>
      </c>
      <c r="M204" s="46">
        <f t="shared" si="44"/>
        <v>15.857577240405863</v>
      </c>
      <c r="N204" s="8">
        <f t="shared" si="32"/>
        <v>1.1267229792643001E-6</v>
      </c>
      <c r="O204" s="5">
        <f>SUM($N$41:N204)*0.1+$N$8</f>
        <v>4.3239128429967267E-5</v>
      </c>
      <c r="P204" s="5">
        <f>SUM($O$41:O204)+0</f>
        <v>6.0841520636482011E-3</v>
      </c>
      <c r="Q204" s="8">
        <f t="shared" si="33"/>
        <v>-5.0931392682054954E-6</v>
      </c>
      <c r="R204" s="5">
        <f>SUM($Q$41:Q204)*0.1+$T$8</f>
        <v>2.5736258000714907E-5</v>
      </c>
      <c r="S204" s="5">
        <f>SUM($R$41:R204)+0</f>
        <v>8.7729941900393238E-3</v>
      </c>
      <c r="T204">
        <f t="shared" si="45"/>
        <v>5.0318755978884908E-5</v>
      </c>
      <c r="U204">
        <f t="shared" si="46"/>
        <v>1.0676250905259692E-2</v>
      </c>
      <c r="W204" s="1"/>
    </row>
    <row r="205" spans="2:23" x14ac:dyDescent="0.35">
      <c r="B205">
        <f t="shared" si="47"/>
        <v>16.399999999999963</v>
      </c>
      <c r="C205">
        <f t="shared" si="34"/>
        <v>-367.55259694786133</v>
      </c>
      <c r="D205">
        <f t="shared" si="35"/>
        <v>-381.9718634205488</v>
      </c>
      <c r="E205" s="2">
        <f t="shared" si="36"/>
        <v>-84.501218852390608</v>
      </c>
      <c r="F205">
        <f t="shared" si="37"/>
        <v>0</v>
      </c>
      <c r="G205">
        <f t="shared" si="38"/>
        <v>-1385.8199891792028</v>
      </c>
      <c r="H205">
        <f t="shared" si="39"/>
        <v>6264.3385600969859</v>
      </c>
      <c r="I205" s="2">
        <f t="shared" si="40"/>
        <v>6415.7957135437709</v>
      </c>
      <c r="J205" s="46">
        <f t="shared" si="41"/>
        <v>391.20705570388935</v>
      </c>
      <c r="K205">
        <f t="shared" si="42"/>
        <v>15.954775026223203</v>
      </c>
      <c r="L205">
        <f t="shared" si="43"/>
        <v>3.040162924204123E-2</v>
      </c>
      <c r="M205" s="46">
        <f t="shared" si="44"/>
        <v>15.954861920887229</v>
      </c>
      <c r="N205" s="8">
        <f t="shared" si="32"/>
        <v>1.1336353901800321E-6</v>
      </c>
      <c r="O205" s="5">
        <f>SUM($N$41:N205)*0.1+$N$8</f>
        <v>4.3352491968985272E-5</v>
      </c>
      <c r="P205" s="5">
        <f>SUM($O$41:O205)+0</f>
        <v>6.1275045556171866E-3</v>
      </c>
      <c r="Q205" s="8">
        <f t="shared" si="33"/>
        <v>-5.1243855213846698E-6</v>
      </c>
      <c r="R205" s="5">
        <f>SUM($Q$41:Q205)*0.1+$T$8</f>
        <v>2.5223819448576444E-5</v>
      </c>
      <c r="S205" s="5">
        <f>SUM($R$41:R205)+0</f>
        <v>8.7982180094879001E-3</v>
      </c>
      <c r="T205">
        <f t="shared" si="45"/>
        <v>5.015655119219538E-5</v>
      </c>
      <c r="U205">
        <f t="shared" si="46"/>
        <v>1.0721704725536262E-2</v>
      </c>
      <c r="W205" s="1"/>
    </row>
    <row r="206" spans="2:23" x14ac:dyDescent="0.35">
      <c r="B206">
        <f t="shared" si="47"/>
        <v>16.499999999999964</v>
      </c>
      <c r="C206">
        <f t="shared" si="34"/>
        <v>-367.55259694786133</v>
      </c>
      <c r="D206">
        <f t="shared" si="35"/>
        <v>-381.9718634205488</v>
      </c>
      <c r="E206" s="2">
        <f t="shared" si="36"/>
        <v>-84.501218852390608</v>
      </c>
      <c r="F206">
        <f t="shared" si="37"/>
        <v>0</v>
      </c>
      <c r="G206">
        <f t="shared" si="38"/>
        <v>-1394.2701110644421</v>
      </c>
      <c r="H206">
        <f t="shared" si="39"/>
        <v>6302.5357464390418</v>
      </c>
      <c r="I206" s="2">
        <f t="shared" si="40"/>
        <v>6454.9164191141608</v>
      </c>
      <c r="J206" s="46">
        <f t="shared" si="41"/>
        <v>391.20705570388935</v>
      </c>
      <c r="K206">
        <f t="shared" si="42"/>
        <v>16.052060239797736</v>
      </c>
      <c r="L206">
        <f t="shared" si="43"/>
        <v>3.040162924204123E-2</v>
      </c>
      <c r="M206" s="46">
        <f t="shared" si="44"/>
        <v>16.052146607830277</v>
      </c>
      <c r="N206" s="8">
        <f t="shared" si="32"/>
        <v>1.1405478010957641E-6</v>
      </c>
      <c r="O206" s="5">
        <f>SUM($N$41:N206)*0.1+$N$8</f>
        <v>4.3466546749094845E-5</v>
      </c>
      <c r="P206" s="5">
        <f>SUM($O$41:O206)+0</f>
        <v>6.1709711023662812E-3</v>
      </c>
      <c r="Q206" s="8">
        <f t="shared" si="33"/>
        <v>-5.1556317745638458E-6</v>
      </c>
      <c r="R206" s="5">
        <f>SUM($Q$41:Q206)*0.1+$T$8</f>
        <v>2.4708256271120056E-5</v>
      </c>
      <c r="S206" s="5">
        <f>SUM($R$41:R206)+0</f>
        <v>8.8229262657590207E-3</v>
      </c>
      <c r="T206">
        <f t="shared" si="45"/>
        <v>4.9998386116459713E-5</v>
      </c>
      <c r="U206">
        <f t="shared" si="46"/>
        <v>1.0766843188105793E-2</v>
      </c>
      <c r="W206" s="1"/>
    </row>
    <row r="207" spans="2:23" x14ac:dyDescent="0.35">
      <c r="B207">
        <f t="shared" si="47"/>
        <v>16.599999999999966</v>
      </c>
      <c r="C207">
        <f t="shared" si="34"/>
        <v>-367.55259694786133</v>
      </c>
      <c r="D207">
        <f t="shared" si="35"/>
        <v>-381.9718634205488</v>
      </c>
      <c r="E207" s="2">
        <f t="shared" si="36"/>
        <v>-84.501218852390608</v>
      </c>
      <c r="F207">
        <f t="shared" si="37"/>
        <v>0</v>
      </c>
      <c r="G207">
        <f t="shared" si="38"/>
        <v>-1402.7202329496813</v>
      </c>
      <c r="H207">
        <f t="shared" si="39"/>
        <v>6340.7329327810967</v>
      </c>
      <c r="I207" s="2">
        <f t="shared" si="40"/>
        <v>6494.0371246845498</v>
      </c>
      <c r="J207" s="46">
        <f t="shared" si="41"/>
        <v>391.20705570388935</v>
      </c>
      <c r="K207">
        <f t="shared" si="42"/>
        <v>16.14934545337227</v>
      </c>
      <c r="L207">
        <f t="shared" si="43"/>
        <v>3.040162924204123E-2</v>
      </c>
      <c r="M207" s="46">
        <f t="shared" si="44"/>
        <v>16.149431301118231</v>
      </c>
      <c r="N207" s="8">
        <f t="shared" si="32"/>
        <v>1.1474602120114963E-6</v>
      </c>
      <c r="O207" s="5">
        <f>SUM($N$41:N207)*0.1+$N$8</f>
        <v>4.3581292770295991E-5</v>
      </c>
      <c r="P207" s="5">
        <f>SUM($O$41:O207)+0</f>
        <v>6.214552395136577E-3</v>
      </c>
      <c r="Q207" s="8">
        <f t="shared" si="33"/>
        <v>-5.186878027743021E-6</v>
      </c>
      <c r="R207" s="5">
        <f>SUM($Q$41:Q207)*0.1+$T$8</f>
        <v>2.4189568468345755E-5</v>
      </c>
      <c r="S207" s="5">
        <f>SUM($R$41:R207)+0</f>
        <v>8.8471158342273669E-3</v>
      </c>
      <c r="T207">
        <f t="shared" si="45"/>
        <v>4.9844400911386635E-5</v>
      </c>
      <c r="U207">
        <f t="shared" si="46"/>
        <v>1.0811665924182746E-2</v>
      </c>
      <c r="W207" s="1"/>
    </row>
    <row r="208" spans="2:23" x14ac:dyDescent="0.35">
      <c r="B208">
        <f t="shared" si="47"/>
        <v>16.699999999999967</v>
      </c>
      <c r="C208">
        <f t="shared" si="34"/>
        <v>-367.55259694786133</v>
      </c>
      <c r="D208">
        <f t="shared" si="35"/>
        <v>-381.9718634205488</v>
      </c>
      <c r="E208" s="2">
        <f t="shared" si="36"/>
        <v>-84.501218852390608</v>
      </c>
      <c r="F208">
        <f t="shared" si="37"/>
        <v>0</v>
      </c>
      <c r="G208">
        <f t="shared" si="38"/>
        <v>-1411.1703548349203</v>
      </c>
      <c r="H208">
        <f t="shared" si="39"/>
        <v>6378.9301191231525</v>
      </c>
      <c r="I208" s="2">
        <f t="shared" si="40"/>
        <v>6533.1578302549397</v>
      </c>
      <c r="J208" s="46">
        <f t="shared" si="41"/>
        <v>391.20705570388935</v>
      </c>
      <c r="K208">
        <f t="shared" si="42"/>
        <v>16.246630666946803</v>
      </c>
      <c r="L208">
        <f t="shared" si="43"/>
        <v>3.040162924204123E-2</v>
      </c>
      <c r="M208" s="46">
        <f t="shared" si="44"/>
        <v>16.246716000637115</v>
      </c>
      <c r="N208" s="8">
        <f t="shared" si="32"/>
        <v>1.154372622927228E-6</v>
      </c>
      <c r="O208" s="5">
        <f>SUM($N$41:N208)*0.1+$N$8</f>
        <v>4.3696730032588718E-5</v>
      </c>
      <c r="P208" s="5">
        <f>SUM($O$41:O208)+0</f>
        <v>6.2582491251691654E-3</v>
      </c>
      <c r="Q208" s="8">
        <f t="shared" si="33"/>
        <v>-5.2181242809221962E-6</v>
      </c>
      <c r="R208" s="5">
        <f>SUM($Q$41:Q208)*0.1+$T$8</f>
        <v>2.3667756040253537E-5</v>
      </c>
      <c r="S208" s="5">
        <f>SUM($R$41:R208)+0</f>
        <v>8.8707835902676196E-3</v>
      </c>
      <c r="T208">
        <f t="shared" si="45"/>
        <v>4.9694737060597257E-5</v>
      </c>
      <c r="U208">
        <f t="shared" si="46"/>
        <v>1.085617260446986E-2</v>
      </c>
      <c r="W208" s="1"/>
    </row>
    <row r="209" spans="2:23" x14ac:dyDescent="0.35">
      <c r="B209">
        <f t="shared" si="47"/>
        <v>16.799999999999969</v>
      </c>
      <c r="C209">
        <f t="shared" si="34"/>
        <v>-367.55259694786133</v>
      </c>
      <c r="D209">
        <f t="shared" si="35"/>
        <v>-381.9718634205488</v>
      </c>
      <c r="E209" s="2">
        <f t="shared" si="36"/>
        <v>-84.501218852390608</v>
      </c>
      <c r="F209">
        <f t="shared" si="37"/>
        <v>0</v>
      </c>
      <c r="G209">
        <f t="shared" si="38"/>
        <v>-1419.6204767201596</v>
      </c>
      <c r="H209">
        <f t="shared" si="39"/>
        <v>6417.1273054652083</v>
      </c>
      <c r="I209" s="2">
        <f t="shared" si="40"/>
        <v>6572.2785358253295</v>
      </c>
      <c r="J209" s="46">
        <f t="shared" si="41"/>
        <v>391.20705570388935</v>
      </c>
      <c r="K209">
        <f t="shared" si="42"/>
        <v>16.343915880521337</v>
      </c>
      <c r="L209">
        <f t="shared" si="43"/>
        <v>3.040162924204123E-2</v>
      </c>
      <c r="M209" s="46">
        <f t="shared" si="44"/>
        <v>16.344000706275658</v>
      </c>
      <c r="N209" s="8">
        <f t="shared" si="32"/>
        <v>1.1612850338429602E-6</v>
      </c>
      <c r="O209" s="5">
        <f>SUM($N$41:N209)*0.1+$N$8</f>
        <v>4.3812858535973013E-5</v>
      </c>
      <c r="P209" s="5">
        <f>SUM($O$41:O209)+0</f>
        <v>6.3020619837051385E-3</v>
      </c>
      <c r="Q209" s="8">
        <f t="shared" si="33"/>
        <v>-5.2493705341013722E-6</v>
      </c>
      <c r="R209" s="5">
        <f>SUM($Q$41:Q209)*0.1+$T$8</f>
        <v>2.31428189868434E-5</v>
      </c>
      <c r="S209" s="5">
        <f>SUM($R$41:R209)+0</f>
        <v>8.8939264092544636E-3</v>
      </c>
      <c r="T209">
        <f t="shared" si="45"/>
        <v>4.9549537270805898E-5</v>
      </c>
      <c r="U209">
        <f t="shared" si="46"/>
        <v>1.0900362939815148E-2</v>
      </c>
      <c r="W209" s="1"/>
    </row>
    <row r="210" spans="2:23" x14ac:dyDescent="0.35">
      <c r="B210">
        <f t="shared" si="47"/>
        <v>16.89999999999997</v>
      </c>
      <c r="C210">
        <f t="shared" si="34"/>
        <v>-367.55259694786133</v>
      </c>
      <c r="D210">
        <f t="shared" si="35"/>
        <v>-381.9718634205488</v>
      </c>
      <c r="E210" s="2">
        <f t="shared" si="36"/>
        <v>-84.501218852390608</v>
      </c>
      <c r="F210">
        <f t="shared" si="37"/>
        <v>0</v>
      </c>
      <c r="G210">
        <f t="shared" si="38"/>
        <v>-1428.0705986053988</v>
      </c>
      <c r="H210">
        <f t="shared" si="39"/>
        <v>6455.3244918072633</v>
      </c>
      <c r="I210" s="2">
        <f t="shared" si="40"/>
        <v>6611.3992413957185</v>
      </c>
      <c r="J210" s="46">
        <f t="shared" si="41"/>
        <v>391.20705570388935</v>
      </c>
      <c r="K210">
        <f t="shared" si="42"/>
        <v>16.44120109409587</v>
      </c>
      <c r="L210">
        <f t="shared" si="43"/>
        <v>3.040162924204123E-2</v>
      </c>
      <c r="M210" s="46">
        <f t="shared" si="44"/>
        <v>16.441285417925233</v>
      </c>
      <c r="N210" s="8">
        <f t="shared" si="32"/>
        <v>1.1681974447586922E-6</v>
      </c>
      <c r="O210" s="5">
        <f>SUM($N$41:N210)*0.1+$N$8</f>
        <v>4.3929678280448882E-5</v>
      </c>
      <c r="P210" s="5">
        <f>SUM($O$41:O210)+0</f>
        <v>6.3459916619855875E-3</v>
      </c>
      <c r="Q210" s="8">
        <f t="shared" si="33"/>
        <v>-5.2806167872805465E-6</v>
      </c>
      <c r="R210" s="5">
        <f>SUM($Q$41:Q210)*0.1+$T$8</f>
        <v>2.2614757308115344E-5</v>
      </c>
      <c r="S210" s="5">
        <f>SUM($R$41:R210)+0</f>
        <v>8.9165411665625798E-3</v>
      </c>
      <c r="T210">
        <f t="shared" si="45"/>
        <v>4.9408945363453154E-5</v>
      </c>
      <c r="U210">
        <f t="shared" si="46"/>
        <v>1.0944236681879452E-2</v>
      </c>
      <c r="W210" s="1"/>
    </row>
    <row r="211" spans="2:23" x14ac:dyDescent="0.35">
      <c r="B211">
        <f t="shared" si="47"/>
        <v>16.999999999999972</v>
      </c>
      <c r="C211">
        <f t="shared" si="34"/>
        <v>-367.55259694786133</v>
      </c>
      <c r="D211">
        <f t="shared" si="35"/>
        <v>-381.9718634205488</v>
      </c>
      <c r="E211" s="2">
        <f t="shared" si="36"/>
        <v>-84.501218852390608</v>
      </c>
      <c r="F211">
        <f t="shared" si="37"/>
        <v>0</v>
      </c>
      <c r="G211">
        <f t="shared" si="38"/>
        <v>-1436.5207204906378</v>
      </c>
      <c r="H211">
        <f t="shared" si="39"/>
        <v>6493.5216781493191</v>
      </c>
      <c r="I211" s="2">
        <f t="shared" si="40"/>
        <v>6650.5199469661084</v>
      </c>
      <c r="J211" s="46">
        <f t="shared" si="41"/>
        <v>391.20705570388935</v>
      </c>
      <c r="K211">
        <f t="shared" si="42"/>
        <v>16.538486307670404</v>
      </c>
      <c r="L211">
        <f t="shared" si="43"/>
        <v>3.040162924204123E-2</v>
      </c>
      <c r="M211" s="46">
        <f t="shared" si="44"/>
        <v>16.538570135479763</v>
      </c>
      <c r="N211" s="8">
        <f t="shared" si="32"/>
        <v>1.1751098556744242E-6</v>
      </c>
      <c r="O211" s="5">
        <f>SUM($N$41:N211)*0.1+$N$8</f>
        <v>4.4047189266016325E-5</v>
      </c>
      <c r="P211" s="5">
        <f>SUM($O$41:O211)+0</f>
        <v>6.3900388512516037E-3</v>
      </c>
      <c r="Q211" s="8">
        <f t="shared" si="33"/>
        <v>-5.3118630404597226E-6</v>
      </c>
      <c r="R211" s="5">
        <f>SUM($Q$41:Q211)*0.1+$T$8</f>
        <v>2.208357100406937E-5</v>
      </c>
      <c r="S211" s="5">
        <f>SUM($R$41:R211)+0</f>
        <v>8.9386247375666493E-3</v>
      </c>
      <c r="T211">
        <f t="shared" si="45"/>
        <v>4.9273106158715398E-5</v>
      </c>
      <c r="U211">
        <f t="shared" si="46"/>
        <v>1.0987793623814718E-2</v>
      </c>
      <c r="W211" s="1"/>
    </row>
    <row r="212" spans="2:23" x14ac:dyDescent="0.35">
      <c r="B212">
        <f t="shared" si="47"/>
        <v>17.099999999999973</v>
      </c>
      <c r="C212">
        <f t="shared" si="34"/>
        <v>-367.55259694786133</v>
      </c>
      <c r="D212">
        <f t="shared" si="35"/>
        <v>-381.9718634205488</v>
      </c>
      <c r="E212" s="2">
        <f t="shared" si="36"/>
        <v>-84.501218852390608</v>
      </c>
      <c r="F212">
        <f t="shared" si="37"/>
        <v>0</v>
      </c>
      <c r="G212">
        <f t="shared" si="38"/>
        <v>-1444.9708423758771</v>
      </c>
      <c r="H212">
        <f t="shared" si="39"/>
        <v>6531.718864491374</v>
      </c>
      <c r="I212" s="2">
        <f t="shared" si="40"/>
        <v>6689.6406525364973</v>
      </c>
      <c r="J212" s="46">
        <f t="shared" si="41"/>
        <v>391.20705570388935</v>
      </c>
      <c r="K212">
        <f t="shared" si="42"/>
        <v>16.635771521244934</v>
      </c>
      <c r="L212">
        <f t="shared" si="43"/>
        <v>3.040162924204123E-2</v>
      </c>
      <c r="M212" s="46">
        <f t="shared" si="44"/>
        <v>16.63585485883565</v>
      </c>
      <c r="N212" s="8">
        <f t="shared" si="32"/>
        <v>1.1820222665901562E-6</v>
      </c>
      <c r="O212" s="5">
        <f>SUM($N$41:N212)*0.1+$N$8</f>
        <v>4.4165391492675343E-5</v>
      </c>
      <c r="P212" s="5">
        <f>SUM($O$41:O212)+0</f>
        <v>6.4342042427442793E-3</v>
      </c>
      <c r="Q212" s="8">
        <f t="shared" si="33"/>
        <v>-5.3431092936388978E-6</v>
      </c>
      <c r="R212" s="5">
        <f>SUM($Q$41:Q212)*0.1+$T$8</f>
        <v>2.1549260074705485E-5</v>
      </c>
      <c r="S212" s="5">
        <f>SUM($R$41:R212)+0</f>
        <v>8.960173997641355E-3</v>
      </c>
      <c r="T212">
        <f t="shared" si="45"/>
        <v>4.9142165351850089E-5</v>
      </c>
      <c r="U212">
        <f t="shared" si="46"/>
        <v>1.103103360095312E-2</v>
      </c>
      <c r="W212" s="1"/>
    </row>
    <row r="213" spans="2:23" x14ac:dyDescent="0.35">
      <c r="B213">
        <f t="shared" si="47"/>
        <v>17.199999999999974</v>
      </c>
      <c r="C213">
        <f t="shared" si="34"/>
        <v>-367.55259694786133</v>
      </c>
      <c r="D213">
        <f t="shared" si="35"/>
        <v>-381.9718634205488</v>
      </c>
      <c r="E213" s="2">
        <f t="shared" si="36"/>
        <v>-84.501218852390608</v>
      </c>
      <c r="F213">
        <f t="shared" si="37"/>
        <v>0</v>
      </c>
      <c r="G213">
        <f t="shared" si="38"/>
        <v>-1453.4209642611163</v>
      </c>
      <c r="H213">
        <f t="shared" si="39"/>
        <v>6569.9160508334298</v>
      </c>
      <c r="I213" s="2">
        <f t="shared" si="40"/>
        <v>6728.7613581068872</v>
      </c>
      <c r="J213" s="46">
        <f t="shared" si="41"/>
        <v>391.20705570388935</v>
      </c>
      <c r="K213">
        <f t="shared" si="42"/>
        <v>16.733056734819471</v>
      </c>
      <c r="L213">
        <f t="shared" si="43"/>
        <v>3.040162924204123E-2</v>
      </c>
      <c r="M213" s="46">
        <f t="shared" si="44"/>
        <v>16.733139587891717</v>
      </c>
      <c r="N213" s="8">
        <f t="shared" si="32"/>
        <v>1.1889346775058882E-6</v>
      </c>
      <c r="O213" s="5">
        <f>SUM($N$41:N213)*0.1+$N$8</f>
        <v>4.4284284960425927E-5</v>
      </c>
      <c r="P213" s="5">
        <f>SUM($O$41:O213)+0</f>
        <v>6.4784885277047056E-3</v>
      </c>
      <c r="Q213" s="8">
        <f t="shared" si="33"/>
        <v>-5.3743555468180729E-6</v>
      </c>
      <c r="R213" s="5">
        <f>SUM($Q$41:Q213)*0.1+$T$8</f>
        <v>2.1011824520023674E-5</v>
      </c>
      <c r="S213" s="5">
        <f>SUM($R$41:R213)+0</f>
        <v>8.9811858221613781E-3</v>
      </c>
      <c r="T213">
        <f t="shared" si="45"/>
        <v>4.9016269381874364E-5</v>
      </c>
      <c r="U213">
        <f t="shared" si="46"/>
        <v>1.1073956491507182E-2</v>
      </c>
      <c r="W213" s="1"/>
    </row>
    <row r="214" spans="2:23" x14ac:dyDescent="0.35">
      <c r="B214">
        <f t="shared" si="47"/>
        <v>17.299999999999976</v>
      </c>
      <c r="C214">
        <f t="shared" si="34"/>
        <v>-367.55259694786133</v>
      </c>
      <c r="D214">
        <f t="shared" si="35"/>
        <v>-381.9718634205488</v>
      </c>
      <c r="E214" s="2">
        <f t="shared" si="36"/>
        <v>-84.501218852390608</v>
      </c>
      <c r="F214">
        <f t="shared" si="37"/>
        <v>0</v>
      </c>
      <c r="G214">
        <f t="shared" si="38"/>
        <v>-1461.8710861463555</v>
      </c>
      <c r="H214">
        <f t="shared" si="39"/>
        <v>6608.1132371754848</v>
      </c>
      <c r="I214" s="2">
        <f t="shared" si="40"/>
        <v>6767.8820636772771</v>
      </c>
      <c r="J214" s="46">
        <f t="shared" si="41"/>
        <v>391.20705570388935</v>
      </c>
      <c r="K214">
        <f t="shared" si="42"/>
        <v>16.830341948394004</v>
      </c>
      <c r="L214">
        <f t="shared" si="43"/>
        <v>3.040162924204123E-2</v>
      </c>
      <c r="M214" s="46">
        <f t="shared" si="44"/>
        <v>16.830424322549106</v>
      </c>
      <c r="N214" s="8">
        <f t="shared" si="32"/>
        <v>1.1958470884216204E-6</v>
      </c>
      <c r="O214" s="5">
        <f>SUM($N$41:N214)*0.1+$N$8</f>
        <v>4.4403869669268093E-5</v>
      </c>
      <c r="P214" s="5">
        <f>SUM($O$41:O214)+0</f>
        <v>6.5228923973739738E-3</v>
      </c>
      <c r="Q214" s="8">
        <f t="shared" si="33"/>
        <v>-5.4056017999972481E-6</v>
      </c>
      <c r="R214" s="5">
        <f>SUM($Q$41:Q214)*0.1+$T$8</f>
        <v>2.0471264340023951E-5</v>
      </c>
      <c r="S214" s="5">
        <f>SUM($R$41:R214)+0</f>
        <v>9.0016570865014012E-3</v>
      </c>
      <c r="T214">
        <f t="shared" si="45"/>
        <v>4.8895565292616087E-5</v>
      </c>
      <c r="U214">
        <f t="shared" si="46"/>
        <v>1.1116562217281026E-2</v>
      </c>
      <c r="W214" s="1"/>
    </row>
    <row r="215" spans="2:23" x14ac:dyDescent="0.35">
      <c r="B215">
        <f t="shared" si="47"/>
        <v>17.399999999999977</v>
      </c>
      <c r="C215">
        <f t="shared" si="34"/>
        <v>-367.55259694786133</v>
      </c>
      <c r="D215">
        <f t="shared" si="35"/>
        <v>-381.9718634205488</v>
      </c>
      <c r="E215" s="2">
        <f t="shared" si="36"/>
        <v>-84.501218852390608</v>
      </c>
      <c r="F215">
        <f t="shared" si="37"/>
        <v>0</v>
      </c>
      <c r="G215">
        <f t="shared" si="38"/>
        <v>-1470.3212080315946</v>
      </c>
      <c r="H215">
        <f t="shared" si="39"/>
        <v>6646.3104235175406</v>
      </c>
      <c r="I215" s="2">
        <f t="shared" si="40"/>
        <v>6807.002769247666</v>
      </c>
      <c r="J215" s="46">
        <f t="shared" si="41"/>
        <v>391.20705570388935</v>
      </c>
      <c r="K215">
        <f t="shared" si="42"/>
        <v>16.927627161968537</v>
      </c>
      <c r="L215">
        <f t="shared" si="43"/>
        <v>3.040162924204123E-2</v>
      </c>
      <c r="M215" s="46">
        <f t="shared" si="44"/>
        <v>16.927709062711255</v>
      </c>
      <c r="N215" s="8">
        <f t="shared" si="32"/>
        <v>1.2027594993373521E-6</v>
      </c>
      <c r="O215" s="5">
        <f>SUM($N$41:N215)*0.1+$N$8</f>
        <v>4.4524145619201826E-5</v>
      </c>
      <c r="P215" s="5">
        <f>SUM($O$41:O215)+0</f>
        <v>6.567416542993176E-3</v>
      </c>
      <c r="Q215" s="8">
        <f t="shared" si="33"/>
        <v>-5.4368480531764233E-6</v>
      </c>
      <c r="R215" s="5">
        <f>SUM($Q$41:Q215)*0.1+$T$8</f>
        <v>1.9927579534706304E-5</v>
      </c>
      <c r="S215" s="5">
        <f>SUM($R$41:R215)+0</f>
        <v>9.0215846660361074E-3</v>
      </c>
      <c r="T215">
        <f t="shared" si="45"/>
        <v>4.8780200586220787E-5</v>
      </c>
      <c r="U215">
        <f t="shared" si="46"/>
        <v>1.1158850744392912E-2</v>
      </c>
      <c r="W215" s="1"/>
    </row>
    <row r="216" spans="2:23" x14ac:dyDescent="0.35">
      <c r="B216">
        <f t="shared" si="47"/>
        <v>17.499999999999979</v>
      </c>
      <c r="C216">
        <f t="shared" si="34"/>
        <v>-367.55259694786133</v>
      </c>
      <c r="D216">
        <f t="shared" si="35"/>
        <v>-381.9718634205488</v>
      </c>
      <c r="E216" s="2">
        <f t="shared" si="36"/>
        <v>-84.501218852390608</v>
      </c>
      <c r="F216">
        <f t="shared" si="37"/>
        <v>0</v>
      </c>
      <c r="G216">
        <f t="shared" si="38"/>
        <v>-1478.7713299168338</v>
      </c>
      <c r="H216">
        <f t="shared" si="39"/>
        <v>6684.5076098595955</v>
      </c>
      <c r="I216" s="2">
        <f t="shared" si="40"/>
        <v>6846.123474818055</v>
      </c>
      <c r="J216" s="46">
        <f t="shared" si="41"/>
        <v>391.20705570388935</v>
      </c>
      <c r="K216">
        <f t="shared" si="42"/>
        <v>17.024912375543067</v>
      </c>
      <c r="L216">
        <f t="shared" si="43"/>
        <v>3.040162924204123E-2</v>
      </c>
      <c r="M216" s="46">
        <f t="shared" si="44"/>
        <v>17.024993808283785</v>
      </c>
      <c r="N216" s="8">
        <f t="shared" si="32"/>
        <v>1.2096719102530843E-6</v>
      </c>
      <c r="O216" s="5">
        <f>SUM($N$41:N216)*0.1+$N$8</f>
        <v>4.4645112810227133E-5</v>
      </c>
      <c r="P216" s="5">
        <f>SUM($O$41:O216)+0</f>
        <v>6.6120616558034027E-3</v>
      </c>
      <c r="Q216" s="8">
        <f t="shared" si="33"/>
        <v>-5.4680943063555985E-6</v>
      </c>
      <c r="R216" s="5">
        <f>SUM($Q$41:Q216)*0.1+$T$8</f>
        <v>1.9380770104070744E-5</v>
      </c>
      <c r="S216" s="5">
        <f>SUM($R$41:R216)+0</f>
        <v>9.0409654361401776E-3</v>
      </c>
      <c r="T216">
        <f t="shared" si="45"/>
        <v>4.8670323069245692E-5</v>
      </c>
      <c r="U216">
        <f t="shared" si="46"/>
        <v>1.1200822084009146E-2</v>
      </c>
      <c r="W216" s="1"/>
    </row>
    <row r="217" spans="2:23" x14ac:dyDescent="0.35">
      <c r="B217">
        <f t="shared" si="47"/>
        <v>17.59999999999998</v>
      </c>
      <c r="C217">
        <f t="shared" si="34"/>
        <v>-367.55259694786133</v>
      </c>
      <c r="D217">
        <f t="shared" si="35"/>
        <v>-381.9718634205488</v>
      </c>
      <c r="E217" s="2">
        <f t="shared" si="36"/>
        <v>-84.501218852390608</v>
      </c>
      <c r="F217">
        <f t="shared" si="37"/>
        <v>0</v>
      </c>
      <c r="G217">
        <f t="shared" si="38"/>
        <v>-1487.221451802073</v>
      </c>
      <c r="H217">
        <f t="shared" si="39"/>
        <v>6722.7047962016513</v>
      </c>
      <c r="I217" s="2">
        <f t="shared" si="40"/>
        <v>6885.2441803884449</v>
      </c>
      <c r="J217" s="46">
        <f t="shared" si="41"/>
        <v>391.20705570388935</v>
      </c>
      <c r="K217">
        <f t="shared" si="42"/>
        <v>17.122197589117601</v>
      </c>
      <c r="L217">
        <f t="shared" si="43"/>
        <v>3.040162924204123E-2</v>
      </c>
      <c r="M217" s="46">
        <f t="shared" si="44"/>
        <v>17.122278559174486</v>
      </c>
      <c r="N217" s="8">
        <f t="shared" si="32"/>
        <v>1.2165843211688163E-6</v>
      </c>
      <c r="O217" s="5">
        <f>SUM($N$41:N217)*0.1+$N$8</f>
        <v>4.4766771242344014E-5</v>
      </c>
      <c r="P217" s="5">
        <f>SUM($O$41:O217)+0</f>
        <v>6.6568284270457469E-3</v>
      </c>
      <c r="Q217" s="8">
        <f t="shared" si="33"/>
        <v>-5.4993405595347745E-6</v>
      </c>
      <c r="R217" s="5">
        <f>SUM($Q$41:Q217)*0.1+$T$8</f>
        <v>1.8830836048117266E-5</v>
      </c>
      <c r="S217" s="5">
        <f>SUM($R$41:R217)+0</f>
        <v>9.0597962721882946E-3</v>
      </c>
      <c r="T217">
        <f t="shared" si="45"/>
        <v>4.8566080691522056E-5</v>
      </c>
      <c r="U217">
        <f t="shared" si="46"/>
        <v>1.1242476293089582E-2</v>
      </c>
      <c r="W217" s="1"/>
    </row>
    <row r="218" spans="2:23" x14ac:dyDescent="0.35">
      <c r="B218">
        <f t="shared" si="47"/>
        <v>17.699999999999982</v>
      </c>
      <c r="C218">
        <f t="shared" si="34"/>
        <v>-367.55259694786133</v>
      </c>
      <c r="D218">
        <f t="shared" si="35"/>
        <v>-381.9718634205488</v>
      </c>
      <c r="E218" s="2">
        <f t="shared" si="36"/>
        <v>-84.501218852390608</v>
      </c>
      <c r="F218">
        <f t="shared" si="37"/>
        <v>0</v>
      </c>
      <c r="G218">
        <f t="shared" si="38"/>
        <v>-1495.6715736873123</v>
      </c>
      <c r="H218">
        <f t="shared" si="39"/>
        <v>6760.9019825437063</v>
      </c>
      <c r="I218" s="2">
        <f t="shared" si="40"/>
        <v>6924.3648859588347</v>
      </c>
      <c r="J218" s="46">
        <f t="shared" si="41"/>
        <v>391.20705570388935</v>
      </c>
      <c r="K218">
        <f t="shared" si="42"/>
        <v>17.219482802692138</v>
      </c>
      <c r="L218">
        <f t="shared" si="43"/>
        <v>3.040162924204123E-2</v>
      </c>
      <c r="M218" s="46">
        <f t="shared" si="44"/>
        <v>17.219563315293218</v>
      </c>
      <c r="N218" s="8">
        <f t="shared" si="32"/>
        <v>1.2234967320845483E-6</v>
      </c>
      <c r="O218" s="5">
        <f>SUM($N$41:N218)*0.1+$N$8</f>
        <v>4.488912091555247E-5</v>
      </c>
      <c r="P218" s="5">
        <f>SUM($O$41:O218)+0</f>
        <v>6.701717547961299E-3</v>
      </c>
      <c r="Q218" s="8">
        <f t="shared" si="33"/>
        <v>-5.5305868127139489E-6</v>
      </c>
      <c r="R218" s="5">
        <f>SUM($Q$41:Q218)*0.1+$T$8</f>
        <v>1.8277777366845877E-5</v>
      </c>
      <c r="S218" s="5">
        <f>SUM($R$41:R218)+0</f>
        <v>9.0780740495551397E-3</v>
      </c>
      <c r="T218">
        <f t="shared" si="45"/>
        <v>4.8467621378019712E-5</v>
      </c>
      <c r="U218">
        <f t="shared" si="46"/>
        <v>1.1283813475144778E-2</v>
      </c>
      <c r="W218" s="1"/>
    </row>
    <row r="219" spans="2:23" x14ac:dyDescent="0.35">
      <c r="B219">
        <f t="shared" si="47"/>
        <v>17.799999999999983</v>
      </c>
      <c r="C219">
        <f t="shared" si="34"/>
        <v>-367.55259694786133</v>
      </c>
      <c r="D219">
        <f t="shared" si="35"/>
        <v>-381.9718634205488</v>
      </c>
      <c r="E219" s="2">
        <f t="shared" si="36"/>
        <v>-84.501218852390608</v>
      </c>
      <c r="F219">
        <f t="shared" si="37"/>
        <v>0</v>
      </c>
      <c r="G219">
        <f t="shared" si="38"/>
        <v>-1504.1216955725513</v>
      </c>
      <c r="H219">
        <f t="shared" si="39"/>
        <v>6799.0991688857621</v>
      </c>
      <c r="I219" s="2">
        <f t="shared" si="40"/>
        <v>6963.4855915292246</v>
      </c>
      <c r="J219" s="46">
        <f t="shared" si="41"/>
        <v>391.20705570388935</v>
      </c>
      <c r="K219">
        <f t="shared" si="42"/>
        <v>17.316768016266671</v>
      </c>
      <c r="L219">
        <f t="shared" si="43"/>
        <v>3.040162924204123E-2</v>
      </c>
      <c r="M219" s="46">
        <f t="shared" si="44"/>
        <v>17.316848076551867</v>
      </c>
      <c r="N219" s="8">
        <f t="shared" si="32"/>
        <v>1.2304091430002803E-6</v>
      </c>
      <c r="O219" s="5">
        <f>SUM($N$41:N219)*0.1+$N$8</f>
        <v>4.5012161829852499E-5</v>
      </c>
      <c r="P219" s="5">
        <f>SUM($O$41:O219)+0</f>
        <v>6.7467297097911511E-3</v>
      </c>
      <c r="Q219" s="8">
        <f t="shared" si="33"/>
        <v>-5.5618330658931249E-6</v>
      </c>
      <c r="R219" s="5">
        <f>SUM($Q$41:Q219)*0.1+$T$8</f>
        <v>1.7721594060256562E-5</v>
      </c>
      <c r="S219" s="5">
        <f>SUM($R$41:R219)+0</f>
        <v>9.0957956436153956E-3</v>
      </c>
      <c r="T219">
        <f t="shared" si="45"/>
        <v>4.837509285400237E-5</v>
      </c>
      <c r="U219">
        <f t="shared" si="46"/>
        <v>1.1324833781004974E-2</v>
      </c>
      <c r="W219" s="1"/>
    </row>
    <row r="220" spans="2:23" x14ac:dyDescent="0.35">
      <c r="B220">
        <f t="shared" si="47"/>
        <v>17.899999999999984</v>
      </c>
      <c r="C220">
        <f t="shared" si="34"/>
        <v>-367.55259694786133</v>
      </c>
      <c r="D220">
        <f t="shared" si="35"/>
        <v>-381.9718634205488</v>
      </c>
      <c r="E220" s="2">
        <f t="shared" si="36"/>
        <v>-84.501218852390608</v>
      </c>
      <c r="F220">
        <f t="shared" si="37"/>
        <v>0</v>
      </c>
      <c r="G220">
        <f t="shared" si="38"/>
        <v>-1512.5718174577905</v>
      </c>
      <c r="H220">
        <f t="shared" si="39"/>
        <v>6837.2963552278179</v>
      </c>
      <c r="I220" s="2">
        <f t="shared" si="40"/>
        <v>7002.6062970996145</v>
      </c>
      <c r="J220" s="46">
        <f t="shared" si="41"/>
        <v>391.20705570388935</v>
      </c>
      <c r="K220">
        <f t="shared" si="42"/>
        <v>17.414053229841205</v>
      </c>
      <c r="L220">
        <f t="shared" si="43"/>
        <v>3.040162924204123E-2</v>
      </c>
      <c r="M220" s="46">
        <f t="shared" si="44"/>
        <v>17.414132842864287</v>
      </c>
      <c r="N220" s="8">
        <f t="shared" si="32"/>
        <v>1.2373215539160123E-6</v>
      </c>
      <c r="O220" s="5">
        <f>SUM($N$41:N220)*0.1+$N$8</f>
        <v>4.5135893985244103E-5</v>
      </c>
      <c r="P220" s="5">
        <f>SUM($O$41:O220)+0</f>
        <v>6.7918656037763954E-3</v>
      </c>
      <c r="Q220" s="8">
        <f t="shared" si="33"/>
        <v>-5.5930793190723009E-6</v>
      </c>
      <c r="R220" s="5">
        <f>SUM($Q$41:Q220)*0.1+$T$8</f>
        <v>1.7162286128349336E-5</v>
      </c>
      <c r="S220" s="5">
        <f>SUM($R$41:R220)+0</f>
        <v>9.1129579297437452E-3</v>
      </c>
      <c r="T220">
        <f t="shared" si="45"/>
        <v>4.8288642463818828E-5</v>
      </c>
      <c r="U220">
        <f t="shared" si="46"/>
        <v>1.1365537409601022E-2</v>
      </c>
      <c r="W220" s="1"/>
    </row>
    <row r="221" spans="2:23" x14ac:dyDescent="0.35">
      <c r="B221">
        <f t="shared" si="47"/>
        <v>17.999999999999986</v>
      </c>
      <c r="C221">
        <f t="shared" si="34"/>
        <v>0</v>
      </c>
      <c r="D221">
        <f t="shared" si="35"/>
        <v>254.64790894703248</v>
      </c>
      <c r="E221" s="2">
        <f t="shared" si="36"/>
        <v>-352.05762848491884</v>
      </c>
      <c r="F221">
        <f t="shared" si="37"/>
        <v>-19098.593171027438</v>
      </c>
      <c r="G221">
        <f t="shared" si="38"/>
        <v>9505.5559690928148</v>
      </c>
      <c r="H221">
        <f t="shared" si="39"/>
        <v>6875.4935415698819</v>
      </c>
      <c r="I221" s="2">
        <f t="shared" si="40"/>
        <v>11731.496312138754</v>
      </c>
      <c r="J221" s="46">
        <f t="shared" si="41"/>
        <v>434.49986341254618</v>
      </c>
      <c r="K221">
        <f t="shared" si="42"/>
        <v>29.173837936581617</v>
      </c>
      <c r="L221">
        <f t="shared" si="43"/>
        <v>3.3766016130302778E-2</v>
      </c>
      <c r="M221" s="46">
        <f t="shared" si="44"/>
        <v>29.173896558078503</v>
      </c>
      <c r="N221" s="8">
        <f t="shared" si="32"/>
        <v>-7.7757823772501704E-6</v>
      </c>
      <c r="O221" s="5">
        <f>SUM($N$41:N221)*0.1+$N$8</f>
        <v>4.4358315747519084E-5</v>
      </c>
      <c r="P221" s="5">
        <f>SUM($O$41:O221)+0</f>
        <v>6.8362239195239143E-3</v>
      </c>
      <c r="Q221" s="8">
        <f t="shared" si="33"/>
        <v>-5.6243255722514829E-6</v>
      </c>
      <c r="R221" s="5">
        <f>SUM($Q$41:Q221)*0.1+$T$8</f>
        <v>1.6599853571124177E-5</v>
      </c>
      <c r="S221" s="5">
        <f>SUM($R$41:R221)+0</f>
        <v>9.1295577833148695E-3</v>
      </c>
      <c r="T221">
        <f t="shared" si="45"/>
        <v>4.7362594043605381E-5</v>
      </c>
      <c r="U221">
        <f t="shared" si="46"/>
        <v>1.1405383939033181E-2</v>
      </c>
      <c r="W221" s="1"/>
    </row>
    <row r="222" spans="2:23" x14ac:dyDescent="0.35">
      <c r="B222">
        <f t="shared" si="47"/>
        <v>18.099999999999987</v>
      </c>
      <c r="C222">
        <f t="shared" si="34"/>
        <v>0</v>
      </c>
      <c r="D222">
        <f t="shared" si="35"/>
        <v>254.64790894703248</v>
      </c>
      <c r="E222" s="2">
        <f t="shared" si="36"/>
        <v>-352.05762848491884</v>
      </c>
      <c r="F222">
        <f t="shared" si="37"/>
        <v>-19098.593171027438</v>
      </c>
      <c r="G222">
        <f t="shared" si="38"/>
        <v>9470.3502062443222</v>
      </c>
      <c r="H222">
        <f t="shared" si="39"/>
        <v>6850.0287506751783</v>
      </c>
      <c r="I222" s="2">
        <f t="shared" si="40"/>
        <v>11688.046325797499</v>
      </c>
      <c r="J222" s="46">
        <f t="shared" si="41"/>
        <v>434.49986341254618</v>
      </c>
      <c r="K222">
        <f t="shared" si="42"/>
        <v>29.065786684964646</v>
      </c>
      <c r="L222">
        <f t="shared" si="43"/>
        <v>3.3766016130302778E-2</v>
      </c>
      <c r="M222" s="46">
        <f t="shared" si="44"/>
        <v>29.065845524384873</v>
      </c>
      <c r="N222" s="8">
        <f t="shared" si="32"/>
        <v>-7.7469831832603544E-6</v>
      </c>
      <c r="O222" s="5">
        <f>SUM($N$41:N222)*0.1+$N$8</f>
        <v>4.3583617429193052E-5</v>
      </c>
      <c r="P222" s="5">
        <f>SUM($O$41:O222)+0</f>
        <v>6.8798075369531069E-3</v>
      </c>
      <c r="Q222" s="8">
        <f t="shared" si="33"/>
        <v>-5.6034947367986997E-6</v>
      </c>
      <c r="R222" s="5">
        <f>SUM($Q$41:Q222)*0.1+$T$8</f>
        <v>1.6039504097444309E-5</v>
      </c>
      <c r="S222" s="5">
        <f>SUM($R$41:R222)+0</f>
        <v>9.1455972874123145E-3</v>
      </c>
      <c r="T222">
        <f t="shared" si="45"/>
        <v>4.6441332882532491E-5</v>
      </c>
      <c r="U222">
        <f t="shared" si="46"/>
        <v>1.1444374228809553E-2</v>
      </c>
      <c r="W222" s="1"/>
    </row>
    <row r="223" spans="2:23" x14ac:dyDescent="0.35">
      <c r="B223">
        <f t="shared" si="47"/>
        <v>18.199999999999989</v>
      </c>
      <c r="C223">
        <f t="shared" si="34"/>
        <v>0</v>
      </c>
      <c r="D223">
        <f t="shared" si="35"/>
        <v>254.64790894703248</v>
      </c>
      <c r="E223" s="2">
        <f t="shared" si="36"/>
        <v>-352.05762848491884</v>
      </c>
      <c r="F223">
        <f t="shared" si="37"/>
        <v>-19098.593171027438</v>
      </c>
      <c r="G223">
        <f t="shared" si="38"/>
        <v>9435.1444433958295</v>
      </c>
      <c r="H223">
        <f t="shared" si="39"/>
        <v>6824.5639597804748</v>
      </c>
      <c r="I223" s="2">
        <f t="shared" si="40"/>
        <v>11644.596339456242</v>
      </c>
      <c r="J223" s="46">
        <f t="shared" si="41"/>
        <v>434.49986341254618</v>
      </c>
      <c r="K223">
        <f t="shared" si="42"/>
        <v>28.957735433347672</v>
      </c>
      <c r="L223">
        <f t="shared" si="43"/>
        <v>3.3766016130302778E-2</v>
      </c>
      <c r="M223" s="46">
        <f t="shared" si="44"/>
        <v>28.957794492317525</v>
      </c>
      <c r="N223" s="8">
        <f t="shared" si="32"/>
        <v>-7.7181839892705384E-6</v>
      </c>
      <c r="O223" s="5">
        <f>SUM($N$41:N223)*0.1+$N$8</f>
        <v>4.2811799030265991E-5</v>
      </c>
      <c r="P223" s="5">
        <f>SUM($O$41:O223)+0</f>
        <v>6.9226193359833727E-3</v>
      </c>
      <c r="Q223" s="8">
        <f t="shared" si="33"/>
        <v>-5.5826639013459157E-6</v>
      </c>
      <c r="R223" s="5">
        <f>SUM($Q$41:Q223)*0.1+$T$8</f>
        <v>1.5481237707309711E-5</v>
      </c>
      <c r="S223" s="5">
        <f>SUM($R$41:R223)+0</f>
        <v>9.1610785251196244E-3</v>
      </c>
      <c r="T223">
        <f t="shared" si="45"/>
        <v>4.552492566889167E-5</v>
      </c>
      <c r="U223">
        <f t="shared" si="46"/>
        <v>1.1482509229882587E-2</v>
      </c>
      <c r="W223" s="1"/>
    </row>
    <row r="224" spans="2:23" x14ac:dyDescent="0.35">
      <c r="B224">
        <f t="shared" si="47"/>
        <v>18.29999999999999</v>
      </c>
      <c r="C224">
        <f t="shared" si="34"/>
        <v>0</v>
      </c>
      <c r="D224">
        <f t="shared" si="35"/>
        <v>254.64790894703248</v>
      </c>
      <c r="E224" s="2">
        <f t="shared" si="36"/>
        <v>-352.05762848491884</v>
      </c>
      <c r="F224">
        <f t="shared" si="37"/>
        <v>-19098.593171027438</v>
      </c>
      <c r="G224">
        <f t="shared" si="38"/>
        <v>9399.9386805473368</v>
      </c>
      <c r="H224">
        <f t="shared" si="39"/>
        <v>6799.0991688857712</v>
      </c>
      <c r="I224" s="2">
        <f t="shared" si="40"/>
        <v>11601.146353114988</v>
      </c>
      <c r="J224" s="46">
        <f t="shared" si="41"/>
        <v>434.49986341254618</v>
      </c>
      <c r="K224">
        <f t="shared" si="42"/>
        <v>28.849684181730705</v>
      </c>
      <c r="L224">
        <f t="shared" si="43"/>
        <v>3.3766016130302778E-2</v>
      </c>
      <c r="M224" s="46">
        <f t="shared" si="44"/>
        <v>28.849743461894747</v>
      </c>
      <c r="N224" s="8">
        <f t="shared" si="32"/>
        <v>-7.6893847952807207E-6</v>
      </c>
      <c r="O224" s="5">
        <f>SUM($N$41:N224)*0.1+$N$8</f>
        <v>4.2042860550737923E-5</v>
      </c>
      <c r="P224" s="5">
        <f>SUM($O$41:O224)+0</f>
        <v>6.964662196534111E-3</v>
      </c>
      <c r="Q224" s="8">
        <f t="shared" si="33"/>
        <v>-5.5618330658931325E-6</v>
      </c>
      <c r="R224" s="5">
        <f>SUM($Q$41:Q224)*0.1+$T$8</f>
        <v>1.4925054400720403E-5</v>
      </c>
      <c r="S224" s="5">
        <f>SUM($R$41:R224)+0</f>
        <v>9.1760035795203452E-3</v>
      </c>
      <c r="T224">
        <f t="shared" si="45"/>
        <v>4.4613443849956918E-5</v>
      </c>
      <c r="U224">
        <f t="shared" si="46"/>
        <v>1.1519789980863433E-2</v>
      </c>
      <c r="W224" s="1"/>
    </row>
    <row r="225" spans="2:23" x14ac:dyDescent="0.35">
      <c r="B225">
        <f t="shared" si="47"/>
        <v>18.399999999999991</v>
      </c>
      <c r="C225">
        <f t="shared" si="34"/>
        <v>0</v>
      </c>
      <c r="D225">
        <f t="shared" si="35"/>
        <v>254.64790894703248</v>
      </c>
      <c r="E225" s="2">
        <f t="shared" si="36"/>
        <v>-352.05762848491884</v>
      </c>
      <c r="F225">
        <f t="shared" si="37"/>
        <v>-19098.593171027438</v>
      </c>
      <c r="G225">
        <f t="shared" si="38"/>
        <v>9364.7329176988442</v>
      </c>
      <c r="H225">
        <f t="shared" si="39"/>
        <v>6773.6343779910676</v>
      </c>
      <c r="I225" s="2">
        <f t="shared" si="40"/>
        <v>11557.696366773733</v>
      </c>
      <c r="J225" s="46">
        <f t="shared" si="41"/>
        <v>434.49986341254618</v>
      </c>
      <c r="K225">
        <f t="shared" si="42"/>
        <v>28.741632930113735</v>
      </c>
      <c r="L225">
        <f t="shared" si="43"/>
        <v>3.3766016130302778E-2</v>
      </c>
      <c r="M225" s="46">
        <f t="shared" si="44"/>
        <v>28.741692433135075</v>
      </c>
      <c r="N225" s="8">
        <f t="shared" si="32"/>
        <v>-7.6605856012909047E-6</v>
      </c>
      <c r="O225" s="5">
        <f>SUM($N$41:N225)*0.1+$N$8</f>
        <v>4.1276801990608834E-5</v>
      </c>
      <c r="P225" s="5">
        <f>SUM($O$41:O225)+0</f>
        <v>7.0059389985247201E-3</v>
      </c>
      <c r="Q225" s="8">
        <f t="shared" si="33"/>
        <v>-5.5410022304403485E-6</v>
      </c>
      <c r="R225" s="5">
        <f>SUM($Q$41:Q225)*0.1+$T$8</f>
        <v>1.4370954177676371E-5</v>
      </c>
      <c r="S225" s="5">
        <f>SUM($R$41:R225)+0</f>
        <v>9.190374533698021E-3</v>
      </c>
      <c r="T225">
        <f t="shared" si="45"/>
        <v>4.3706964050924463E-5</v>
      </c>
      <c r="U225">
        <f t="shared" si="46"/>
        <v>1.1556217604419479E-2</v>
      </c>
      <c r="W225" s="1"/>
    </row>
    <row r="226" spans="2:23" x14ac:dyDescent="0.35">
      <c r="B226">
        <f t="shared" si="47"/>
        <v>18.499999999999993</v>
      </c>
      <c r="C226">
        <f t="shared" si="34"/>
        <v>0</v>
      </c>
      <c r="D226">
        <f t="shared" si="35"/>
        <v>254.64790894703248</v>
      </c>
      <c r="E226" s="2">
        <f t="shared" si="36"/>
        <v>-352.05762848491884</v>
      </c>
      <c r="F226">
        <f t="shared" si="37"/>
        <v>-19098.593171027438</v>
      </c>
      <c r="G226">
        <f t="shared" si="38"/>
        <v>9329.5271548503515</v>
      </c>
      <c r="H226">
        <f t="shared" si="39"/>
        <v>6748.169587096364</v>
      </c>
      <c r="I226" s="2">
        <f t="shared" si="40"/>
        <v>11514.246380432476</v>
      </c>
      <c r="J226" s="46">
        <f t="shared" si="41"/>
        <v>434.49986341254618</v>
      </c>
      <c r="K226">
        <f t="shared" si="42"/>
        <v>28.633581678496761</v>
      </c>
      <c r="L226">
        <f t="shared" si="43"/>
        <v>3.3766016130302778E-2</v>
      </c>
      <c r="M226" s="46">
        <f t="shared" si="44"/>
        <v>28.63364140605734</v>
      </c>
      <c r="N226" s="8">
        <f t="shared" si="32"/>
        <v>-7.6317864073010887E-6</v>
      </c>
      <c r="O226" s="5">
        <f>SUM($N$41:N226)*0.1+$N$8</f>
        <v>4.0513623349878723E-5</v>
      </c>
      <c r="P226" s="5">
        <f>SUM($O$41:O226)+0</f>
        <v>7.0464526218745986E-3</v>
      </c>
      <c r="Q226" s="8">
        <f t="shared" si="33"/>
        <v>-5.5201713949875653E-6</v>
      </c>
      <c r="R226" s="5">
        <f>SUM($Q$41:Q226)*0.1+$T$8</f>
        <v>1.381893703817761E-5</v>
      </c>
      <c r="S226" s="5">
        <f>SUM($R$41:R226)+0</f>
        <v>9.2041934707361994E-3</v>
      </c>
      <c r="T226">
        <f t="shared" si="45"/>
        <v>4.2805568537293783E-5</v>
      </c>
      <c r="U226">
        <f t="shared" si="46"/>
        <v>1.1591793303845022E-2</v>
      </c>
      <c r="W226" s="1"/>
    </row>
    <row r="227" spans="2:23" x14ac:dyDescent="0.35">
      <c r="B227">
        <f t="shared" si="47"/>
        <v>18.599999999999994</v>
      </c>
      <c r="C227">
        <f t="shared" si="34"/>
        <v>0</v>
      </c>
      <c r="D227">
        <f t="shared" si="35"/>
        <v>254.64790894703248</v>
      </c>
      <c r="E227" s="2">
        <f t="shared" si="36"/>
        <v>-352.05762848491884</v>
      </c>
      <c r="F227">
        <f t="shared" si="37"/>
        <v>-19098.593171027438</v>
      </c>
      <c r="G227">
        <f t="shared" si="38"/>
        <v>9294.3213920018607</v>
      </c>
      <c r="H227">
        <f t="shared" si="39"/>
        <v>6722.7047962016595</v>
      </c>
      <c r="I227" s="2">
        <f t="shared" si="40"/>
        <v>11470.796394091223</v>
      </c>
      <c r="J227" s="46">
        <f t="shared" si="41"/>
        <v>434.49986341254618</v>
      </c>
      <c r="K227">
        <f t="shared" si="42"/>
        <v>28.525530426879797</v>
      </c>
      <c r="L227">
        <f t="shared" si="43"/>
        <v>3.3766016130302778E-2</v>
      </c>
      <c r="M227" s="46">
        <f t="shared" si="44"/>
        <v>28.525590380680658</v>
      </c>
      <c r="N227" s="8">
        <f t="shared" si="32"/>
        <v>-7.6029872133112744E-6</v>
      </c>
      <c r="O227" s="5">
        <f>SUM($N$41:N227)*0.1+$N$8</f>
        <v>3.9753324628547592E-5</v>
      </c>
      <c r="P227" s="5">
        <f>SUM($O$41:O227)+0</f>
        <v>7.0862059465031466E-3</v>
      </c>
      <c r="Q227" s="8">
        <f t="shared" si="33"/>
        <v>-5.4993405595347813E-6</v>
      </c>
      <c r="R227" s="5">
        <f>SUM($Q$41:Q227)*0.1+$T$8</f>
        <v>1.3269002982224139E-5</v>
      </c>
      <c r="S227" s="5">
        <f>SUM($R$41:R227)+0</f>
        <v>9.217462473718423E-3</v>
      </c>
      <c r="T227">
        <f t="shared" si="45"/>
        <v>4.190934572580395E-5</v>
      </c>
      <c r="U227">
        <f t="shared" si="46"/>
        <v>1.1626518359795588E-2</v>
      </c>
      <c r="W227" s="1"/>
    </row>
    <row r="228" spans="2:23" x14ac:dyDescent="0.35">
      <c r="B228">
        <f t="shared" si="47"/>
        <v>18.699999999999996</v>
      </c>
      <c r="C228">
        <f t="shared" si="34"/>
        <v>0</v>
      </c>
      <c r="D228">
        <f t="shared" si="35"/>
        <v>254.64790894703248</v>
      </c>
      <c r="E228" s="2">
        <f t="shared" si="36"/>
        <v>-352.05762848491884</v>
      </c>
      <c r="F228">
        <f t="shared" si="37"/>
        <v>-19098.593171027438</v>
      </c>
      <c r="G228">
        <f t="shared" si="38"/>
        <v>9259.115629153368</v>
      </c>
      <c r="H228">
        <f t="shared" si="39"/>
        <v>6697.2400053069568</v>
      </c>
      <c r="I228" s="2">
        <f t="shared" si="40"/>
        <v>11427.346407749968</v>
      </c>
      <c r="J228" s="46">
        <f t="shared" si="41"/>
        <v>434.49986341254618</v>
      </c>
      <c r="K228">
        <f t="shared" si="42"/>
        <v>28.417479175262827</v>
      </c>
      <c r="L228">
        <f t="shared" si="43"/>
        <v>3.3766016130302778E-2</v>
      </c>
      <c r="M228" s="46">
        <f t="shared" si="44"/>
        <v>28.417539357024427</v>
      </c>
      <c r="N228" s="8">
        <f t="shared" si="32"/>
        <v>-7.5741880193214584E-6</v>
      </c>
      <c r="O228" s="5">
        <f>SUM($N$41:N228)*0.1+$N$8</f>
        <v>3.8995905826615446E-5</v>
      </c>
      <c r="P228" s="5">
        <f>SUM($O$41:O228)+0</f>
        <v>7.1252018523297617E-3</v>
      </c>
      <c r="Q228" s="8">
        <f t="shared" si="33"/>
        <v>-5.4785097240819981E-6</v>
      </c>
      <c r="R228" s="5">
        <f>SUM($Q$41:Q228)*0.1+$T$8</f>
        <v>1.2721152009815938E-5</v>
      </c>
      <c r="S228" s="5">
        <f>SUM($R$41:R228)+0</f>
        <v>9.2301836257282395E-3</v>
      </c>
      <c r="T228">
        <f t="shared" si="45"/>
        <v>4.1018390749700364E-5</v>
      </c>
      <c r="U228">
        <f t="shared" si="46"/>
        <v>1.1660394127177056E-2</v>
      </c>
      <c r="W228" s="1"/>
    </row>
    <row r="229" spans="2:23" x14ac:dyDescent="0.35">
      <c r="B229">
        <f t="shared" si="47"/>
        <v>18.799999999999997</v>
      </c>
      <c r="C229">
        <f t="shared" si="34"/>
        <v>0</v>
      </c>
      <c r="D229">
        <f t="shared" si="35"/>
        <v>254.64790894703248</v>
      </c>
      <c r="E229" s="2">
        <f t="shared" si="36"/>
        <v>-352.05762848491884</v>
      </c>
      <c r="F229">
        <f t="shared" si="37"/>
        <v>-19098.593171027438</v>
      </c>
      <c r="G229">
        <f t="shared" si="38"/>
        <v>9223.9098663048753</v>
      </c>
      <c r="H229">
        <f t="shared" si="39"/>
        <v>6671.7752144122533</v>
      </c>
      <c r="I229" s="2">
        <f t="shared" si="40"/>
        <v>11383.896421408712</v>
      </c>
      <c r="J229" s="46">
        <f t="shared" si="41"/>
        <v>434.49986341254618</v>
      </c>
      <c r="K229">
        <f t="shared" si="42"/>
        <v>28.309427923645853</v>
      </c>
      <c r="L229">
        <f t="shared" si="43"/>
        <v>3.3766016130302778E-2</v>
      </c>
      <c r="M229" s="46">
        <f t="shared" si="44"/>
        <v>28.309488335108345</v>
      </c>
      <c r="N229" s="8">
        <f t="shared" si="32"/>
        <v>-7.5453888253316424E-6</v>
      </c>
      <c r="O229" s="5">
        <f>SUM($N$41:N229)*0.1+$N$8</f>
        <v>3.8241366944082286E-5</v>
      </c>
      <c r="P229" s="5">
        <f>SUM($O$41:O229)+0</f>
        <v>7.1634432192738441E-3</v>
      </c>
      <c r="Q229" s="8">
        <f t="shared" si="33"/>
        <v>-5.457678888629215E-6</v>
      </c>
      <c r="R229" s="5">
        <f>SUM($Q$41:Q229)*0.1+$T$8</f>
        <v>1.217538412095302E-5</v>
      </c>
      <c r="S229" s="5">
        <f>SUM($R$41:R229)+0</f>
        <v>9.242359009849193E-3</v>
      </c>
      <c r="T229">
        <f t="shared" si="45"/>
        <v>4.0132806084856614E-5</v>
      </c>
      <c r="U229">
        <f t="shared" si="46"/>
        <v>1.1693422032181213E-2</v>
      </c>
      <c r="W229" s="1"/>
    </row>
    <row r="230" spans="2:23" x14ac:dyDescent="0.35">
      <c r="B230">
        <f t="shared" si="47"/>
        <v>18.899999999999999</v>
      </c>
      <c r="C230">
        <f t="shared" si="34"/>
        <v>0</v>
      </c>
      <c r="D230">
        <f t="shared" si="35"/>
        <v>254.64790894703248</v>
      </c>
      <c r="E230" s="2">
        <f t="shared" si="36"/>
        <v>-352.05762848491884</v>
      </c>
      <c r="F230">
        <f t="shared" si="37"/>
        <v>-19098.593171027438</v>
      </c>
      <c r="G230">
        <f t="shared" si="38"/>
        <v>9188.7041034563827</v>
      </c>
      <c r="H230">
        <f t="shared" si="39"/>
        <v>6646.3104235175497</v>
      </c>
      <c r="I230" s="2">
        <f t="shared" si="40"/>
        <v>11340.446435067457</v>
      </c>
      <c r="J230" s="46">
        <f t="shared" si="41"/>
        <v>434.49986341254618</v>
      </c>
      <c r="K230">
        <f t="shared" si="42"/>
        <v>28.201376672028882</v>
      </c>
      <c r="L230">
        <f t="shared" si="43"/>
        <v>3.3766016130302778E-2</v>
      </c>
      <c r="M230" s="46">
        <f t="shared" si="44"/>
        <v>28.201437314952422</v>
      </c>
      <c r="N230" s="8">
        <f t="shared" si="32"/>
        <v>-7.5165896313418264E-6</v>
      </c>
      <c r="O230" s="5">
        <f>SUM($N$41:N230)*0.1+$N$8</f>
        <v>3.7489707980948104E-5</v>
      </c>
      <c r="P230" s="5">
        <f>SUM($O$41:O230)+0</f>
        <v>7.2009329272547922E-3</v>
      </c>
      <c r="Q230" s="8">
        <f t="shared" si="33"/>
        <v>-5.4368480531764309E-6</v>
      </c>
      <c r="R230" s="5">
        <f>SUM($Q$41:Q230)*0.1+$T$8</f>
        <v>1.1631699315635372E-5</v>
      </c>
      <c r="S230" s="5">
        <f>SUM($R$41:R230)+0</f>
        <v>9.2539907091648277E-3</v>
      </c>
      <c r="T230">
        <f t="shared" si="45"/>
        <v>3.9252702244127299E-5</v>
      </c>
      <c r="U230">
        <f t="shared" si="46"/>
        <v>1.172560356945992E-2</v>
      </c>
      <c r="W230" s="1"/>
    </row>
    <row r="231" spans="2:23" x14ac:dyDescent="0.35">
      <c r="B231">
        <f t="shared" si="47"/>
        <v>19</v>
      </c>
      <c r="C231">
        <f t="shared" si="34"/>
        <v>0</v>
      </c>
      <c r="D231">
        <f t="shared" si="35"/>
        <v>254.64790894703248</v>
      </c>
      <c r="E231" s="2">
        <f t="shared" si="36"/>
        <v>-352.05762848491884</v>
      </c>
      <c r="F231">
        <f t="shared" si="37"/>
        <v>-19098.593171027438</v>
      </c>
      <c r="G231">
        <f t="shared" si="38"/>
        <v>9153.49834060789</v>
      </c>
      <c r="H231">
        <f t="shared" si="39"/>
        <v>6620.8456326228461</v>
      </c>
      <c r="I231" s="2">
        <f t="shared" si="40"/>
        <v>11296.996448726202</v>
      </c>
      <c r="J231" s="46">
        <f t="shared" si="41"/>
        <v>434.49986341254618</v>
      </c>
      <c r="K231">
        <f t="shared" si="42"/>
        <v>28.093325420411915</v>
      </c>
      <c r="L231">
        <f t="shared" si="43"/>
        <v>3.3766016130302778E-2</v>
      </c>
      <c r="M231" s="46">
        <f t="shared" si="44"/>
        <v>28.093386296576963</v>
      </c>
      <c r="N231" s="8">
        <f t="shared" si="32"/>
        <v>-7.4877904373520104E-6</v>
      </c>
      <c r="O231" s="5">
        <f>SUM($N$41:N231)*0.1+$N$8</f>
        <v>3.6740928937212902E-5</v>
      </c>
      <c r="P231" s="5">
        <f>SUM($O$41:O231)+0</f>
        <v>7.2376738561920053E-3</v>
      </c>
      <c r="Q231" s="8">
        <f t="shared" si="33"/>
        <v>-5.4160172177236478E-6</v>
      </c>
      <c r="R231" s="5">
        <f>SUM($Q$41:Q231)*0.1+$T$8</f>
        <v>1.1090097593863015E-5</v>
      </c>
      <c r="S231" s="5">
        <f>SUM($R$41:R231)+0</f>
        <v>9.2650808067586913E-3</v>
      </c>
      <c r="T231">
        <f t="shared" si="45"/>
        <v>3.8378198548273923E-5</v>
      </c>
      <c r="U231">
        <f t="shared" si="46"/>
        <v>1.1756940299430526E-2</v>
      </c>
      <c r="W231" s="1"/>
    </row>
    <row r="232" spans="2:23" x14ac:dyDescent="0.35">
      <c r="B232">
        <f t="shared" si="47"/>
        <v>19.100000000000001</v>
      </c>
      <c r="C232">
        <f t="shared" si="34"/>
        <v>0</v>
      </c>
      <c r="D232">
        <f t="shared" si="35"/>
        <v>254.64790894703248</v>
      </c>
      <c r="E232" s="2">
        <f t="shared" si="36"/>
        <v>-352.05762848491884</v>
      </c>
      <c r="F232">
        <f t="shared" si="37"/>
        <v>-19098.593171027438</v>
      </c>
      <c r="G232">
        <f t="shared" si="38"/>
        <v>9118.2925777593973</v>
      </c>
      <c r="H232">
        <f t="shared" si="39"/>
        <v>6595.3808417281416</v>
      </c>
      <c r="I232" s="2">
        <f t="shared" si="40"/>
        <v>11253.546462384946</v>
      </c>
      <c r="J232" s="46">
        <f t="shared" si="41"/>
        <v>434.49986341254618</v>
      </c>
      <c r="K232">
        <f t="shared" si="42"/>
        <v>27.985274168794941</v>
      </c>
      <c r="L232">
        <f t="shared" si="43"/>
        <v>3.3766016130302778E-2</v>
      </c>
      <c r="M232" s="46">
        <f t="shared" si="44"/>
        <v>27.985335280002584</v>
      </c>
      <c r="N232" s="8">
        <f t="shared" si="32"/>
        <v>-7.4589912433621944E-6</v>
      </c>
      <c r="O232" s="5">
        <f>SUM($N$41:N232)*0.1+$N$8</f>
        <v>3.5995029812876679E-5</v>
      </c>
      <c r="P232" s="5">
        <f>SUM($O$41:O232)+0</f>
        <v>7.2736688860048819E-3</v>
      </c>
      <c r="Q232" s="8">
        <f t="shared" si="33"/>
        <v>-5.3951863822708637E-6</v>
      </c>
      <c r="R232" s="5">
        <f>SUM($Q$41:Q232)*0.1+$T$8</f>
        <v>1.0550578955635927E-5</v>
      </c>
      <c r="S232" s="5">
        <f>SUM($R$41:R232)+0</f>
        <v>9.275631385714328E-3</v>
      </c>
      <c r="T232">
        <f t="shared" si="45"/>
        <v>3.7509423982900468E-5</v>
      </c>
      <c r="U232">
        <f t="shared" si="46"/>
        <v>1.1787433845705528E-2</v>
      </c>
      <c r="W232" s="1"/>
    </row>
    <row r="233" spans="2:23" x14ac:dyDescent="0.35">
      <c r="B233">
        <f t="shared" si="47"/>
        <v>19.200000000000003</v>
      </c>
      <c r="C233">
        <f t="shared" si="34"/>
        <v>0</v>
      </c>
      <c r="D233">
        <f t="shared" si="35"/>
        <v>254.64790894703248</v>
      </c>
      <c r="E233" s="2">
        <f t="shared" si="36"/>
        <v>-352.05762848491884</v>
      </c>
      <c r="F233">
        <f t="shared" si="37"/>
        <v>-19098.593171027438</v>
      </c>
      <c r="G233">
        <f t="shared" si="38"/>
        <v>9083.0868149109046</v>
      </c>
      <c r="H233">
        <f t="shared" si="39"/>
        <v>6569.9160508334389</v>
      </c>
      <c r="I233" s="2">
        <f t="shared" si="40"/>
        <v>11210.096476043691</v>
      </c>
      <c r="J233" s="46">
        <f t="shared" si="41"/>
        <v>434.49986341254618</v>
      </c>
      <c r="K233">
        <f t="shared" si="42"/>
        <v>27.877222917177971</v>
      </c>
      <c r="L233">
        <f t="shared" si="43"/>
        <v>3.3766016130302778E-2</v>
      </c>
      <c r="M233" s="46">
        <f t="shared" si="44"/>
        <v>27.877284265250239</v>
      </c>
      <c r="N233" s="8">
        <f t="shared" ref="N233:N296" si="48">-G233/($G$18*$B$31)</f>
        <v>-7.4301920493723784E-6</v>
      </c>
      <c r="O233" s="5">
        <f>SUM($N$41:N233)*0.1+$N$8</f>
        <v>3.5252010607939441E-5</v>
      </c>
      <c r="P233" s="5">
        <f>SUM($O$41:O233)+0</f>
        <v>7.3089208966128213E-3</v>
      </c>
      <c r="Q233" s="8">
        <f t="shared" ref="Q233:Q296" si="49">-H233/($G$18*$B$31)</f>
        <v>-5.3743555468180806E-6</v>
      </c>
      <c r="R233" s="5">
        <f>SUM($Q$41:Q233)*0.1+$T$8</f>
        <v>1.0013143400954116E-5</v>
      </c>
      <c r="S233" s="5">
        <f>SUM($R$41:R233)+0</f>
        <v>9.285644529115282E-3</v>
      </c>
      <c r="T233">
        <f t="shared" si="45"/>
        <v>3.6646518152074776E-5</v>
      </c>
      <c r="U233">
        <f t="shared" si="46"/>
        <v>1.1817085892640035E-2</v>
      </c>
      <c r="W233" s="1"/>
    </row>
    <row r="234" spans="2:23" x14ac:dyDescent="0.35">
      <c r="B234">
        <f t="shared" si="47"/>
        <v>19.300000000000004</v>
      </c>
      <c r="C234">
        <f t="shared" ref="C234:C297" si="50">IF(B234&lt;$G$6,$B$14,$B$14+$B$12)</f>
        <v>0</v>
      </c>
      <c r="D234">
        <f t="shared" ref="D234:D297" si="51">IF(B234&lt;18, $B$15, $B$15+$B$11 )</f>
        <v>254.64790894703248</v>
      </c>
      <c r="E234" s="2">
        <f t="shared" ref="E234:E297" si="52">IF(B234&lt;18, $B$16, $B$16+$B$13 )</f>
        <v>-352.05762848491884</v>
      </c>
      <c r="F234">
        <f t="shared" ref="F234:F297" si="53">IF(B234&lt;18,0,-$G$7*$B$11)</f>
        <v>-19098.593171027438</v>
      </c>
      <c r="G234">
        <f t="shared" ref="G234:G297" si="54">IF(B234&lt;$G$6,    $B$16*B234,    $B$16*B234-(-B234+$G$6)*$B$13+$G$7*$B$12)</f>
        <v>9047.8810520624138</v>
      </c>
      <c r="H234">
        <f t="shared" ref="H234:H297" si="55">IF(B234&lt;$G$6,-B234*$B$15,-B234*$B$15+(-B234+$G$6)*$B$11)</f>
        <v>6544.4512599387344</v>
      </c>
      <c r="I234" s="2">
        <f t="shared" ref="I234:I297" si="56">SQRT(H234*H234+G234*G234)</f>
        <v>11166.646489702436</v>
      </c>
      <c r="J234" s="46">
        <f t="shared" ref="J234:J297" si="57">SQRT(D234*D234+E234*E234)</f>
        <v>434.49986341254618</v>
      </c>
      <c r="K234">
        <f t="shared" ref="K234:K297" si="58">32*I234/(PI()*$G$11^3)</f>
        <v>27.769171665561</v>
      </c>
      <c r="L234">
        <f t="shared" ref="L234:L297" si="59">16*J234/(PI()*$G$11^4)</f>
        <v>3.3766016130302778E-2</v>
      </c>
      <c r="M234" s="46">
        <f t="shared" ref="M234:M297" si="60">SQRT(K234^2+3*L234^2)</f>
        <v>27.769233252341195</v>
      </c>
      <c r="N234" s="8">
        <f t="shared" si="48"/>
        <v>-7.4013928553825641E-6</v>
      </c>
      <c r="O234" s="5">
        <f>SUM($N$41:N234)*0.1+$N$8</f>
        <v>3.4511871322401188E-5</v>
      </c>
      <c r="P234" s="5">
        <f>SUM($O$41:O234)+0</f>
        <v>7.3434327679352228E-3</v>
      </c>
      <c r="Q234" s="8">
        <f t="shared" si="49"/>
        <v>-5.3535247113652965E-6</v>
      </c>
      <c r="R234" s="5">
        <f>SUM($Q$41:Q234)*0.1+$T$8</f>
        <v>9.477790929817589E-6</v>
      </c>
      <c r="S234" s="5">
        <f>SUM($R$41:R234)+0</f>
        <v>9.2951223200450992E-3</v>
      </c>
      <c r="T234">
        <f t="shared" ref="T234:T297" si="61">SQRT(SUMSQ(O234,R234))</f>
        <v>3.5789632340711605E-5</v>
      </c>
      <c r="U234">
        <f t="shared" ref="U234:U297" si="62">SQRT(SUMSQ(S234,P234))</f>
        <v>1.1845898182990826E-2</v>
      </c>
      <c r="W234" s="1"/>
    </row>
    <row r="235" spans="2:23" x14ac:dyDescent="0.35">
      <c r="B235">
        <f t="shared" ref="B235:B298" si="63">B234+0.1</f>
        <v>19.400000000000006</v>
      </c>
      <c r="C235">
        <f t="shared" si="50"/>
        <v>0</v>
      </c>
      <c r="D235">
        <f t="shared" si="51"/>
        <v>254.64790894703248</v>
      </c>
      <c r="E235" s="2">
        <f t="shared" si="52"/>
        <v>-352.05762848491884</v>
      </c>
      <c r="F235">
        <f t="shared" si="53"/>
        <v>-19098.593171027438</v>
      </c>
      <c r="G235">
        <f t="shared" si="54"/>
        <v>9012.6752892139211</v>
      </c>
      <c r="H235">
        <f t="shared" si="55"/>
        <v>6518.9864690440318</v>
      </c>
      <c r="I235" s="2">
        <f t="shared" si="56"/>
        <v>11123.196503361181</v>
      </c>
      <c r="J235" s="46">
        <f t="shared" si="57"/>
        <v>434.49986341254618</v>
      </c>
      <c r="K235">
        <f t="shared" si="58"/>
        <v>27.661120413944033</v>
      </c>
      <c r="L235">
        <f t="shared" si="59"/>
        <v>3.3766016130302778E-2</v>
      </c>
      <c r="M235" s="46">
        <f t="shared" si="60"/>
        <v>27.661182241297048</v>
      </c>
      <c r="N235" s="8">
        <f t="shared" si="48"/>
        <v>-7.3725936613927481E-6</v>
      </c>
      <c r="O235" s="5">
        <f>SUM($N$41:N235)*0.1+$N$8</f>
        <v>3.3774611956261915E-5</v>
      </c>
      <c r="P235" s="5">
        <f>SUM($O$41:O235)+0</f>
        <v>7.3772073798914848E-3</v>
      </c>
      <c r="Q235" s="8">
        <f t="shared" si="49"/>
        <v>-5.3326938759125134E-6</v>
      </c>
      <c r="R235" s="5">
        <f>SUM($Q$41:Q235)*0.1+$T$8</f>
        <v>8.9445215422263383E-6</v>
      </c>
      <c r="S235" s="5">
        <f>SUM($R$41:R235)+0</f>
        <v>9.3040668415873256E-3</v>
      </c>
      <c r="T235">
        <f t="shared" si="61"/>
        <v>3.4938930699370602E-5</v>
      </c>
      <c r="U235">
        <f t="shared" si="62"/>
        <v>1.1873872515681231E-2</v>
      </c>
      <c r="W235" s="1"/>
    </row>
    <row r="236" spans="2:23" x14ac:dyDescent="0.35">
      <c r="B236">
        <f t="shared" si="63"/>
        <v>19.500000000000007</v>
      </c>
      <c r="C236">
        <f t="shared" si="50"/>
        <v>0</v>
      </c>
      <c r="D236">
        <f t="shared" si="51"/>
        <v>254.64790894703248</v>
      </c>
      <c r="E236" s="2">
        <f t="shared" si="52"/>
        <v>-352.05762848491884</v>
      </c>
      <c r="F236">
        <f t="shared" si="53"/>
        <v>-19098.593171027438</v>
      </c>
      <c r="G236">
        <f t="shared" si="54"/>
        <v>8977.4695263654285</v>
      </c>
      <c r="H236">
        <f t="shared" si="55"/>
        <v>6493.5216781493273</v>
      </c>
      <c r="I236" s="2">
        <f t="shared" si="56"/>
        <v>11079.746517019925</v>
      </c>
      <c r="J236" s="46">
        <f t="shared" si="57"/>
        <v>434.49986341254618</v>
      </c>
      <c r="K236">
        <f t="shared" si="58"/>
        <v>27.553069162327059</v>
      </c>
      <c r="L236">
        <f t="shared" si="59"/>
        <v>3.3766016130302778E-2</v>
      </c>
      <c r="M236" s="46">
        <f t="shared" si="60"/>
        <v>27.553131232139737</v>
      </c>
      <c r="N236" s="8">
        <f t="shared" si="48"/>
        <v>-7.3437944674029321E-6</v>
      </c>
      <c r="O236" s="5">
        <f>SUM($N$41:N236)*0.1+$N$8</f>
        <v>3.3040232509521621E-5</v>
      </c>
      <c r="P236" s="5">
        <f>SUM($O$41:O236)+0</f>
        <v>7.4102476124010067E-3</v>
      </c>
      <c r="Q236" s="8">
        <f t="shared" si="49"/>
        <v>-5.3118630404597293E-6</v>
      </c>
      <c r="R236" s="5">
        <f>SUM($Q$41:Q236)*0.1+$T$8</f>
        <v>8.4133352381803576E-6</v>
      </c>
      <c r="S236" s="5">
        <f>SUM($R$41:R236)+0</f>
        <v>9.3124801768255053E-3</v>
      </c>
      <c r="T236">
        <f t="shared" si="61"/>
        <v>3.4094591566893082E-5</v>
      </c>
      <c r="U236">
        <f t="shared" si="62"/>
        <v>1.1901010743666389E-2</v>
      </c>
      <c r="W236" s="1"/>
    </row>
    <row r="237" spans="2:23" x14ac:dyDescent="0.35">
      <c r="B237">
        <f t="shared" si="63"/>
        <v>19.600000000000009</v>
      </c>
      <c r="C237">
        <f t="shared" si="50"/>
        <v>0</v>
      </c>
      <c r="D237">
        <f t="shared" si="51"/>
        <v>254.64790894703248</v>
      </c>
      <c r="E237" s="2">
        <f t="shared" si="52"/>
        <v>-352.05762848491884</v>
      </c>
      <c r="F237">
        <f t="shared" si="53"/>
        <v>-19098.593171027438</v>
      </c>
      <c r="G237">
        <f t="shared" si="54"/>
        <v>8942.2637635169358</v>
      </c>
      <c r="H237">
        <f t="shared" si="55"/>
        <v>6468.0568872546246</v>
      </c>
      <c r="I237" s="2">
        <f t="shared" si="56"/>
        <v>11036.29653067867</v>
      </c>
      <c r="J237" s="46">
        <f t="shared" si="57"/>
        <v>434.49986341254618</v>
      </c>
      <c r="K237">
        <f t="shared" si="58"/>
        <v>27.445017910710089</v>
      </c>
      <c r="L237">
        <f t="shared" si="59"/>
        <v>3.3766016130302778E-2</v>
      </c>
      <c r="M237" s="46">
        <f t="shared" si="60"/>
        <v>27.445080224891555</v>
      </c>
      <c r="N237" s="8">
        <f t="shared" si="48"/>
        <v>-7.3149952734131153E-6</v>
      </c>
      <c r="O237" s="5">
        <f>SUM($N$41:N237)*0.1+$N$8</f>
        <v>3.2308732982180305E-5</v>
      </c>
      <c r="P237" s="5">
        <f>SUM($O$41:O237)+0</f>
        <v>7.4425563453831868E-3</v>
      </c>
      <c r="Q237" s="8">
        <f t="shared" si="49"/>
        <v>-5.2910322050069462E-6</v>
      </c>
      <c r="R237" s="5">
        <f>SUM($Q$41:Q237)*0.1+$T$8</f>
        <v>7.8842320176796671E-6</v>
      </c>
      <c r="S237" s="5">
        <f>SUM($R$41:R237)+0</f>
        <v>9.3203644088431844E-3</v>
      </c>
      <c r="T237">
        <f t="shared" si="61"/>
        <v>3.3256808948280508E-5</v>
      </c>
      <c r="U237">
        <f t="shared" si="62"/>
        <v>1.1927314771893727E-2</v>
      </c>
      <c r="W237" s="1"/>
    </row>
    <row r="238" spans="2:23" x14ac:dyDescent="0.35">
      <c r="B238">
        <f t="shared" si="63"/>
        <v>19.70000000000001</v>
      </c>
      <c r="C238">
        <f t="shared" si="50"/>
        <v>0</v>
      </c>
      <c r="D238">
        <f t="shared" si="51"/>
        <v>254.64790894703248</v>
      </c>
      <c r="E238" s="2">
        <f t="shared" si="52"/>
        <v>-352.05762848491884</v>
      </c>
      <c r="F238">
        <f t="shared" si="53"/>
        <v>-19098.593171027438</v>
      </c>
      <c r="G238">
        <f t="shared" si="54"/>
        <v>8907.0580006684431</v>
      </c>
      <c r="H238">
        <f t="shared" si="55"/>
        <v>6442.592096359921</v>
      </c>
      <c r="I238" s="2">
        <f t="shared" si="56"/>
        <v>10992.846544337415</v>
      </c>
      <c r="J238" s="46">
        <f t="shared" si="57"/>
        <v>434.49986341254618</v>
      </c>
      <c r="K238">
        <f t="shared" si="58"/>
        <v>27.336966659093122</v>
      </c>
      <c r="L238">
        <f t="shared" si="59"/>
        <v>3.3766016130302778E-2</v>
      </c>
      <c r="M238" s="46">
        <f t="shared" si="60"/>
        <v>27.337029219575136</v>
      </c>
      <c r="N238" s="8">
        <f t="shared" si="48"/>
        <v>-7.2861960794232993E-6</v>
      </c>
      <c r="O238" s="5">
        <f>SUM($N$41:N238)*0.1+$N$8</f>
        <v>3.1580113374237975E-5</v>
      </c>
      <c r="P238" s="5">
        <f>SUM($O$41:O238)+0</f>
        <v>7.4741364587574246E-3</v>
      </c>
      <c r="Q238" s="8">
        <f t="shared" si="49"/>
        <v>-5.270201369554163E-6</v>
      </c>
      <c r="R238" s="5">
        <f>SUM($Q$41:Q238)*0.1+$T$8</f>
        <v>7.3572118807242466E-6</v>
      </c>
      <c r="S238" s="5">
        <f>SUM($R$41:R238)+0</f>
        <v>9.3277216207239087E-3</v>
      </c>
      <c r="T238">
        <f t="shared" si="61"/>
        <v>3.2425794167415453E-5</v>
      </c>
      <c r="U238">
        <f t="shared" si="62"/>
        <v>1.1952786555353827E-2</v>
      </c>
      <c r="W238" s="1"/>
    </row>
    <row r="239" spans="2:23" x14ac:dyDescent="0.35">
      <c r="B239">
        <f t="shared" si="63"/>
        <v>19.800000000000011</v>
      </c>
      <c r="C239">
        <f t="shared" si="50"/>
        <v>0</v>
      </c>
      <c r="D239">
        <f t="shared" si="51"/>
        <v>254.64790894703248</v>
      </c>
      <c r="E239" s="2">
        <f t="shared" si="52"/>
        <v>-352.05762848491884</v>
      </c>
      <c r="F239">
        <f t="shared" si="53"/>
        <v>-19098.593171027438</v>
      </c>
      <c r="G239">
        <f t="shared" si="54"/>
        <v>8871.8522378199523</v>
      </c>
      <c r="H239">
        <f t="shared" si="55"/>
        <v>6417.1273054652174</v>
      </c>
      <c r="I239" s="2">
        <f t="shared" si="56"/>
        <v>10949.39655799616</v>
      </c>
      <c r="J239" s="46">
        <f t="shared" si="57"/>
        <v>434.49986341254618</v>
      </c>
      <c r="K239">
        <f t="shared" si="58"/>
        <v>27.228915407476151</v>
      </c>
      <c r="L239">
        <f t="shared" si="59"/>
        <v>3.3766016130302778E-2</v>
      </c>
      <c r="M239" s="46">
        <f t="shared" si="60"/>
        <v>27.228978216213477</v>
      </c>
      <c r="N239" s="8">
        <f t="shared" si="48"/>
        <v>-7.257396885433485E-6</v>
      </c>
      <c r="O239" s="5">
        <f>SUM($N$41:N239)*0.1+$N$8</f>
        <v>3.0854373685694631E-5</v>
      </c>
      <c r="P239" s="5">
        <f>SUM($O$41:O239)+0</f>
        <v>7.5049908324431192E-3</v>
      </c>
      <c r="Q239" s="8">
        <f t="shared" si="49"/>
        <v>-5.2493705341013798E-6</v>
      </c>
      <c r="R239" s="5">
        <f>SUM($Q$41:Q239)*0.1+$T$8</f>
        <v>6.8322748273141095E-6</v>
      </c>
      <c r="S239" s="5">
        <f>SUM($R$41:R239)+0</f>
        <v>9.3345538955512224E-3</v>
      </c>
      <c r="T239">
        <f t="shared" si="61"/>
        <v>3.1601777716648078E-5</v>
      </c>
      <c r="U239">
        <f t="shared" si="62"/>
        <v>1.1977428097217106E-2</v>
      </c>
      <c r="W239" s="1"/>
    </row>
    <row r="240" spans="2:23" x14ac:dyDescent="0.35">
      <c r="B240">
        <f t="shared" si="63"/>
        <v>19.900000000000013</v>
      </c>
      <c r="C240">
        <f t="shared" si="50"/>
        <v>0</v>
      </c>
      <c r="D240">
        <f t="shared" si="51"/>
        <v>254.64790894703248</v>
      </c>
      <c r="E240" s="2">
        <f t="shared" si="52"/>
        <v>-352.05762848491884</v>
      </c>
      <c r="F240">
        <f t="shared" si="53"/>
        <v>-19098.593171027438</v>
      </c>
      <c r="G240">
        <f t="shared" si="54"/>
        <v>8836.6464749714578</v>
      </c>
      <c r="H240">
        <f t="shared" si="55"/>
        <v>6391.6625145705138</v>
      </c>
      <c r="I240" s="2">
        <f t="shared" si="56"/>
        <v>10905.946571654904</v>
      </c>
      <c r="J240" s="46">
        <f t="shared" si="57"/>
        <v>434.49986341254618</v>
      </c>
      <c r="K240">
        <f t="shared" si="58"/>
        <v>27.120864155859177</v>
      </c>
      <c r="L240">
        <f t="shared" si="59"/>
        <v>3.3766016130302778E-2</v>
      </c>
      <c r="M240" s="46">
        <f t="shared" si="60"/>
        <v>27.120927214829933</v>
      </c>
      <c r="N240" s="8">
        <f t="shared" si="48"/>
        <v>-7.2285976914436673E-6</v>
      </c>
      <c r="O240" s="5">
        <f>SUM($N$41:N240)*0.1+$N$8</f>
        <v>3.0131513916550263E-5</v>
      </c>
      <c r="P240" s="5">
        <f>SUM($O$41:O240)+0</f>
        <v>7.5351223463596692E-3</v>
      </c>
      <c r="Q240" s="8">
        <f t="shared" si="49"/>
        <v>-5.2285396986485958E-6</v>
      </c>
      <c r="R240" s="5">
        <f>SUM($Q$41:Q240)*0.1+$T$8</f>
        <v>6.3094208574492424E-6</v>
      </c>
      <c r="S240" s="5">
        <f>SUM($R$41:R240)+0</f>
        <v>9.3408633164086714E-3</v>
      </c>
      <c r="T240">
        <f t="shared" si="61"/>
        <v>3.0785011327912123E-5</v>
      </c>
      <c r="U240">
        <f t="shared" si="62"/>
        <v>1.2001241447051969E-2</v>
      </c>
      <c r="W240" s="1"/>
    </row>
    <row r="241" spans="2:23" x14ac:dyDescent="0.35">
      <c r="B241">
        <f t="shared" si="63"/>
        <v>20.000000000000014</v>
      </c>
      <c r="C241">
        <f t="shared" si="50"/>
        <v>0</v>
      </c>
      <c r="D241">
        <f t="shared" si="51"/>
        <v>254.64790894703248</v>
      </c>
      <c r="E241" s="2">
        <f t="shared" si="52"/>
        <v>-352.05762848491884</v>
      </c>
      <c r="F241">
        <f t="shared" si="53"/>
        <v>-19098.593171027438</v>
      </c>
      <c r="G241">
        <f t="shared" si="54"/>
        <v>8801.4407121229669</v>
      </c>
      <c r="H241">
        <f t="shared" si="55"/>
        <v>6366.1977236758094</v>
      </c>
      <c r="I241" s="2">
        <f t="shared" si="56"/>
        <v>10862.496585313649</v>
      </c>
      <c r="J241" s="46">
        <f t="shared" si="57"/>
        <v>434.49986341254618</v>
      </c>
      <c r="K241">
        <f t="shared" si="58"/>
        <v>27.012812904242207</v>
      </c>
      <c r="L241">
        <f t="shared" si="59"/>
        <v>3.3766016130302778E-2</v>
      </c>
      <c r="M241" s="46">
        <f t="shared" si="60"/>
        <v>27.012876215448259</v>
      </c>
      <c r="N241" s="8">
        <f t="shared" si="48"/>
        <v>-7.199798497453853E-6</v>
      </c>
      <c r="O241" s="5">
        <f>SUM($N$41:N241)*0.1+$N$8</f>
        <v>2.9411534066804876E-5</v>
      </c>
      <c r="P241" s="5">
        <f>SUM($O$41:O241)+0</f>
        <v>7.5645338804264739E-3</v>
      </c>
      <c r="Q241" s="8">
        <f t="shared" si="49"/>
        <v>-5.2077088631958118E-6</v>
      </c>
      <c r="R241" s="5">
        <f>SUM($Q$41:Q241)*0.1+$T$8</f>
        <v>5.7886499711296588E-6</v>
      </c>
      <c r="S241" s="5">
        <f>SUM($R$41:R241)+0</f>
        <v>9.3466519663798018E-3</v>
      </c>
      <c r="T241">
        <f t="shared" si="61"/>
        <v>2.9975770292872931E-5</v>
      </c>
      <c r="U241">
        <f t="shared" si="62"/>
        <v>1.2024228699120431E-2</v>
      </c>
      <c r="W241" s="1"/>
    </row>
    <row r="242" spans="2:23" x14ac:dyDescent="0.35">
      <c r="B242">
        <f t="shared" si="63"/>
        <v>20.100000000000016</v>
      </c>
      <c r="C242">
        <f t="shared" si="50"/>
        <v>0</v>
      </c>
      <c r="D242">
        <f t="shared" si="51"/>
        <v>254.64790894703248</v>
      </c>
      <c r="E242" s="2">
        <f t="shared" si="52"/>
        <v>-352.05762848491884</v>
      </c>
      <c r="F242">
        <f t="shared" si="53"/>
        <v>-19098.593171027438</v>
      </c>
      <c r="G242">
        <f t="shared" si="54"/>
        <v>8766.2349492744743</v>
      </c>
      <c r="H242">
        <f t="shared" si="55"/>
        <v>6340.7329327811067</v>
      </c>
      <c r="I242" s="2">
        <f t="shared" si="56"/>
        <v>10819.046598972394</v>
      </c>
      <c r="J242" s="46">
        <f t="shared" si="57"/>
        <v>434.49986341254618</v>
      </c>
      <c r="K242">
        <f t="shared" si="58"/>
        <v>26.90476165262524</v>
      </c>
      <c r="L242">
        <f t="shared" si="59"/>
        <v>3.3766016130302778E-2</v>
      </c>
      <c r="M242" s="46">
        <f t="shared" si="60"/>
        <v>26.904825218092565</v>
      </c>
      <c r="N242" s="8">
        <f t="shared" si="48"/>
        <v>-7.170999303464037E-6</v>
      </c>
      <c r="O242" s="5">
        <f>SUM($N$41:N242)*0.1+$N$8</f>
        <v>2.8694434136458472E-5</v>
      </c>
      <c r="P242" s="5">
        <f>SUM($O$41:O242)+0</f>
        <v>7.5932283145629326E-3</v>
      </c>
      <c r="Q242" s="8">
        <f t="shared" si="49"/>
        <v>-5.1868780277430286E-6</v>
      </c>
      <c r="R242" s="5">
        <f>SUM($Q$41:Q242)*0.1+$T$8</f>
        <v>5.2699621683553586E-6</v>
      </c>
      <c r="S242" s="5">
        <f>SUM($R$41:R242)+0</f>
        <v>9.3519219285481577E-3</v>
      </c>
      <c r="T242">
        <f t="shared" si="61"/>
        <v>2.917435606260145E-5</v>
      </c>
      <c r="U242">
        <f t="shared" si="62"/>
        <v>1.2046391990747276E-2</v>
      </c>
      <c r="W242" s="1"/>
    </row>
    <row r="243" spans="2:23" x14ac:dyDescent="0.35">
      <c r="B243">
        <f t="shared" si="63"/>
        <v>20.200000000000017</v>
      </c>
      <c r="C243">
        <f t="shared" si="50"/>
        <v>0</v>
      </c>
      <c r="D243">
        <f t="shared" si="51"/>
        <v>254.64790894703248</v>
      </c>
      <c r="E243" s="2">
        <f t="shared" si="52"/>
        <v>-352.05762848491884</v>
      </c>
      <c r="F243">
        <f t="shared" si="53"/>
        <v>-19098.593171027438</v>
      </c>
      <c r="G243">
        <f t="shared" si="54"/>
        <v>8731.0291864259816</v>
      </c>
      <c r="H243">
        <f t="shared" si="55"/>
        <v>6315.2681418864022</v>
      </c>
      <c r="I243" s="2">
        <f t="shared" si="56"/>
        <v>10775.59661263114</v>
      </c>
      <c r="J243" s="46">
        <f t="shared" si="57"/>
        <v>434.49986341254618</v>
      </c>
      <c r="K243">
        <f t="shared" si="58"/>
        <v>26.796710401008269</v>
      </c>
      <c r="L243">
        <f t="shared" si="59"/>
        <v>3.3766016130302778E-2</v>
      </c>
      <c r="M243" s="46">
        <f t="shared" si="60"/>
        <v>26.796774222787352</v>
      </c>
      <c r="N243" s="8">
        <f t="shared" si="48"/>
        <v>-7.142200109474221E-6</v>
      </c>
      <c r="O243" s="5">
        <f>SUM($N$41:N243)*0.1+$N$8</f>
        <v>2.798021412551105E-5</v>
      </c>
      <c r="P243" s="5">
        <f>SUM($O$41:O243)+0</f>
        <v>7.6212085286884437E-3</v>
      </c>
      <c r="Q243" s="8">
        <f t="shared" si="49"/>
        <v>-5.1660471922902446E-6</v>
      </c>
      <c r="R243" s="5">
        <f>SUM($Q$41:Q243)*0.1+$T$8</f>
        <v>4.7533574491263284E-6</v>
      </c>
      <c r="S243" s="5">
        <f>SUM($R$41:R243)+0</f>
        <v>9.3566752859972832E-3</v>
      </c>
      <c r="T243">
        <f t="shared" si="61"/>
        <v>2.8381099160332267E-5</v>
      </c>
      <c r="U243">
        <f t="shared" si="62"/>
        <v>1.2067733500759197E-2</v>
      </c>
      <c r="W243" s="1"/>
    </row>
    <row r="244" spans="2:23" x14ac:dyDescent="0.35">
      <c r="B244">
        <f t="shared" si="63"/>
        <v>20.300000000000018</v>
      </c>
      <c r="C244">
        <f t="shared" si="50"/>
        <v>0</v>
      </c>
      <c r="D244">
        <f t="shared" si="51"/>
        <v>254.64790894703248</v>
      </c>
      <c r="E244" s="2">
        <f t="shared" si="52"/>
        <v>-352.05762848491884</v>
      </c>
      <c r="F244">
        <f t="shared" si="53"/>
        <v>-19098.593171027438</v>
      </c>
      <c r="G244">
        <f t="shared" si="54"/>
        <v>8695.8234235774889</v>
      </c>
      <c r="H244">
        <f t="shared" si="55"/>
        <v>6289.8033509916986</v>
      </c>
      <c r="I244" s="2">
        <f t="shared" si="56"/>
        <v>10732.146626289883</v>
      </c>
      <c r="J244" s="46">
        <f t="shared" si="57"/>
        <v>434.49986341254618</v>
      </c>
      <c r="K244">
        <f t="shared" si="58"/>
        <v>26.688659149391295</v>
      </c>
      <c r="L244">
        <f t="shared" si="59"/>
        <v>3.3766016130302778E-2</v>
      </c>
      <c r="M244" s="46">
        <f t="shared" si="60"/>
        <v>26.688723229557528</v>
      </c>
      <c r="N244" s="8">
        <f t="shared" si="48"/>
        <v>-7.113400915484405E-6</v>
      </c>
      <c r="O244" s="5">
        <f>SUM($N$41:N244)*0.1+$N$8</f>
        <v>2.7268874033962611E-5</v>
      </c>
      <c r="P244" s="5">
        <f>SUM($O$41:O244)+0</f>
        <v>7.6484774027224065E-3</v>
      </c>
      <c r="Q244" s="8">
        <f t="shared" si="49"/>
        <v>-5.1452163568374614E-6</v>
      </c>
      <c r="R244" s="5">
        <f>SUM($Q$41:Q244)*0.1+$T$8</f>
        <v>4.2388358134425952E-6</v>
      </c>
      <c r="S244" s="5">
        <f>SUM($R$41:R244)+0</f>
        <v>9.3609141218107261E-3</v>
      </c>
      <c r="T244">
        <f t="shared" si="61"/>
        <v>2.7596362443870094E-5</v>
      </c>
      <c r="U244">
        <f t="shared" si="62"/>
        <v>1.2088255447990449E-2</v>
      </c>
      <c r="W244" s="1"/>
    </row>
    <row r="245" spans="2:23" x14ac:dyDescent="0.35">
      <c r="B245">
        <f t="shared" si="63"/>
        <v>20.40000000000002</v>
      </c>
      <c r="C245">
        <f t="shared" si="50"/>
        <v>0</v>
      </c>
      <c r="D245">
        <f t="shared" si="51"/>
        <v>254.64790894703248</v>
      </c>
      <c r="E245" s="2">
        <f t="shared" si="52"/>
        <v>-352.05762848491884</v>
      </c>
      <c r="F245">
        <f t="shared" si="53"/>
        <v>-19098.593171027438</v>
      </c>
      <c r="G245">
        <f t="shared" si="54"/>
        <v>8660.6176607289963</v>
      </c>
      <c r="H245">
        <f t="shared" si="55"/>
        <v>6264.338560096995</v>
      </c>
      <c r="I245" s="2">
        <f t="shared" si="56"/>
        <v>10688.696639948628</v>
      </c>
      <c r="J245" s="46">
        <f t="shared" si="57"/>
        <v>434.49986341254618</v>
      </c>
      <c r="K245">
        <f t="shared" si="58"/>
        <v>26.580607897774325</v>
      </c>
      <c r="L245">
        <f t="shared" si="59"/>
        <v>3.3766016130302778E-2</v>
      </c>
      <c r="M245" s="46">
        <f t="shared" si="60"/>
        <v>26.580672238428409</v>
      </c>
      <c r="N245" s="8">
        <f t="shared" si="48"/>
        <v>-7.084601721494589E-6</v>
      </c>
      <c r="O245" s="5">
        <f>SUM($N$41:N245)*0.1+$N$8</f>
        <v>2.6560413861813153E-5</v>
      </c>
      <c r="P245" s="5">
        <f>SUM($O$41:O245)+0</f>
        <v>7.6750378165842195E-3</v>
      </c>
      <c r="Q245" s="8">
        <f t="shared" si="49"/>
        <v>-5.1243855213846774E-6</v>
      </c>
      <c r="R245" s="5">
        <f>SUM($Q$41:Q245)*0.1+$T$8</f>
        <v>3.7263972613041184E-6</v>
      </c>
      <c r="S245" s="5">
        <f>SUM($R$41:R245)+0</f>
        <v>9.3646405190720306E-3</v>
      </c>
      <c r="T245">
        <f t="shared" si="61"/>
        <v>2.6820544756955461E-5</v>
      </c>
      <c r="U245">
        <f t="shared" si="62"/>
        <v>1.2107960089851781E-2</v>
      </c>
      <c r="W245" s="1"/>
    </row>
    <row r="246" spans="2:23" x14ac:dyDescent="0.35">
      <c r="B246">
        <f t="shared" si="63"/>
        <v>20.500000000000021</v>
      </c>
      <c r="C246">
        <f t="shared" si="50"/>
        <v>0</v>
      </c>
      <c r="D246">
        <f t="shared" si="51"/>
        <v>254.64790894703248</v>
      </c>
      <c r="E246" s="2">
        <f t="shared" si="52"/>
        <v>-352.05762848491884</v>
      </c>
      <c r="F246">
        <f t="shared" si="53"/>
        <v>-19098.593171027438</v>
      </c>
      <c r="G246">
        <f t="shared" si="54"/>
        <v>8625.4118978805054</v>
      </c>
      <c r="H246">
        <f t="shared" si="55"/>
        <v>6238.8737692022914</v>
      </c>
      <c r="I246" s="2">
        <f t="shared" si="56"/>
        <v>10645.246653607373</v>
      </c>
      <c r="J246" s="46">
        <f t="shared" si="57"/>
        <v>434.49986341254618</v>
      </c>
      <c r="K246">
        <f t="shared" si="58"/>
        <v>26.472556646157358</v>
      </c>
      <c r="L246">
        <f t="shared" si="59"/>
        <v>3.3766016130302778E-2</v>
      </c>
      <c r="M246" s="46">
        <f t="shared" si="60"/>
        <v>26.472621249425718</v>
      </c>
      <c r="N246" s="8">
        <f t="shared" si="48"/>
        <v>-7.0558025275047738E-6</v>
      </c>
      <c r="O246" s="5">
        <f>SUM($N$41:N246)*0.1+$N$8</f>
        <v>2.5854833609062675E-5</v>
      </c>
      <c r="P246" s="5">
        <f>SUM($O$41:O246)+0</f>
        <v>7.700892650193282E-3</v>
      </c>
      <c r="Q246" s="8">
        <f t="shared" si="49"/>
        <v>-5.1035546859318942E-6</v>
      </c>
      <c r="R246" s="5">
        <f>SUM($Q$41:Q246)*0.1+$T$8</f>
        <v>3.2160417927109387E-6</v>
      </c>
      <c r="S246" s="5">
        <f>SUM($R$41:R246)+0</f>
        <v>9.3678565608647409E-3</v>
      </c>
      <c r="T246">
        <f t="shared" si="61"/>
        <v>2.6054085011083776E-5</v>
      </c>
      <c r="U246">
        <f t="shared" si="62"/>
        <v>1.2126849720959582E-2</v>
      </c>
      <c r="W246" s="1"/>
    </row>
    <row r="247" spans="2:23" x14ac:dyDescent="0.35">
      <c r="B247">
        <f t="shared" si="63"/>
        <v>20.600000000000023</v>
      </c>
      <c r="C247">
        <f t="shared" si="50"/>
        <v>0</v>
      </c>
      <c r="D247">
        <f t="shared" si="51"/>
        <v>254.64790894703248</v>
      </c>
      <c r="E247" s="2">
        <f t="shared" si="52"/>
        <v>-352.05762848491884</v>
      </c>
      <c r="F247">
        <f t="shared" si="53"/>
        <v>-19098.593171027438</v>
      </c>
      <c r="G247">
        <f t="shared" si="54"/>
        <v>8590.2061350320109</v>
      </c>
      <c r="H247">
        <f t="shared" si="55"/>
        <v>6213.4089783075888</v>
      </c>
      <c r="I247" s="2">
        <f t="shared" si="56"/>
        <v>10601.796667266117</v>
      </c>
      <c r="J247" s="46">
        <f t="shared" si="57"/>
        <v>434.49986341254618</v>
      </c>
      <c r="K247">
        <f t="shared" si="58"/>
        <v>26.364505394540384</v>
      </c>
      <c r="L247">
        <f t="shared" si="59"/>
        <v>3.3766016130302778E-2</v>
      </c>
      <c r="M247" s="46">
        <f t="shared" si="60"/>
        <v>26.364570262575587</v>
      </c>
      <c r="N247" s="8">
        <f t="shared" si="48"/>
        <v>-7.0270033335149562E-6</v>
      </c>
      <c r="O247" s="5">
        <f>SUM($N$41:N247)*0.1+$N$8</f>
        <v>2.5152133275711179E-5</v>
      </c>
      <c r="P247" s="5">
        <f>SUM($O$41:O247)+0</f>
        <v>7.7260447834689933E-3</v>
      </c>
      <c r="Q247" s="8">
        <f t="shared" si="49"/>
        <v>-5.082723850479111E-6</v>
      </c>
      <c r="R247" s="5">
        <f>SUM($Q$41:Q247)*0.1+$T$8</f>
        <v>2.7077694076630288E-6</v>
      </c>
      <c r="S247" s="5">
        <f>SUM($R$41:R247)+0</f>
        <v>9.3705643302724045E-3</v>
      </c>
      <c r="T247">
        <f t="shared" si="61"/>
        <v>2.5297466740450778E-5</v>
      </c>
      <c r="U247">
        <f t="shared" si="62"/>
        <v>1.2144926671822352E-2</v>
      </c>
      <c r="W247" s="1"/>
    </row>
    <row r="248" spans="2:23" x14ac:dyDescent="0.35">
      <c r="B248">
        <f t="shared" si="63"/>
        <v>20.700000000000024</v>
      </c>
      <c r="C248">
        <f t="shared" si="50"/>
        <v>0</v>
      </c>
      <c r="D248">
        <f t="shared" si="51"/>
        <v>254.64790894703248</v>
      </c>
      <c r="E248" s="2">
        <f t="shared" si="52"/>
        <v>-352.05762848491884</v>
      </c>
      <c r="F248">
        <f t="shared" si="53"/>
        <v>-19098.593171027438</v>
      </c>
      <c r="G248">
        <f t="shared" si="54"/>
        <v>8555.0003721835201</v>
      </c>
      <c r="H248">
        <f t="shared" si="55"/>
        <v>6187.9441874128843</v>
      </c>
      <c r="I248" s="2">
        <f t="shared" si="56"/>
        <v>10558.346680924862</v>
      </c>
      <c r="J248" s="46">
        <f t="shared" si="57"/>
        <v>434.49986341254618</v>
      </c>
      <c r="K248">
        <f t="shared" si="58"/>
        <v>26.256454142923413</v>
      </c>
      <c r="L248">
        <f t="shared" si="59"/>
        <v>3.3766016130302778E-2</v>
      </c>
      <c r="M248" s="46">
        <f t="shared" si="60"/>
        <v>26.256519277904601</v>
      </c>
      <c r="N248" s="8">
        <f t="shared" si="48"/>
        <v>-6.9982041395251418E-6</v>
      </c>
      <c r="O248" s="5">
        <f>SUM($N$41:N248)*0.1+$N$8</f>
        <v>2.4452312861758665E-5</v>
      </c>
      <c r="P248" s="5">
        <f>SUM($O$41:O248)+0</f>
        <v>7.7504970963307518E-3</v>
      </c>
      <c r="Q248" s="8">
        <f t="shared" si="49"/>
        <v>-5.061893015026327E-6</v>
      </c>
      <c r="R248" s="5">
        <f>SUM($Q$41:Q248)*0.1+$T$8</f>
        <v>2.2015801061603889E-6</v>
      </c>
      <c r="S248" s="5">
        <f>SUM($R$41:R248)+0</f>
        <v>9.3727659103785641E-3</v>
      </c>
      <c r="T248">
        <f t="shared" si="61"/>
        <v>2.4551223172240714E-5</v>
      </c>
      <c r="U248">
        <f t="shared" si="62"/>
        <v>1.2162193307581734E-2</v>
      </c>
      <c r="W248" s="1"/>
    </row>
    <row r="249" spans="2:23" x14ac:dyDescent="0.35">
      <c r="B249">
        <f t="shared" si="63"/>
        <v>20.800000000000026</v>
      </c>
      <c r="C249">
        <f t="shared" si="50"/>
        <v>0</v>
      </c>
      <c r="D249">
        <f t="shared" si="51"/>
        <v>254.64790894703248</v>
      </c>
      <c r="E249" s="2">
        <f t="shared" si="52"/>
        <v>-352.05762848491884</v>
      </c>
      <c r="F249">
        <f t="shared" si="53"/>
        <v>-19098.593171027438</v>
      </c>
      <c r="G249">
        <f t="shared" si="54"/>
        <v>8519.7946093350274</v>
      </c>
      <c r="H249">
        <f t="shared" si="55"/>
        <v>6162.4793965181816</v>
      </c>
      <c r="I249" s="2">
        <f t="shared" si="56"/>
        <v>10514.896694583607</v>
      </c>
      <c r="J249" s="46">
        <f t="shared" si="57"/>
        <v>434.49986341254618</v>
      </c>
      <c r="K249">
        <f t="shared" si="58"/>
        <v>26.148402891306446</v>
      </c>
      <c r="L249">
        <f t="shared" si="59"/>
        <v>3.3766016130302778E-2</v>
      </c>
      <c r="M249" s="46">
        <f t="shared" si="60"/>
        <v>26.148468295439777</v>
      </c>
      <c r="N249" s="8">
        <f t="shared" si="48"/>
        <v>-6.9694049455353259E-6</v>
      </c>
      <c r="O249" s="5">
        <f>SUM($N$41:N249)*0.1+$N$8</f>
        <v>2.3755372367205133E-5</v>
      </c>
      <c r="P249" s="5">
        <f>SUM($O$41:O249)+0</f>
        <v>7.7742524686979569E-3</v>
      </c>
      <c r="Q249" s="8">
        <f t="shared" si="49"/>
        <v>-5.0410621795735438E-6</v>
      </c>
      <c r="R249" s="5">
        <f>SUM($Q$41:Q249)*0.1+$T$8</f>
        <v>1.6974738882030325E-6</v>
      </c>
      <c r="S249" s="5">
        <f>SUM($R$41:R249)+0</f>
        <v>9.3744633842667673E-3</v>
      </c>
      <c r="T249">
        <f t="shared" si="61"/>
        <v>2.38159428514956E-5</v>
      </c>
      <c r="U249">
        <f t="shared" si="62"/>
        <v>1.2178652026805537E-2</v>
      </c>
      <c r="W249" s="1"/>
    </row>
    <row r="250" spans="2:23" x14ac:dyDescent="0.35">
      <c r="B250">
        <f t="shared" si="63"/>
        <v>20.900000000000027</v>
      </c>
      <c r="C250">
        <f t="shared" si="50"/>
        <v>0</v>
      </c>
      <c r="D250">
        <f t="shared" si="51"/>
        <v>254.64790894703248</v>
      </c>
      <c r="E250" s="2">
        <f t="shared" si="52"/>
        <v>-352.05762848491884</v>
      </c>
      <c r="F250">
        <f t="shared" si="53"/>
        <v>-19098.593171027438</v>
      </c>
      <c r="G250">
        <f t="shared" si="54"/>
        <v>8484.5888464865347</v>
      </c>
      <c r="H250">
        <f t="shared" si="55"/>
        <v>6137.0146056234771</v>
      </c>
      <c r="I250" s="2">
        <f t="shared" si="56"/>
        <v>10471.446708242353</v>
      </c>
      <c r="J250" s="46">
        <f t="shared" si="57"/>
        <v>434.49986341254618</v>
      </c>
      <c r="K250">
        <f t="shared" si="58"/>
        <v>26.040351639689476</v>
      </c>
      <c r="L250">
        <f t="shared" si="59"/>
        <v>3.3766016130302778E-2</v>
      </c>
      <c r="M250" s="46">
        <f t="shared" si="60"/>
        <v>26.040417315208568</v>
      </c>
      <c r="N250" s="8">
        <f t="shared" si="48"/>
        <v>-6.9406057515455099E-6</v>
      </c>
      <c r="O250" s="5">
        <f>SUM($N$41:N250)*0.1+$N$8</f>
        <v>2.3061311792050581E-5</v>
      </c>
      <c r="P250" s="5">
        <f>SUM($O$41:O250)+0</f>
        <v>7.7973137804900079E-3</v>
      </c>
      <c r="Q250" s="8">
        <f t="shared" si="49"/>
        <v>-5.0202313441207598E-6</v>
      </c>
      <c r="R250" s="5">
        <f>SUM($Q$41:Q250)*0.1+$T$8</f>
        <v>1.1954507537909596E-6</v>
      </c>
      <c r="S250" s="5">
        <f>SUM($R$41:R250)+0</f>
        <v>9.3756588350205582E-3</v>
      </c>
      <c r="T250">
        <f t="shared" si="61"/>
        <v>2.3092275853083657E-5</v>
      </c>
      <c r="U250">
        <f t="shared" si="62"/>
        <v>1.2194305260330267E-2</v>
      </c>
      <c r="W250" s="1"/>
    </row>
    <row r="251" spans="2:23" x14ac:dyDescent="0.35">
      <c r="B251">
        <f t="shared" si="63"/>
        <v>21.000000000000028</v>
      </c>
      <c r="C251">
        <f t="shared" si="50"/>
        <v>0</v>
      </c>
      <c r="D251">
        <f t="shared" si="51"/>
        <v>254.64790894703248</v>
      </c>
      <c r="E251" s="2">
        <f t="shared" si="52"/>
        <v>-352.05762848491884</v>
      </c>
      <c r="F251">
        <f t="shared" si="53"/>
        <v>-19098.593171027438</v>
      </c>
      <c r="G251">
        <f t="shared" si="54"/>
        <v>8449.3830836380421</v>
      </c>
      <c r="H251">
        <f t="shared" si="55"/>
        <v>6111.5498147287744</v>
      </c>
      <c r="I251" s="2">
        <f t="shared" si="56"/>
        <v>10427.996721901098</v>
      </c>
      <c r="J251" s="46">
        <f t="shared" si="57"/>
        <v>434.49986341254618</v>
      </c>
      <c r="K251">
        <f t="shared" si="58"/>
        <v>25.932300388072505</v>
      </c>
      <c r="L251">
        <f t="shared" si="59"/>
        <v>3.3766016130302778E-2</v>
      </c>
      <c r="M251" s="46">
        <f t="shared" si="60"/>
        <v>25.9323663372389</v>
      </c>
      <c r="N251" s="8">
        <f t="shared" si="48"/>
        <v>-6.9118065575556939E-6</v>
      </c>
      <c r="O251" s="5">
        <f>SUM($N$41:N251)*0.1+$N$8</f>
        <v>2.2370131136295014E-5</v>
      </c>
      <c r="P251" s="5">
        <f>SUM($O$41:O251)+0</f>
        <v>7.8196839116263031E-3</v>
      </c>
      <c r="Q251" s="8">
        <f t="shared" si="49"/>
        <v>-4.9994005086679775E-6</v>
      </c>
      <c r="R251" s="5">
        <f>SUM($Q$41:Q251)*0.1+$T$8</f>
        <v>6.9551070292417014E-7</v>
      </c>
      <c r="S251" s="5">
        <f>SUM($R$41:R251)+0</f>
        <v>9.3763543457234828E-3</v>
      </c>
      <c r="T251">
        <f t="shared" si="61"/>
        <v>2.2380940601165934E-5</v>
      </c>
      <c r="U251">
        <f t="shared" si="62"/>
        <v>1.2209155470150869E-2</v>
      </c>
      <c r="W251" s="1"/>
    </row>
    <row r="252" spans="2:23" x14ac:dyDescent="0.35">
      <c r="B252">
        <f t="shared" si="63"/>
        <v>21.10000000000003</v>
      </c>
      <c r="C252">
        <f t="shared" si="50"/>
        <v>0</v>
      </c>
      <c r="D252">
        <f t="shared" si="51"/>
        <v>254.64790894703248</v>
      </c>
      <c r="E252" s="2">
        <f t="shared" si="52"/>
        <v>-352.05762848491884</v>
      </c>
      <c r="F252">
        <f t="shared" si="53"/>
        <v>-19098.593171027438</v>
      </c>
      <c r="G252">
        <f t="shared" si="54"/>
        <v>8414.1773207895494</v>
      </c>
      <c r="H252">
        <f t="shared" si="55"/>
        <v>6086.0850238340699</v>
      </c>
      <c r="I252" s="2">
        <f t="shared" si="56"/>
        <v>10384.546735559841</v>
      </c>
      <c r="J252" s="46">
        <f t="shared" si="57"/>
        <v>434.49986341254618</v>
      </c>
      <c r="K252">
        <f t="shared" si="58"/>
        <v>25.824249136455531</v>
      </c>
      <c r="L252">
        <f t="shared" si="59"/>
        <v>3.3766016130302778E-2</v>
      </c>
      <c r="M252" s="46">
        <f t="shared" si="60"/>
        <v>25.824315361559158</v>
      </c>
      <c r="N252" s="8">
        <f t="shared" si="48"/>
        <v>-6.8830073635658779E-6</v>
      </c>
      <c r="O252" s="5">
        <f>SUM($N$41:N252)*0.1+$N$8</f>
        <v>2.1681830399938426E-5</v>
      </c>
      <c r="P252" s="5">
        <f>SUM($O$41:O252)+0</f>
        <v>7.841365742026242E-3</v>
      </c>
      <c r="Q252" s="8">
        <f t="shared" si="49"/>
        <v>-4.9785696732151926E-6</v>
      </c>
      <c r="R252" s="5">
        <f>SUM($Q$41:Q252)*0.1+$T$8</f>
        <v>1.9765373560265062E-7</v>
      </c>
      <c r="S252" s="5">
        <f>SUM($R$41:R252)+0</f>
        <v>9.3765519994590853E-3</v>
      </c>
      <c r="T252">
        <f t="shared" si="61"/>
        <v>2.1682731296838315E-5</v>
      </c>
      <c r="U252">
        <f t="shared" si="62"/>
        <v>1.2223205148355438E-2</v>
      </c>
      <c r="W252" s="1"/>
    </row>
    <row r="253" spans="2:23" x14ac:dyDescent="0.35">
      <c r="B253">
        <f t="shared" si="63"/>
        <v>21.200000000000031</v>
      </c>
      <c r="C253">
        <f t="shared" si="50"/>
        <v>0</v>
      </c>
      <c r="D253">
        <f t="shared" si="51"/>
        <v>254.64790894703248</v>
      </c>
      <c r="E253" s="2">
        <f t="shared" si="52"/>
        <v>-352.05762848491884</v>
      </c>
      <c r="F253">
        <f t="shared" si="53"/>
        <v>-19098.593171027438</v>
      </c>
      <c r="G253">
        <f t="shared" si="54"/>
        <v>8378.9715579410586</v>
      </c>
      <c r="H253">
        <f t="shared" si="55"/>
        <v>6060.6202329393664</v>
      </c>
      <c r="I253" s="2">
        <f t="shared" si="56"/>
        <v>10341.096749218586</v>
      </c>
      <c r="J253" s="46">
        <f t="shared" si="57"/>
        <v>434.49986341254618</v>
      </c>
      <c r="K253">
        <f t="shared" si="58"/>
        <v>25.716197884838564</v>
      </c>
      <c r="L253">
        <f t="shared" si="59"/>
        <v>3.3766016130302778E-2</v>
      </c>
      <c r="M253" s="46">
        <f t="shared" si="60"/>
        <v>25.716264388198208</v>
      </c>
      <c r="N253" s="8">
        <f t="shared" si="48"/>
        <v>-6.8542081695760627E-6</v>
      </c>
      <c r="O253" s="5">
        <f>SUM($N$41:N253)*0.1+$N$8</f>
        <v>2.099640958298082E-5</v>
      </c>
      <c r="P253" s="5">
        <f>SUM($O$41:O253)+0</f>
        <v>7.8623621516092229E-3</v>
      </c>
      <c r="Q253" s="8">
        <f t="shared" si="49"/>
        <v>-4.9577388377624094E-6</v>
      </c>
      <c r="R253" s="5">
        <f>SUM($Q$41:Q253)*0.1+$T$8</f>
        <v>-2.9812014817359896E-7</v>
      </c>
      <c r="S253" s="5">
        <f>SUM($R$41:R253)+0</f>
        <v>9.3762538793109116E-3</v>
      </c>
      <c r="T253">
        <f t="shared" si="61"/>
        <v>2.0998525924431834E-5</v>
      </c>
      <c r="U253">
        <f t="shared" si="62"/>
        <v>1.223645681610286E-2</v>
      </c>
      <c r="W253" s="1"/>
    </row>
    <row r="254" spans="2:23" x14ac:dyDescent="0.35">
      <c r="B254">
        <f t="shared" si="63"/>
        <v>21.300000000000033</v>
      </c>
      <c r="C254">
        <f t="shared" si="50"/>
        <v>0</v>
      </c>
      <c r="D254">
        <f t="shared" si="51"/>
        <v>254.64790894703248</v>
      </c>
      <c r="E254" s="2">
        <f t="shared" si="52"/>
        <v>-352.05762848491884</v>
      </c>
      <c r="F254">
        <f t="shared" si="53"/>
        <v>-19098.593171027438</v>
      </c>
      <c r="G254">
        <f t="shared" si="54"/>
        <v>8343.7657950925659</v>
      </c>
      <c r="H254">
        <f t="shared" si="55"/>
        <v>6035.1554420446628</v>
      </c>
      <c r="I254" s="2">
        <f t="shared" si="56"/>
        <v>10297.646762877332</v>
      </c>
      <c r="J254" s="46">
        <f t="shared" si="57"/>
        <v>434.49986341254618</v>
      </c>
      <c r="K254">
        <f t="shared" si="58"/>
        <v>25.608146633221594</v>
      </c>
      <c r="L254">
        <f t="shared" si="59"/>
        <v>3.3766016130302778E-2</v>
      </c>
      <c r="M254" s="46">
        <f t="shared" si="60"/>
        <v>25.6082134171854</v>
      </c>
      <c r="N254" s="8">
        <f t="shared" si="48"/>
        <v>-6.8254089755862467E-6</v>
      </c>
      <c r="O254" s="5">
        <f>SUM($N$41:N254)*0.1+$N$8</f>
        <v>2.0313868685422193E-5</v>
      </c>
      <c r="P254" s="5">
        <f>SUM($O$41:O254)+0</f>
        <v>7.8826760202946444E-3</v>
      </c>
      <c r="Q254" s="8">
        <f t="shared" si="49"/>
        <v>-4.9369080023096254E-6</v>
      </c>
      <c r="R254" s="5">
        <f>SUM($Q$41:Q254)*0.1+$T$8</f>
        <v>-7.918109484045515E-7</v>
      </c>
      <c r="S254" s="5">
        <f>SUM($R$41:R254)+0</f>
        <v>9.3754620683625077E-3</v>
      </c>
      <c r="T254">
        <f t="shared" si="61"/>
        <v>2.0329294762647072E-5</v>
      </c>
      <c r="U254">
        <f t="shared" si="62"/>
        <v>1.224891302264133E-2</v>
      </c>
      <c r="W254" s="1"/>
    </row>
    <row r="255" spans="2:23" x14ac:dyDescent="0.35">
      <c r="B255">
        <f t="shared" si="63"/>
        <v>21.400000000000034</v>
      </c>
      <c r="C255">
        <f t="shared" si="50"/>
        <v>0</v>
      </c>
      <c r="D255">
        <f t="shared" si="51"/>
        <v>254.64790894703248</v>
      </c>
      <c r="E255" s="2">
        <f t="shared" si="52"/>
        <v>-352.05762848491884</v>
      </c>
      <c r="F255">
        <f t="shared" si="53"/>
        <v>-19098.593171027438</v>
      </c>
      <c r="G255">
        <f t="shared" si="54"/>
        <v>8308.5600322440732</v>
      </c>
      <c r="H255">
        <f t="shared" si="55"/>
        <v>6009.6906511499592</v>
      </c>
      <c r="I255" s="2">
        <f t="shared" si="56"/>
        <v>10254.196776536075</v>
      </c>
      <c r="J255" s="46">
        <f t="shared" si="57"/>
        <v>434.49986341254618</v>
      </c>
      <c r="K255">
        <f t="shared" si="58"/>
        <v>25.50009538160462</v>
      </c>
      <c r="L255">
        <f t="shared" si="59"/>
        <v>3.3766016130302778E-2</v>
      </c>
      <c r="M255" s="46">
        <f t="shared" si="60"/>
        <v>25.500162448550583</v>
      </c>
      <c r="N255" s="8">
        <f t="shared" si="48"/>
        <v>-6.7966097815964307E-6</v>
      </c>
      <c r="O255" s="5">
        <f>SUM($N$41:N255)*0.1+$N$8</f>
        <v>1.9634207707262552E-5</v>
      </c>
      <c r="P255" s="5">
        <f>SUM($O$41:O255)+0</f>
        <v>7.9023102280019065E-3</v>
      </c>
      <c r="Q255" s="8">
        <f t="shared" si="49"/>
        <v>-4.9160771668568422E-6</v>
      </c>
      <c r="R255" s="5">
        <f>SUM($Q$41:Q255)*0.1+$T$8</f>
        <v>-1.2834186650902477E-6</v>
      </c>
      <c r="S255" s="5">
        <f>SUM($R$41:R255)+0</f>
        <v>9.3741786496974178E-3</v>
      </c>
      <c r="T255">
        <f t="shared" si="61"/>
        <v>1.9676109263821192E-5</v>
      </c>
      <c r="U255">
        <f t="shared" si="62"/>
        <v>1.2260576344365972E-2</v>
      </c>
      <c r="W255" s="1"/>
    </row>
    <row r="256" spans="2:23" x14ac:dyDescent="0.35">
      <c r="B256">
        <f t="shared" si="63"/>
        <v>21.500000000000036</v>
      </c>
      <c r="C256">
        <f t="shared" si="50"/>
        <v>0</v>
      </c>
      <c r="D256">
        <f t="shared" si="51"/>
        <v>254.64790894703248</v>
      </c>
      <c r="E256" s="2">
        <f t="shared" si="52"/>
        <v>-352.05762848491884</v>
      </c>
      <c r="F256">
        <f t="shared" si="53"/>
        <v>-19098.593171027438</v>
      </c>
      <c r="G256">
        <f t="shared" si="54"/>
        <v>8273.3542693955806</v>
      </c>
      <c r="H256">
        <f t="shared" si="55"/>
        <v>5984.2258602552556</v>
      </c>
      <c r="I256" s="2">
        <f t="shared" si="56"/>
        <v>10210.74679019482</v>
      </c>
      <c r="J256" s="46">
        <f t="shared" si="57"/>
        <v>434.49986341254618</v>
      </c>
      <c r="K256">
        <f t="shared" si="58"/>
        <v>25.392044129987649</v>
      </c>
      <c r="L256">
        <f t="shared" si="59"/>
        <v>3.3766016130302778E-2</v>
      </c>
      <c r="M256" s="46">
        <f t="shared" si="60"/>
        <v>25.392111482324115</v>
      </c>
      <c r="N256" s="8">
        <f t="shared" si="48"/>
        <v>-6.7678105876066147E-6</v>
      </c>
      <c r="O256" s="5">
        <f>SUM($N$41:N256)*0.1+$N$8</f>
        <v>1.8957426648501889E-5</v>
      </c>
      <c r="P256" s="5">
        <f>SUM($O$41:O256)+0</f>
        <v>7.9212676546504077E-3</v>
      </c>
      <c r="Q256" s="8">
        <f t="shared" si="49"/>
        <v>-4.8952463314040591E-6</v>
      </c>
      <c r="R256" s="5">
        <f>SUM($Q$41:Q256)*0.1+$T$8</f>
        <v>-1.7729432982306468E-6</v>
      </c>
      <c r="S256" s="5">
        <f>SUM($R$41:R256)+0</f>
        <v>9.3724057063991877E-3</v>
      </c>
      <c r="T256">
        <f t="shared" si="61"/>
        <v>1.9040151077973896E-5</v>
      </c>
      <c r="U256">
        <f t="shared" si="62"/>
        <v>1.2271449383913655E-2</v>
      </c>
      <c r="W256" s="1"/>
    </row>
    <row r="257" spans="2:23" x14ac:dyDescent="0.35">
      <c r="B257">
        <f t="shared" si="63"/>
        <v>21.600000000000037</v>
      </c>
      <c r="C257">
        <f t="shared" si="50"/>
        <v>0</v>
      </c>
      <c r="D257">
        <f t="shared" si="51"/>
        <v>254.64790894703248</v>
      </c>
      <c r="E257" s="2">
        <f t="shared" si="52"/>
        <v>-352.05762848491884</v>
      </c>
      <c r="F257">
        <f t="shared" si="53"/>
        <v>-19098.593171027438</v>
      </c>
      <c r="G257">
        <f t="shared" si="54"/>
        <v>8238.1485065470879</v>
      </c>
      <c r="H257">
        <f t="shared" si="55"/>
        <v>5958.761069360552</v>
      </c>
      <c r="I257" s="2">
        <f t="shared" si="56"/>
        <v>10167.296803853566</v>
      </c>
      <c r="J257" s="46">
        <f t="shared" si="57"/>
        <v>434.49986341254618</v>
      </c>
      <c r="K257">
        <f t="shared" si="58"/>
        <v>25.283992878370682</v>
      </c>
      <c r="L257">
        <f t="shared" si="59"/>
        <v>3.3766016130302778E-2</v>
      </c>
      <c r="M257" s="46">
        <f t="shared" si="60"/>
        <v>25.284060518536879</v>
      </c>
      <c r="N257" s="8">
        <f t="shared" si="48"/>
        <v>-6.7390113936167987E-6</v>
      </c>
      <c r="O257" s="5">
        <f>SUM($N$41:N257)*0.1+$N$8</f>
        <v>1.8283525509140209E-5</v>
      </c>
      <c r="P257" s="5">
        <f>SUM($O$41:O257)+0</f>
        <v>7.9395511801595483E-3</v>
      </c>
      <c r="Q257" s="8">
        <f t="shared" si="49"/>
        <v>-4.874415495951275E-6</v>
      </c>
      <c r="R257" s="5">
        <f>SUM($Q$41:Q257)*0.1+$T$8</f>
        <v>-2.260384847825776E-6</v>
      </c>
      <c r="S257" s="5">
        <f>SUM($R$41:R257)+0</f>
        <v>9.3701453215513618E-3</v>
      </c>
      <c r="T257">
        <f t="shared" si="61"/>
        <v>1.8422720882205784E-5</v>
      </c>
      <c r="U257">
        <f t="shared" si="62"/>
        <v>1.2281534769293443E-2</v>
      </c>
      <c r="W257" s="1"/>
    </row>
    <row r="258" spans="2:23" x14ac:dyDescent="0.35">
      <c r="B258">
        <f t="shared" si="63"/>
        <v>21.700000000000038</v>
      </c>
      <c r="C258">
        <f t="shared" si="50"/>
        <v>0</v>
      </c>
      <c r="D258">
        <f t="shared" si="51"/>
        <v>254.64790894703248</v>
      </c>
      <c r="E258" s="2">
        <f t="shared" si="52"/>
        <v>-352.05762848491884</v>
      </c>
      <c r="F258">
        <f t="shared" si="53"/>
        <v>-19098.593171027438</v>
      </c>
      <c r="G258">
        <f t="shared" si="54"/>
        <v>8202.942743698597</v>
      </c>
      <c r="H258">
        <f t="shared" si="55"/>
        <v>5933.2962784658484</v>
      </c>
      <c r="I258" s="2">
        <f t="shared" si="56"/>
        <v>10123.846817512311</v>
      </c>
      <c r="J258" s="46">
        <f t="shared" si="57"/>
        <v>434.49986341254618</v>
      </c>
      <c r="K258">
        <f t="shared" si="58"/>
        <v>25.175941626753712</v>
      </c>
      <c r="L258">
        <f t="shared" si="59"/>
        <v>3.3766016130302778E-2</v>
      </c>
      <c r="M258" s="46">
        <f t="shared" si="60"/>
        <v>25.176009557220269</v>
      </c>
      <c r="N258" s="8">
        <f t="shared" si="48"/>
        <v>-6.7102121996269844E-6</v>
      </c>
      <c r="O258" s="5">
        <f>SUM($N$41:N258)*0.1+$N$8</f>
        <v>1.7612504289177511E-5</v>
      </c>
      <c r="P258" s="5">
        <f>SUM($O$41:O258)+0</f>
        <v>7.9571636844487266E-3</v>
      </c>
      <c r="Q258" s="8">
        <f t="shared" si="49"/>
        <v>-4.8535846604984919E-6</v>
      </c>
      <c r="R258" s="5">
        <f>SUM($Q$41:Q258)*0.1+$T$8</f>
        <v>-2.7457433138756353E-6</v>
      </c>
      <c r="S258" s="5">
        <f>SUM($R$41:R258)+0</f>
        <v>9.3673995782374859E-3</v>
      </c>
      <c r="T258">
        <f t="shared" si="61"/>
        <v>1.7825246525139251E-5</v>
      </c>
      <c r="U258">
        <f t="shared" si="62"/>
        <v>1.2290835153050971E-2</v>
      </c>
      <c r="W258" s="1"/>
    </row>
    <row r="259" spans="2:23" x14ac:dyDescent="0.35">
      <c r="B259">
        <f t="shared" si="63"/>
        <v>21.80000000000004</v>
      </c>
      <c r="C259">
        <f t="shared" si="50"/>
        <v>0</v>
      </c>
      <c r="D259">
        <f t="shared" si="51"/>
        <v>254.64790894703248</v>
      </c>
      <c r="E259" s="2">
        <f t="shared" si="52"/>
        <v>-352.05762848491884</v>
      </c>
      <c r="F259">
        <f t="shared" si="53"/>
        <v>-19098.593171027438</v>
      </c>
      <c r="G259">
        <f t="shared" si="54"/>
        <v>8167.7369808501035</v>
      </c>
      <c r="H259">
        <f t="shared" si="55"/>
        <v>5907.8314875711458</v>
      </c>
      <c r="I259" s="2">
        <f t="shared" si="56"/>
        <v>10080.396831171056</v>
      </c>
      <c r="J259" s="46">
        <f t="shared" si="57"/>
        <v>434.49986341254618</v>
      </c>
      <c r="K259">
        <f t="shared" si="58"/>
        <v>25.067890375136741</v>
      </c>
      <c r="L259">
        <f t="shared" si="59"/>
        <v>3.3766016130302778E-2</v>
      </c>
      <c r="M259" s="46">
        <f t="shared" si="60"/>
        <v>25.067958598406236</v>
      </c>
      <c r="N259" s="8">
        <f t="shared" si="48"/>
        <v>-6.6814130056371676E-6</v>
      </c>
      <c r="O259" s="5">
        <f>SUM($N$41:N259)*0.1+$N$8</f>
        <v>1.6944362988613792E-5</v>
      </c>
      <c r="P259" s="5">
        <f>SUM($O$41:O259)+0</f>
        <v>7.9741080474373411E-3</v>
      </c>
      <c r="Q259" s="8">
        <f t="shared" si="49"/>
        <v>-4.8327538250457087E-6</v>
      </c>
      <c r="R259" s="5">
        <f>SUM($Q$41:Q259)*0.1+$T$8</f>
        <v>-3.229018696380211E-6</v>
      </c>
      <c r="S259" s="5">
        <f>SUM($R$41:R259)+0</f>
        <v>9.3641705595411059E-3</v>
      </c>
      <c r="T259">
        <f t="shared" si="61"/>
        <v>1.7249289806582703E-5</v>
      </c>
      <c r="U259">
        <f t="shared" si="62"/>
        <v>1.2299353211465282E-2</v>
      </c>
      <c r="W259" s="1"/>
    </row>
    <row r="260" spans="2:23" x14ac:dyDescent="0.35">
      <c r="B260">
        <f t="shared" si="63"/>
        <v>21.900000000000041</v>
      </c>
      <c r="C260">
        <f t="shared" si="50"/>
        <v>0</v>
      </c>
      <c r="D260">
        <f t="shared" si="51"/>
        <v>254.64790894703248</v>
      </c>
      <c r="E260" s="2">
        <f t="shared" si="52"/>
        <v>-352.05762848491884</v>
      </c>
      <c r="F260">
        <f t="shared" si="53"/>
        <v>-19098.593171027438</v>
      </c>
      <c r="G260">
        <f t="shared" si="54"/>
        <v>8132.5312180016117</v>
      </c>
      <c r="H260">
        <f t="shared" si="55"/>
        <v>5882.3666966764413</v>
      </c>
      <c r="I260" s="2">
        <f t="shared" si="56"/>
        <v>10036.946844829801</v>
      </c>
      <c r="J260" s="46">
        <f t="shared" si="57"/>
        <v>434.49986341254618</v>
      </c>
      <c r="K260">
        <f t="shared" si="58"/>
        <v>24.959839123519775</v>
      </c>
      <c r="L260">
        <f t="shared" si="59"/>
        <v>3.3766016130302778E-2</v>
      </c>
      <c r="M260" s="46">
        <f t="shared" si="60"/>
        <v>24.959907642127291</v>
      </c>
      <c r="N260" s="8">
        <f t="shared" si="48"/>
        <v>-6.6526138116473524E-6</v>
      </c>
      <c r="O260" s="5">
        <f>SUM($N$41:N260)*0.1+$N$8</f>
        <v>1.6279101607449059E-5</v>
      </c>
      <c r="P260" s="5">
        <f>SUM($O$41:O260)+0</f>
        <v>7.9903871490447902E-3</v>
      </c>
      <c r="Q260" s="8">
        <f t="shared" si="49"/>
        <v>-4.8119229895929247E-6</v>
      </c>
      <c r="R260" s="5">
        <f>SUM($Q$41:Q260)*0.1+$T$8</f>
        <v>-3.7102109953395033E-6</v>
      </c>
      <c r="S260" s="5">
        <f>SUM($R$41:R260)+0</f>
        <v>9.3604603485457662E-3</v>
      </c>
      <c r="T260">
        <f t="shared" si="61"/>
        <v>1.6696550984427555E-5</v>
      </c>
      <c r="U260">
        <f t="shared" si="62"/>
        <v>1.2307091643776675E-2</v>
      </c>
      <c r="W260" s="1"/>
    </row>
    <row r="261" spans="2:23" x14ac:dyDescent="0.35">
      <c r="B261">
        <f t="shared" si="63"/>
        <v>22.000000000000043</v>
      </c>
      <c r="C261">
        <f t="shared" si="50"/>
        <v>0</v>
      </c>
      <c r="D261">
        <f t="shared" si="51"/>
        <v>254.64790894703248</v>
      </c>
      <c r="E261" s="2">
        <f t="shared" si="52"/>
        <v>-352.05762848491884</v>
      </c>
      <c r="F261">
        <f t="shared" si="53"/>
        <v>-19098.593171027438</v>
      </c>
      <c r="G261">
        <f t="shared" si="54"/>
        <v>8097.325455153119</v>
      </c>
      <c r="H261">
        <f t="shared" si="55"/>
        <v>5856.9019057817368</v>
      </c>
      <c r="I261" s="2">
        <f t="shared" si="56"/>
        <v>9993.4968584885446</v>
      </c>
      <c r="J261" s="46">
        <f t="shared" si="57"/>
        <v>434.49986341254618</v>
      </c>
      <c r="K261">
        <f t="shared" si="58"/>
        <v>24.8517878719028</v>
      </c>
      <c r="L261">
        <f t="shared" si="59"/>
        <v>3.3766016130302778E-2</v>
      </c>
      <c r="M261" s="46">
        <f t="shared" si="60"/>
        <v>24.851856688416483</v>
      </c>
      <c r="N261" s="8">
        <f t="shared" si="48"/>
        <v>-6.6238146176575364E-6</v>
      </c>
      <c r="O261" s="5">
        <f>SUM($N$41:N261)*0.1+$N$8</f>
        <v>1.5616720145683301E-5</v>
      </c>
      <c r="P261" s="5">
        <f>SUM($O$41:O261)+0</f>
        <v>8.0060038691904742E-3</v>
      </c>
      <c r="Q261" s="8">
        <f t="shared" si="49"/>
        <v>-4.7910921541401406E-6</v>
      </c>
      <c r="R261" s="5">
        <f>SUM($Q$41:Q261)*0.1+$T$8</f>
        <v>-4.1893202107535121E-6</v>
      </c>
      <c r="S261" s="5">
        <f>SUM($R$41:R261)+0</f>
        <v>9.3562710283350125E-3</v>
      </c>
      <c r="T261">
        <f t="shared" si="61"/>
        <v>1.6168869841050071E-5</v>
      </c>
      <c r="U261">
        <f t="shared" si="62"/>
        <v>1.2314053171444159E-2</v>
      </c>
      <c r="W261" s="1"/>
    </row>
    <row r="262" spans="2:23" x14ac:dyDescent="0.35">
      <c r="B262">
        <f t="shared" si="63"/>
        <v>22.100000000000044</v>
      </c>
      <c r="C262">
        <f t="shared" si="50"/>
        <v>0</v>
      </c>
      <c r="D262">
        <f t="shared" si="51"/>
        <v>254.64790894703248</v>
      </c>
      <c r="E262" s="2">
        <f t="shared" si="52"/>
        <v>-352.05762848491884</v>
      </c>
      <c r="F262">
        <f t="shared" si="53"/>
        <v>-19098.593171027438</v>
      </c>
      <c r="G262">
        <f t="shared" si="54"/>
        <v>8062.1196923046264</v>
      </c>
      <c r="H262">
        <f t="shared" si="55"/>
        <v>5831.4371148870332</v>
      </c>
      <c r="I262" s="2">
        <f t="shared" si="56"/>
        <v>9950.046872147288</v>
      </c>
      <c r="J262" s="46">
        <f t="shared" si="57"/>
        <v>434.49986341254618</v>
      </c>
      <c r="K262">
        <f t="shared" si="58"/>
        <v>24.743736620285826</v>
      </c>
      <c r="L262">
        <f t="shared" si="59"/>
        <v>3.3766016130302778E-2</v>
      </c>
      <c r="M262" s="46">
        <f t="shared" si="60"/>
        <v>24.743805737307465</v>
      </c>
      <c r="N262" s="8">
        <f t="shared" si="48"/>
        <v>-6.5950154236677196E-6</v>
      </c>
      <c r="O262" s="5">
        <f>SUM($N$41:N262)*0.1+$N$8</f>
        <v>1.4957218603316532E-5</v>
      </c>
      <c r="P262" s="5">
        <f>SUM($O$41:O262)+0</f>
        <v>8.0209610877937914E-3</v>
      </c>
      <c r="Q262" s="8">
        <f t="shared" si="49"/>
        <v>-4.7702613186873566E-6</v>
      </c>
      <c r="R262" s="5">
        <f>SUM($Q$41:Q262)*0.1+$T$8</f>
        <v>-4.6663463426222375E-6</v>
      </c>
      <c r="S262" s="5">
        <f>SUM($R$41:R262)+0</f>
        <v>9.3516046819923909E-3</v>
      </c>
      <c r="T262">
        <f t="shared" si="61"/>
        <v>1.566822186901571E-5</v>
      </c>
      <c r="U262">
        <f t="shared" si="62"/>
        <v>1.2320240537431247E-2</v>
      </c>
      <c r="W262" s="1"/>
    </row>
    <row r="263" spans="2:23" x14ac:dyDescent="0.35">
      <c r="B263">
        <f t="shared" si="63"/>
        <v>22.200000000000045</v>
      </c>
      <c r="C263">
        <f t="shared" si="50"/>
        <v>0</v>
      </c>
      <c r="D263">
        <f t="shared" si="51"/>
        <v>254.64790894703248</v>
      </c>
      <c r="E263" s="2">
        <f t="shared" si="52"/>
        <v>-352.05762848491884</v>
      </c>
      <c r="F263">
        <f t="shared" si="53"/>
        <v>-19098.593171027438</v>
      </c>
      <c r="G263">
        <f t="shared" si="54"/>
        <v>8026.9139294561337</v>
      </c>
      <c r="H263">
        <f t="shared" si="55"/>
        <v>5805.9723239923314</v>
      </c>
      <c r="I263" s="2">
        <f t="shared" si="56"/>
        <v>9906.5968858060351</v>
      </c>
      <c r="J263" s="46">
        <f t="shared" si="57"/>
        <v>434.49986341254618</v>
      </c>
      <c r="K263">
        <f t="shared" si="58"/>
        <v>24.635685368668863</v>
      </c>
      <c r="L263">
        <f t="shared" si="59"/>
        <v>3.3766016130302778E-2</v>
      </c>
      <c r="M263" s="46">
        <f t="shared" si="60"/>
        <v>24.635754788834483</v>
      </c>
      <c r="N263" s="8">
        <f t="shared" si="48"/>
        <v>-6.5662162296779036E-6</v>
      </c>
      <c r="O263" s="5">
        <f>SUM($N$41:N263)*0.1+$N$8</f>
        <v>1.4300596980348739E-5</v>
      </c>
      <c r="P263" s="5">
        <f>SUM($O$41:O263)+0</f>
        <v>8.0352616847741403E-3</v>
      </c>
      <c r="Q263" s="8">
        <f t="shared" si="49"/>
        <v>-4.7494304832345751E-6</v>
      </c>
      <c r="R263" s="5">
        <f>SUM($Q$41:Q263)*0.1+$T$8</f>
        <v>-5.1412893909456929E-6</v>
      </c>
      <c r="S263" s="5">
        <f>SUM($R$41:R263)+0</f>
        <v>9.3464633926014454E-3</v>
      </c>
      <c r="T263">
        <f t="shared" si="61"/>
        <v>1.519670788676976E-5</v>
      </c>
      <c r="U263">
        <f t="shared" si="62"/>
        <v>1.2325656505518815E-2</v>
      </c>
      <c r="W263" s="1"/>
    </row>
    <row r="264" spans="2:23" x14ac:dyDescent="0.35">
      <c r="B264">
        <f t="shared" si="63"/>
        <v>22.300000000000047</v>
      </c>
      <c r="C264">
        <f t="shared" si="50"/>
        <v>0</v>
      </c>
      <c r="D264">
        <f t="shared" si="51"/>
        <v>254.64790894703248</v>
      </c>
      <c r="E264" s="2">
        <f t="shared" si="52"/>
        <v>-352.05762848491884</v>
      </c>
      <c r="F264">
        <f t="shared" si="53"/>
        <v>-19098.593171027438</v>
      </c>
      <c r="G264">
        <f t="shared" si="54"/>
        <v>7991.7081666076419</v>
      </c>
      <c r="H264">
        <f t="shared" si="55"/>
        <v>5780.5075330976269</v>
      </c>
      <c r="I264" s="2">
        <f t="shared" si="56"/>
        <v>9863.1468994647803</v>
      </c>
      <c r="J264" s="46">
        <f t="shared" si="57"/>
        <v>434.49986341254618</v>
      </c>
      <c r="K264">
        <f t="shared" si="58"/>
        <v>24.527634117051893</v>
      </c>
      <c r="L264">
        <f t="shared" si="59"/>
        <v>3.3766016130302778E-2</v>
      </c>
      <c r="M264" s="46">
        <f t="shared" si="60"/>
        <v>24.527703843032349</v>
      </c>
      <c r="N264" s="8">
        <f t="shared" si="48"/>
        <v>-6.5374170356880884E-6</v>
      </c>
      <c r="O264" s="5">
        <f>SUM($N$41:N264)*0.1+$N$8</f>
        <v>1.3646855276779932E-5</v>
      </c>
      <c r="P264" s="5">
        <f>SUM($O$41:O264)+0</f>
        <v>8.0489085400509211E-3</v>
      </c>
      <c r="Q264" s="8">
        <f t="shared" si="49"/>
        <v>-4.7285996477817903E-6</v>
      </c>
      <c r="R264" s="5">
        <f>SUM($Q$41:Q264)*0.1+$T$8</f>
        <v>-5.6141493557238783E-6</v>
      </c>
      <c r="S264" s="5">
        <f>SUM($R$41:R264)+0</f>
        <v>9.3408492432457222E-3</v>
      </c>
      <c r="T264">
        <f t="shared" si="61"/>
        <v>1.4756535227950736E-5</v>
      </c>
      <c r="U264">
        <f t="shared" si="62"/>
        <v>1.2330303859643883E-2</v>
      </c>
      <c r="W264" s="1"/>
    </row>
    <row r="265" spans="2:23" x14ac:dyDescent="0.35">
      <c r="B265">
        <f t="shared" si="63"/>
        <v>22.400000000000048</v>
      </c>
      <c r="C265">
        <f t="shared" si="50"/>
        <v>0</v>
      </c>
      <c r="D265">
        <f t="shared" si="51"/>
        <v>254.64790894703248</v>
      </c>
      <c r="E265" s="2">
        <f t="shared" si="52"/>
        <v>-352.05762848491884</v>
      </c>
      <c r="F265">
        <f t="shared" si="53"/>
        <v>-19098.593171027438</v>
      </c>
      <c r="G265">
        <f t="shared" si="54"/>
        <v>7956.5024037591493</v>
      </c>
      <c r="H265">
        <f t="shared" si="55"/>
        <v>5755.0427422029225</v>
      </c>
      <c r="I265" s="2">
        <f t="shared" si="56"/>
        <v>9819.6969131235237</v>
      </c>
      <c r="J265" s="46">
        <f t="shared" si="57"/>
        <v>434.49986341254618</v>
      </c>
      <c r="K265">
        <f t="shared" si="58"/>
        <v>24.419582865434919</v>
      </c>
      <c r="L265">
        <f t="shared" si="59"/>
        <v>3.3766016130302778E-2</v>
      </c>
      <c r="M265" s="46">
        <f t="shared" si="60"/>
        <v>24.41965289993653</v>
      </c>
      <c r="N265" s="8">
        <f t="shared" si="48"/>
        <v>-6.5086178416982724E-6</v>
      </c>
      <c r="O265" s="5">
        <f>SUM($N$41:N265)*0.1+$N$8</f>
        <v>1.2995993492610103E-5</v>
      </c>
      <c r="P265" s="5">
        <f>SUM($O$41:O265)+0</f>
        <v>8.0619045335435305E-3</v>
      </c>
      <c r="Q265" s="8">
        <f t="shared" si="49"/>
        <v>-4.7077688123290062E-6</v>
      </c>
      <c r="R265" s="5">
        <f>SUM($Q$41:Q265)*0.1+$T$8</f>
        <v>-6.0849262369567803E-6</v>
      </c>
      <c r="S265" s="5">
        <f>SUM($R$41:R265)+0</f>
        <v>9.3347643170087653E-3</v>
      </c>
      <c r="T265">
        <f t="shared" si="61"/>
        <v>1.4349988647004887E-5</v>
      </c>
      <c r="U265">
        <f t="shared" si="62"/>
        <v>1.2334185403263155E-2</v>
      </c>
      <c r="W265" s="1"/>
    </row>
    <row r="266" spans="2:23" x14ac:dyDescent="0.35">
      <c r="B266">
        <f t="shared" si="63"/>
        <v>22.50000000000005</v>
      </c>
      <c r="C266">
        <f t="shared" si="50"/>
        <v>0</v>
      </c>
      <c r="D266">
        <f t="shared" si="51"/>
        <v>254.64790894703248</v>
      </c>
      <c r="E266" s="2">
        <f t="shared" si="52"/>
        <v>-352.05762848491884</v>
      </c>
      <c r="F266">
        <f t="shared" si="53"/>
        <v>-19098.593171027438</v>
      </c>
      <c r="G266">
        <f t="shared" si="54"/>
        <v>7921.2966409106566</v>
      </c>
      <c r="H266">
        <f t="shared" si="55"/>
        <v>5729.5779513082198</v>
      </c>
      <c r="I266" s="2">
        <f t="shared" si="56"/>
        <v>9776.2469267822689</v>
      </c>
      <c r="J266" s="46">
        <f t="shared" si="57"/>
        <v>434.49986341254618</v>
      </c>
      <c r="K266">
        <f t="shared" si="58"/>
        <v>24.311531613817948</v>
      </c>
      <c r="L266">
        <f t="shared" si="59"/>
        <v>3.3766016130302778E-2</v>
      </c>
      <c r="M266" s="46">
        <f t="shared" si="60"/>
        <v>24.311601959583111</v>
      </c>
      <c r="N266" s="8">
        <f t="shared" si="48"/>
        <v>-6.4798186477084564E-6</v>
      </c>
      <c r="O266" s="5">
        <f>SUM($N$41:N266)*0.1+$N$8</f>
        <v>1.234801162783926E-5</v>
      </c>
      <c r="P266" s="5">
        <f>SUM($O$41:O266)+0</f>
        <v>8.0742525451713704E-3</v>
      </c>
      <c r="Q266" s="8">
        <f t="shared" si="49"/>
        <v>-4.6869379768762231E-6</v>
      </c>
      <c r="R266" s="5">
        <f>SUM($Q$41:Q266)*0.1+$T$8</f>
        <v>-6.5536200346443988E-6</v>
      </c>
      <c r="S266" s="5">
        <f>SUM($R$41:R266)+0</f>
        <v>9.3282106969741208E-3</v>
      </c>
      <c r="T266">
        <f t="shared" si="61"/>
        <v>1.3979389354322529E-5</v>
      </c>
      <c r="U266">
        <f t="shared" si="62"/>
        <v>1.2337303958740288E-2</v>
      </c>
      <c r="W266" s="1"/>
    </row>
    <row r="267" spans="2:23" x14ac:dyDescent="0.35">
      <c r="B267">
        <f t="shared" si="63"/>
        <v>22.600000000000051</v>
      </c>
      <c r="C267">
        <f t="shared" si="50"/>
        <v>0</v>
      </c>
      <c r="D267">
        <f t="shared" si="51"/>
        <v>254.64790894703248</v>
      </c>
      <c r="E267" s="2">
        <f t="shared" si="52"/>
        <v>-352.05762848491884</v>
      </c>
      <c r="F267">
        <f t="shared" si="53"/>
        <v>-19098.593171027438</v>
      </c>
      <c r="G267">
        <f t="shared" si="54"/>
        <v>7886.0908780621648</v>
      </c>
      <c r="H267">
        <f t="shared" si="55"/>
        <v>5704.1131604135162</v>
      </c>
      <c r="I267" s="2">
        <f t="shared" si="56"/>
        <v>9732.7969404410142</v>
      </c>
      <c r="J267" s="46">
        <f t="shared" si="57"/>
        <v>434.49986341254618</v>
      </c>
      <c r="K267">
        <f t="shared" si="58"/>
        <v>24.203480362200981</v>
      </c>
      <c r="L267">
        <f t="shared" si="59"/>
        <v>3.3766016130302778E-2</v>
      </c>
      <c r="M267" s="46">
        <f t="shared" si="60"/>
        <v>24.203551022008824</v>
      </c>
      <c r="N267" s="8">
        <f t="shared" si="48"/>
        <v>-6.4510194537186413E-6</v>
      </c>
      <c r="O267" s="5">
        <f>SUM($N$41:N267)*0.1+$N$8</f>
        <v>1.1702909682467392E-5</v>
      </c>
      <c r="P267" s="5">
        <f>SUM($O$41:O267)+0</f>
        <v>8.0859554548538375E-3</v>
      </c>
      <c r="Q267" s="8">
        <f t="shared" si="49"/>
        <v>-4.6661071414234399E-6</v>
      </c>
      <c r="R267" s="5">
        <f>SUM($Q$41:Q267)*0.1+$T$8</f>
        <v>-7.0202307487867338E-6</v>
      </c>
      <c r="S267" s="5">
        <f>SUM($R$41:R267)+0</f>
        <v>9.3211904662253344E-3</v>
      </c>
      <c r="T267">
        <f t="shared" si="61"/>
        <v>1.3647041247178809E-5</v>
      </c>
      <c r="U267">
        <f t="shared" si="62"/>
        <v>1.2339662366755851E-2</v>
      </c>
      <c r="W267" s="1"/>
    </row>
    <row r="268" spans="2:23" x14ac:dyDescent="0.35">
      <c r="B268">
        <f t="shared" si="63"/>
        <v>22.700000000000053</v>
      </c>
      <c r="C268">
        <f t="shared" si="50"/>
        <v>0</v>
      </c>
      <c r="D268">
        <f t="shared" si="51"/>
        <v>254.64790894703248</v>
      </c>
      <c r="E268" s="2">
        <f t="shared" si="52"/>
        <v>-352.05762848491884</v>
      </c>
      <c r="F268">
        <f t="shared" si="53"/>
        <v>-19098.593171027438</v>
      </c>
      <c r="G268">
        <f t="shared" si="54"/>
        <v>7850.8851152136722</v>
      </c>
      <c r="H268">
        <f t="shared" si="55"/>
        <v>5678.6483695188126</v>
      </c>
      <c r="I268" s="2">
        <f t="shared" si="56"/>
        <v>9689.3469540997576</v>
      </c>
      <c r="J268" s="46">
        <f t="shared" si="57"/>
        <v>434.49986341254618</v>
      </c>
      <c r="K268">
        <f t="shared" si="58"/>
        <v>24.095429110584007</v>
      </c>
      <c r="L268">
        <f t="shared" si="59"/>
        <v>3.3766016130302778E-2</v>
      </c>
      <c r="M268" s="46">
        <f t="shared" si="60"/>
        <v>24.095500087251043</v>
      </c>
      <c r="N268" s="8">
        <f t="shared" si="48"/>
        <v>-6.4222202597288253E-6</v>
      </c>
      <c r="O268" s="5">
        <f>SUM($N$41:N268)*0.1+$N$8</f>
        <v>1.106068765649451E-5</v>
      </c>
      <c r="P268" s="5">
        <f>SUM($O$41:O268)+0</f>
        <v>8.0970161425103319E-3</v>
      </c>
      <c r="Q268" s="8">
        <f t="shared" si="49"/>
        <v>-4.6452763059706567E-6</v>
      </c>
      <c r="R268" s="5">
        <f>SUM($Q$41:Q268)*0.1+$T$8</f>
        <v>-7.4847583793838124E-6</v>
      </c>
      <c r="S268" s="5">
        <f>SUM($R$41:R268)+0</f>
        <v>9.3137057078459505E-3</v>
      </c>
      <c r="T268">
        <f t="shared" si="61"/>
        <v>1.3355164522846068E-5</v>
      </c>
      <c r="U268">
        <f t="shared" si="62"/>
        <v>1.2341263485739017E-2</v>
      </c>
      <c r="W268" s="1"/>
    </row>
    <row r="269" spans="2:23" x14ac:dyDescent="0.35">
      <c r="B269">
        <f t="shared" si="63"/>
        <v>22.800000000000054</v>
      </c>
      <c r="C269">
        <f t="shared" si="50"/>
        <v>0</v>
      </c>
      <c r="D269">
        <f t="shared" si="51"/>
        <v>254.64790894703248</v>
      </c>
      <c r="E269" s="2">
        <f t="shared" si="52"/>
        <v>-352.05762848491884</v>
      </c>
      <c r="F269">
        <f t="shared" si="53"/>
        <v>-19098.593171027438</v>
      </c>
      <c r="G269">
        <f t="shared" si="54"/>
        <v>7815.6793523651795</v>
      </c>
      <c r="H269">
        <f t="shared" si="55"/>
        <v>5653.1835786241081</v>
      </c>
      <c r="I269" s="2">
        <f t="shared" si="56"/>
        <v>9645.8969677585028</v>
      </c>
      <c r="J269" s="46">
        <f t="shared" si="57"/>
        <v>434.49986341254618</v>
      </c>
      <c r="K269">
        <f t="shared" si="58"/>
        <v>23.987377858967037</v>
      </c>
      <c r="L269">
        <f t="shared" si="59"/>
        <v>3.3766016130302778E-2</v>
      </c>
      <c r="M269" s="46">
        <f t="shared" si="60"/>
        <v>23.987449155347843</v>
      </c>
      <c r="N269" s="8">
        <f t="shared" si="48"/>
        <v>-6.3934210657390093E-6</v>
      </c>
      <c r="O269" s="5">
        <f>SUM($N$41:N269)*0.1+$N$8</f>
        <v>1.0421345549920611E-5</v>
      </c>
      <c r="P269" s="5">
        <f>SUM($O$41:O269)+0</f>
        <v>8.1074374880602523E-3</v>
      </c>
      <c r="Q269" s="8">
        <f t="shared" si="49"/>
        <v>-4.6244454705178718E-6</v>
      </c>
      <c r="R269" s="5">
        <f>SUM($Q$41:Q269)*0.1+$T$8</f>
        <v>-7.947202926435594E-6</v>
      </c>
      <c r="S269" s="5">
        <f>SUM($R$41:R269)+0</f>
        <v>9.305758504919515E-3</v>
      </c>
      <c r="T269">
        <f t="shared" si="61"/>
        <v>1.3105818456883819E-5</v>
      </c>
      <c r="U269">
        <f t="shared" si="62"/>
        <v>1.2342110191320066E-2</v>
      </c>
      <c r="W269" s="1"/>
    </row>
    <row r="270" spans="2:23" x14ac:dyDescent="0.35">
      <c r="B270">
        <f t="shared" si="63"/>
        <v>22.900000000000055</v>
      </c>
      <c r="C270">
        <f t="shared" si="50"/>
        <v>0</v>
      </c>
      <c r="D270">
        <f t="shared" si="51"/>
        <v>254.64790894703248</v>
      </c>
      <c r="E270" s="2">
        <f t="shared" si="52"/>
        <v>-352.05762848491884</v>
      </c>
      <c r="F270">
        <f t="shared" si="53"/>
        <v>-19098.593171027438</v>
      </c>
      <c r="G270">
        <f t="shared" si="54"/>
        <v>7780.4735895166868</v>
      </c>
      <c r="H270">
        <f t="shared" si="55"/>
        <v>5627.7187877294054</v>
      </c>
      <c r="I270" s="2">
        <f t="shared" si="56"/>
        <v>9602.446981417248</v>
      </c>
      <c r="J270" s="46">
        <f t="shared" si="57"/>
        <v>434.49986341254618</v>
      </c>
      <c r="K270">
        <f t="shared" si="58"/>
        <v>23.879326607350066</v>
      </c>
      <c r="L270">
        <f t="shared" si="59"/>
        <v>3.3766016130302778E-2</v>
      </c>
      <c r="M270" s="46">
        <f t="shared" si="60"/>
        <v>23.879398226337965</v>
      </c>
      <c r="N270" s="8">
        <f t="shared" si="48"/>
        <v>-6.3646218717491933E-6</v>
      </c>
      <c r="O270" s="5">
        <f>SUM($N$41:N270)*0.1+$N$8</f>
        <v>9.7848833627456902E-6</v>
      </c>
      <c r="P270" s="5">
        <f>SUM($O$41:O270)+0</f>
        <v>8.1172223714229986E-3</v>
      </c>
      <c r="Q270" s="8">
        <f t="shared" si="49"/>
        <v>-4.6036146350650895E-6</v>
      </c>
      <c r="R270" s="5">
        <f>SUM($Q$41:Q270)*0.1+$T$8</f>
        <v>-8.4075643899421057E-6</v>
      </c>
      <c r="S270" s="5">
        <f>SUM($R$41:R270)+0</f>
        <v>9.2973509405295737E-3</v>
      </c>
      <c r="T270">
        <f t="shared" si="61"/>
        <v>1.2900817082400632E-5</v>
      </c>
      <c r="U270">
        <f t="shared" si="62"/>
        <v>1.2342205375802825E-2</v>
      </c>
      <c r="W270" s="1"/>
    </row>
    <row r="271" spans="2:23" x14ac:dyDescent="0.35">
      <c r="B271">
        <f t="shared" si="63"/>
        <v>23.000000000000057</v>
      </c>
      <c r="C271">
        <f t="shared" si="50"/>
        <v>0</v>
      </c>
      <c r="D271">
        <f t="shared" si="51"/>
        <v>254.64790894703248</v>
      </c>
      <c r="E271" s="2">
        <f t="shared" si="52"/>
        <v>-352.05762848491884</v>
      </c>
      <c r="F271">
        <f t="shared" si="53"/>
        <v>-19098.593171027438</v>
      </c>
      <c r="G271">
        <f t="shared" si="54"/>
        <v>7745.2678266681951</v>
      </c>
      <c r="H271">
        <f t="shared" si="55"/>
        <v>5602.2539968347019</v>
      </c>
      <c r="I271" s="2">
        <f t="shared" si="56"/>
        <v>9558.9969950759914</v>
      </c>
      <c r="J271" s="46">
        <f t="shared" si="57"/>
        <v>434.49986341254618</v>
      </c>
      <c r="K271">
        <f t="shared" si="58"/>
        <v>23.771275355733092</v>
      </c>
      <c r="L271">
        <f t="shared" si="59"/>
        <v>3.3766016130302778E-2</v>
      </c>
      <c r="M271" s="46">
        <f t="shared" si="60"/>
        <v>23.77134730026086</v>
      </c>
      <c r="N271" s="8">
        <f t="shared" si="48"/>
        <v>-6.3358226777593773E-6</v>
      </c>
      <c r="O271" s="5">
        <f>SUM($N$41:N271)*0.1+$N$8</f>
        <v>9.1513010949697518E-6</v>
      </c>
      <c r="P271" s="5">
        <f>SUM($O$41:O271)+0</f>
        <v>8.1263736725179676E-3</v>
      </c>
      <c r="Q271" s="8">
        <f t="shared" si="49"/>
        <v>-4.5827837996123055E-6</v>
      </c>
      <c r="R271" s="5">
        <f>SUM($Q$41:Q271)*0.1+$T$8</f>
        <v>-8.8658427699033339E-6</v>
      </c>
      <c r="S271" s="5">
        <f>SUM($R$41:R271)+0</f>
        <v>9.288485097759671E-3</v>
      </c>
      <c r="T271">
        <f t="shared" si="61"/>
        <v>1.2741643526305458E-5</v>
      </c>
      <c r="U271">
        <f t="shared" si="62"/>
        <v>1.2341551947656204E-2</v>
      </c>
      <c r="W271" s="1"/>
    </row>
    <row r="272" spans="2:23" x14ac:dyDescent="0.35">
      <c r="B272">
        <f t="shared" si="63"/>
        <v>23.100000000000058</v>
      </c>
      <c r="C272">
        <f t="shared" si="50"/>
        <v>0</v>
      </c>
      <c r="D272">
        <f t="shared" si="51"/>
        <v>254.64790894703248</v>
      </c>
      <c r="E272" s="2">
        <f t="shared" si="52"/>
        <v>-352.05762848491884</v>
      </c>
      <c r="F272">
        <f t="shared" si="53"/>
        <v>-19098.593171027438</v>
      </c>
      <c r="G272">
        <f t="shared" si="54"/>
        <v>7710.0620638197024</v>
      </c>
      <c r="H272">
        <f t="shared" si="55"/>
        <v>5576.7892059399983</v>
      </c>
      <c r="I272" s="2">
        <f t="shared" si="56"/>
        <v>9515.5470087347385</v>
      </c>
      <c r="J272" s="46">
        <f t="shared" si="57"/>
        <v>434.49986341254618</v>
      </c>
      <c r="K272">
        <f t="shared" si="58"/>
        <v>23.663224104116129</v>
      </c>
      <c r="L272">
        <f t="shared" si="59"/>
        <v>3.3766016130302778E-2</v>
      </c>
      <c r="M272" s="46">
        <f t="shared" si="60"/>
        <v>23.663296377156723</v>
      </c>
      <c r="N272" s="8">
        <f t="shared" si="48"/>
        <v>-6.3070234837695613E-6</v>
      </c>
      <c r="O272" s="5">
        <f>SUM($N$41:N272)*0.1+$N$8</f>
        <v>8.5205987465927991E-6</v>
      </c>
      <c r="P272" s="5">
        <f>SUM($O$41:O272)+0</f>
        <v>8.1348942712645596E-3</v>
      </c>
      <c r="Q272" s="8">
        <f t="shared" si="49"/>
        <v>-4.5619529641595223E-6</v>
      </c>
      <c r="R272" s="5">
        <f>SUM($Q$41:Q272)*0.1+$T$8</f>
        <v>-9.3220380663192921E-6</v>
      </c>
      <c r="S272" s="5">
        <f>SUM($R$41:R272)+0</f>
        <v>9.279163059693351E-3</v>
      </c>
      <c r="T272">
        <f t="shared" si="61"/>
        <v>1.2629370400393866E-5</v>
      </c>
      <c r="U272">
        <f t="shared" si="62"/>
        <v>1.234015283102404E-2</v>
      </c>
      <c r="W272" s="1"/>
    </row>
    <row r="273" spans="2:23" x14ac:dyDescent="0.35">
      <c r="B273">
        <f t="shared" si="63"/>
        <v>23.20000000000006</v>
      </c>
      <c r="C273">
        <f t="shared" si="50"/>
        <v>0</v>
      </c>
      <c r="D273">
        <f t="shared" si="51"/>
        <v>254.64790894703248</v>
      </c>
      <c r="E273" s="2">
        <f t="shared" si="52"/>
        <v>-352.05762848491884</v>
      </c>
      <c r="F273">
        <f t="shared" si="53"/>
        <v>-19098.593171027438</v>
      </c>
      <c r="G273">
        <f t="shared" si="54"/>
        <v>7674.8563009712107</v>
      </c>
      <c r="H273">
        <f t="shared" si="55"/>
        <v>5551.3244150452938</v>
      </c>
      <c r="I273" s="2">
        <f t="shared" si="56"/>
        <v>9472.0970223934819</v>
      </c>
      <c r="J273" s="46">
        <f t="shared" si="57"/>
        <v>434.49986341254618</v>
      </c>
      <c r="K273">
        <f t="shared" si="58"/>
        <v>23.555172852499155</v>
      </c>
      <c r="L273">
        <f t="shared" si="59"/>
        <v>3.3766016130302778E-2</v>
      </c>
      <c r="M273" s="46">
        <f t="shared" si="60"/>
        <v>23.555245457066437</v>
      </c>
      <c r="N273" s="8">
        <f t="shared" si="48"/>
        <v>-6.2782242897797461E-6</v>
      </c>
      <c r="O273" s="5">
        <f>SUM($N$41:N273)*0.1+$N$8</f>
        <v>7.8927763176148218E-6</v>
      </c>
      <c r="P273" s="5">
        <f>SUM($O$41:O273)+0</f>
        <v>8.1427870475821746E-3</v>
      </c>
      <c r="Q273" s="8">
        <f t="shared" si="49"/>
        <v>-4.5411221287067383E-6</v>
      </c>
      <c r="R273" s="5">
        <f>SUM($Q$41:Q273)*0.1+$T$8</f>
        <v>-9.7761502791899533E-6</v>
      </c>
      <c r="S273" s="5">
        <f>SUM($R$41:R273)+0</f>
        <v>9.2693869094141613E-3</v>
      </c>
      <c r="T273">
        <f t="shared" si="61"/>
        <v>1.256459439381977E-5</v>
      </c>
      <c r="U273">
        <f t="shared" si="62"/>
        <v>1.2338010965252487E-2</v>
      </c>
      <c r="W273" s="1"/>
    </row>
    <row r="274" spans="2:23" x14ac:dyDescent="0.35">
      <c r="B274">
        <f t="shared" si="63"/>
        <v>23.300000000000061</v>
      </c>
      <c r="C274">
        <f t="shared" si="50"/>
        <v>0</v>
      </c>
      <c r="D274">
        <f t="shared" si="51"/>
        <v>254.64790894703248</v>
      </c>
      <c r="E274" s="2">
        <f t="shared" si="52"/>
        <v>-352.05762848491884</v>
      </c>
      <c r="F274">
        <f t="shared" si="53"/>
        <v>-19098.593171027438</v>
      </c>
      <c r="G274">
        <f t="shared" si="54"/>
        <v>7639.650538122718</v>
      </c>
      <c r="H274">
        <f t="shared" si="55"/>
        <v>5525.8596241505911</v>
      </c>
      <c r="I274" s="2">
        <f t="shared" si="56"/>
        <v>9428.6470360522271</v>
      </c>
      <c r="J274" s="46">
        <f t="shared" si="57"/>
        <v>434.49986341254618</v>
      </c>
      <c r="K274">
        <f t="shared" si="58"/>
        <v>23.447121600882184</v>
      </c>
      <c r="L274">
        <f t="shared" si="59"/>
        <v>3.3766016130302778E-2</v>
      </c>
      <c r="M274" s="46">
        <f t="shared" si="60"/>
        <v>23.447194540031688</v>
      </c>
      <c r="N274" s="8">
        <f t="shared" si="48"/>
        <v>-6.2494250957899301E-6</v>
      </c>
      <c r="O274" s="5">
        <f>SUM($N$41:N274)*0.1+$N$8</f>
        <v>7.2678338080358269E-6</v>
      </c>
      <c r="P274" s="5">
        <f>SUM($O$41:O274)+0</f>
        <v>8.1500548813902111E-3</v>
      </c>
      <c r="Q274" s="8">
        <f t="shared" si="49"/>
        <v>-4.5202912932539551E-6</v>
      </c>
      <c r="R274" s="5">
        <f>SUM($Q$41:Q274)*0.1+$T$8</f>
        <v>-1.0228179408515358E-5</v>
      </c>
      <c r="S274" s="5">
        <f>SUM($R$41:R274)+0</f>
        <v>9.2591587300056462E-3</v>
      </c>
      <c r="T274">
        <f t="shared" si="61"/>
        <v>1.2547392648435216E-5</v>
      </c>
      <c r="U274">
        <f t="shared" si="62"/>
        <v>1.2335129304434233E-2</v>
      </c>
      <c r="W274" s="1"/>
    </row>
    <row r="275" spans="2:23" x14ac:dyDescent="0.35">
      <c r="B275">
        <f t="shared" si="63"/>
        <v>23.400000000000063</v>
      </c>
      <c r="C275">
        <f t="shared" si="50"/>
        <v>0</v>
      </c>
      <c r="D275">
        <f t="shared" si="51"/>
        <v>254.64790894703248</v>
      </c>
      <c r="E275" s="2">
        <f t="shared" si="52"/>
        <v>-352.05762848491884</v>
      </c>
      <c r="F275">
        <f t="shared" si="53"/>
        <v>-19098.593171027438</v>
      </c>
      <c r="G275">
        <f t="shared" si="54"/>
        <v>7604.4447752742253</v>
      </c>
      <c r="H275">
        <f t="shared" si="55"/>
        <v>5500.3948332558866</v>
      </c>
      <c r="I275" s="2">
        <f t="shared" si="56"/>
        <v>9385.1970497109705</v>
      </c>
      <c r="J275" s="46">
        <f t="shared" si="57"/>
        <v>434.49986341254618</v>
      </c>
      <c r="K275">
        <f t="shared" si="58"/>
        <v>23.339070349265214</v>
      </c>
      <c r="L275">
        <f t="shared" si="59"/>
        <v>3.3766016130302778E-2</v>
      </c>
      <c r="M275" s="46">
        <f t="shared" si="60"/>
        <v>23.339143626094909</v>
      </c>
      <c r="N275" s="8">
        <f t="shared" si="48"/>
        <v>-6.2206259018001141E-6</v>
      </c>
      <c r="O275" s="5">
        <f>SUM($N$41:N275)*0.1+$N$8</f>
        <v>6.6457712178558176E-6</v>
      </c>
      <c r="P275" s="5">
        <f>SUM($O$41:O275)+0</f>
        <v>8.1567006526080676E-3</v>
      </c>
      <c r="Q275" s="8">
        <f t="shared" si="49"/>
        <v>-4.4994604578011711E-6</v>
      </c>
      <c r="R275" s="5">
        <f>SUM($Q$41:Q275)*0.1+$T$8</f>
        <v>-1.0678125454295479E-5</v>
      </c>
      <c r="S275" s="5">
        <f>SUM($R$41:R275)+0</f>
        <v>9.2484806045513498E-3</v>
      </c>
      <c r="T275">
        <f t="shared" si="61"/>
        <v>1.2577306480234703E-5</v>
      </c>
      <c r="U275">
        <f t="shared" si="62"/>
        <v>1.2331510816968835E-2</v>
      </c>
      <c r="W275" s="1"/>
    </row>
    <row r="276" spans="2:23" x14ac:dyDescent="0.35">
      <c r="B276">
        <f t="shared" si="63"/>
        <v>23.500000000000064</v>
      </c>
      <c r="C276">
        <f t="shared" si="50"/>
        <v>0</v>
      </c>
      <c r="D276">
        <f t="shared" si="51"/>
        <v>254.64790894703248</v>
      </c>
      <c r="E276" s="2">
        <f t="shared" si="52"/>
        <v>-352.05762848491884</v>
      </c>
      <c r="F276">
        <f t="shared" si="53"/>
        <v>-19098.593171027438</v>
      </c>
      <c r="G276">
        <f t="shared" si="54"/>
        <v>7569.2390124257327</v>
      </c>
      <c r="H276">
        <f t="shared" si="55"/>
        <v>5474.930042361183</v>
      </c>
      <c r="I276" s="2">
        <f t="shared" si="56"/>
        <v>9341.7470633697158</v>
      </c>
      <c r="J276" s="46">
        <f t="shared" si="57"/>
        <v>434.49986341254618</v>
      </c>
      <c r="K276">
        <f t="shared" si="58"/>
        <v>23.231019097648243</v>
      </c>
      <c r="L276">
        <f t="shared" si="59"/>
        <v>3.3766016130302778E-2</v>
      </c>
      <c r="M276" s="46">
        <f t="shared" si="60"/>
        <v>23.231092715299322</v>
      </c>
      <c r="N276" s="8">
        <f t="shared" si="48"/>
        <v>-6.1918267078102981E-6</v>
      </c>
      <c r="O276" s="5">
        <f>SUM($N$41:N276)*0.1+$N$8</f>
        <v>6.0265885470747906E-6</v>
      </c>
      <c r="P276" s="5">
        <f>SUM($O$41:O276)+0</f>
        <v>8.1627272411551426E-3</v>
      </c>
      <c r="Q276" s="8">
        <f t="shared" si="49"/>
        <v>-4.4786296223483871E-6</v>
      </c>
      <c r="R276" s="5">
        <f>SUM($Q$41:Q276)*0.1+$T$8</f>
        <v>-1.1125988416530317E-5</v>
      </c>
      <c r="S276" s="5">
        <f>SUM($R$41:R276)+0</f>
        <v>9.23735461613482E-3</v>
      </c>
      <c r="T276">
        <f t="shared" si="61"/>
        <v>1.2653354802600764E-5</v>
      </c>
      <c r="U276">
        <f t="shared" si="62"/>
        <v>1.2327158485138557E-2</v>
      </c>
      <c r="W276" s="1"/>
    </row>
    <row r="277" spans="2:23" x14ac:dyDescent="0.35">
      <c r="B277">
        <f t="shared" si="63"/>
        <v>23.600000000000065</v>
      </c>
      <c r="C277">
        <f t="shared" si="50"/>
        <v>0</v>
      </c>
      <c r="D277">
        <f t="shared" si="51"/>
        <v>254.64790894703248</v>
      </c>
      <c r="E277" s="2">
        <f t="shared" si="52"/>
        <v>-352.05762848491884</v>
      </c>
      <c r="F277">
        <f t="shared" si="53"/>
        <v>-19098.593171027438</v>
      </c>
      <c r="G277">
        <f t="shared" si="54"/>
        <v>7534.03324957724</v>
      </c>
      <c r="H277">
        <f t="shared" si="55"/>
        <v>5449.4652514664813</v>
      </c>
      <c r="I277" s="2">
        <f t="shared" si="56"/>
        <v>9298.297077028461</v>
      </c>
      <c r="J277" s="46">
        <f t="shared" si="57"/>
        <v>434.49986341254618</v>
      </c>
      <c r="K277">
        <f t="shared" si="58"/>
        <v>23.122967846031273</v>
      </c>
      <c r="L277">
        <f t="shared" si="59"/>
        <v>3.3766016130302778E-2</v>
      </c>
      <c r="M277" s="46">
        <f t="shared" si="60"/>
        <v>23.123041807688971</v>
      </c>
      <c r="N277" s="8">
        <f t="shared" si="48"/>
        <v>-6.1630275138204821E-6</v>
      </c>
      <c r="O277" s="5">
        <f>SUM($N$41:N277)*0.1+$N$8</f>
        <v>5.410285795692739E-6</v>
      </c>
      <c r="P277" s="5">
        <f>SUM($O$41:O277)+0</f>
        <v>8.1681375269508361E-3</v>
      </c>
      <c r="Q277" s="8">
        <f t="shared" si="49"/>
        <v>-4.4577987868956056E-6</v>
      </c>
      <c r="R277" s="5">
        <f>SUM($Q$41:Q277)*0.1+$T$8</f>
        <v>-1.1571768295219872E-5</v>
      </c>
      <c r="S277" s="5">
        <f>SUM($R$41:R277)+0</f>
        <v>9.2257828478396007E-3</v>
      </c>
      <c r="T277">
        <f t="shared" si="61"/>
        <v>1.2774075851870085E-5</v>
      </c>
      <c r="U277">
        <f t="shared" si="62"/>
        <v>1.2322075304699039E-2</v>
      </c>
      <c r="W277" s="1"/>
    </row>
    <row r="278" spans="2:23" x14ac:dyDescent="0.35">
      <c r="B278">
        <f t="shared" si="63"/>
        <v>23.700000000000067</v>
      </c>
      <c r="C278">
        <f t="shared" si="50"/>
        <v>0</v>
      </c>
      <c r="D278">
        <f t="shared" si="51"/>
        <v>254.64790894703248</v>
      </c>
      <c r="E278" s="2">
        <f t="shared" si="52"/>
        <v>-352.05762848491884</v>
      </c>
      <c r="F278">
        <f t="shared" si="53"/>
        <v>-19098.593171027438</v>
      </c>
      <c r="G278">
        <f t="shared" si="54"/>
        <v>7498.8274867287482</v>
      </c>
      <c r="H278">
        <f t="shared" si="55"/>
        <v>5424.0004605717768</v>
      </c>
      <c r="I278" s="2">
        <f t="shared" si="56"/>
        <v>9254.8470906872062</v>
      </c>
      <c r="J278" s="46">
        <f t="shared" si="57"/>
        <v>434.49986341254618</v>
      </c>
      <c r="K278">
        <f t="shared" si="58"/>
        <v>23.014916594414306</v>
      </c>
      <c r="L278">
        <f t="shared" si="59"/>
        <v>3.3766016130302778E-2</v>
      </c>
      <c r="M278" s="46">
        <f t="shared" si="60"/>
        <v>23.014990903308714</v>
      </c>
      <c r="N278" s="8">
        <f t="shared" si="48"/>
        <v>-6.134228319830667E-6</v>
      </c>
      <c r="O278" s="5">
        <f>SUM($N$41:N278)*0.1+$N$8</f>
        <v>4.7968629637096732E-6</v>
      </c>
      <c r="P278" s="5">
        <f>SUM($O$41:O278)+0</f>
        <v>8.1729343899145466E-3</v>
      </c>
      <c r="Q278" s="8">
        <f t="shared" si="49"/>
        <v>-4.4369679514428207E-6</v>
      </c>
      <c r="R278" s="5">
        <f>SUM($Q$41:Q278)*0.1+$T$8</f>
        <v>-1.201546509036417E-5</v>
      </c>
      <c r="S278" s="5">
        <f>SUM($R$41:R278)+0</f>
        <v>9.2137673827492363E-3</v>
      </c>
      <c r="T278">
        <f t="shared" si="61"/>
        <v>1.2937592342873136E-5</v>
      </c>
      <c r="U278">
        <f t="shared" si="62"/>
        <v>1.2316264284484218E-2</v>
      </c>
      <c r="W278" s="1"/>
    </row>
    <row r="279" spans="2:23" x14ac:dyDescent="0.35">
      <c r="B279">
        <f t="shared" si="63"/>
        <v>23.800000000000068</v>
      </c>
      <c r="C279">
        <f t="shared" si="50"/>
        <v>0</v>
      </c>
      <c r="D279">
        <f t="shared" si="51"/>
        <v>254.64790894703248</v>
      </c>
      <c r="E279" s="2">
        <f t="shared" si="52"/>
        <v>-352.05762848491884</v>
      </c>
      <c r="F279">
        <f t="shared" si="53"/>
        <v>-19098.593171027438</v>
      </c>
      <c r="G279">
        <f t="shared" si="54"/>
        <v>7463.6217238802556</v>
      </c>
      <c r="H279">
        <f t="shared" si="55"/>
        <v>5398.5356696770723</v>
      </c>
      <c r="I279" s="2">
        <f t="shared" si="56"/>
        <v>9211.3971043459496</v>
      </c>
      <c r="J279" s="46">
        <f t="shared" si="57"/>
        <v>434.49986341254618</v>
      </c>
      <c r="K279">
        <f t="shared" si="58"/>
        <v>22.906865342797332</v>
      </c>
      <c r="L279">
        <f t="shared" si="59"/>
        <v>3.3766016130302778E-2</v>
      </c>
      <c r="M279" s="46">
        <f t="shared" si="60"/>
        <v>22.906940002204255</v>
      </c>
      <c r="N279" s="8">
        <f t="shared" si="48"/>
        <v>-6.1054291258408501E-6</v>
      </c>
      <c r="O279" s="5">
        <f>SUM($N$41:N279)*0.1+$N$8</f>
        <v>4.1863200511255896E-6</v>
      </c>
      <c r="P279" s="5">
        <f>SUM($O$41:O279)+0</f>
        <v>8.1771207099656726E-3</v>
      </c>
      <c r="Q279" s="8">
        <f t="shared" si="49"/>
        <v>-4.4161371159900367E-6</v>
      </c>
      <c r="R279" s="5">
        <f>SUM($Q$41:Q279)*0.1+$T$8</f>
        <v>-1.2457078801963171E-5</v>
      </c>
      <c r="S279" s="5">
        <f>SUM($R$41:R279)+0</f>
        <v>9.2013103039472726E-3</v>
      </c>
      <c r="T279">
        <f t="shared" si="61"/>
        <v>1.3141692731485405E-5</v>
      </c>
      <c r="U279">
        <f t="shared" si="62"/>
        <v>1.2309728446024947E-2</v>
      </c>
      <c r="W279" s="1"/>
    </row>
    <row r="280" spans="2:23" x14ac:dyDescent="0.35">
      <c r="B280">
        <f t="shared" si="63"/>
        <v>23.90000000000007</v>
      </c>
      <c r="C280">
        <f t="shared" si="50"/>
        <v>0</v>
      </c>
      <c r="D280">
        <f t="shared" si="51"/>
        <v>254.64790894703248</v>
      </c>
      <c r="E280" s="2">
        <f t="shared" si="52"/>
        <v>-352.05762848491884</v>
      </c>
      <c r="F280">
        <f t="shared" si="53"/>
        <v>-19098.593171027438</v>
      </c>
      <c r="G280">
        <f t="shared" si="54"/>
        <v>7428.4159610317638</v>
      </c>
      <c r="H280">
        <f t="shared" si="55"/>
        <v>5373.0708787823678</v>
      </c>
      <c r="I280" s="2">
        <f t="shared" si="56"/>
        <v>9167.9471180046949</v>
      </c>
      <c r="J280" s="46">
        <f t="shared" si="57"/>
        <v>434.49986341254618</v>
      </c>
      <c r="K280">
        <f t="shared" si="58"/>
        <v>22.798814091180361</v>
      </c>
      <c r="L280">
        <f t="shared" si="59"/>
        <v>3.3766016130302778E-2</v>
      </c>
      <c r="M280" s="46">
        <f t="shared" si="60"/>
        <v>22.798889104422173</v>
      </c>
      <c r="N280" s="8">
        <f t="shared" si="48"/>
        <v>-6.076629931851035E-6</v>
      </c>
      <c r="O280" s="5">
        <f>SUM($N$41:N280)*0.1+$N$8</f>
        <v>3.5786570579404849E-6</v>
      </c>
      <c r="P280" s="5">
        <f>SUM($O$41:O280)+0</f>
        <v>8.1806993670236125E-3</v>
      </c>
      <c r="Q280" s="8">
        <f t="shared" si="49"/>
        <v>-4.3953062805372527E-6</v>
      </c>
      <c r="R280" s="5">
        <f>SUM($Q$41:Q280)*0.1+$T$8</f>
        <v>-1.2896609430016888E-5</v>
      </c>
      <c r="S280" s="5">
        <f>SUM($R$41:R280)+0</f>
        <v>9.1884136945172556E-3</v>
      </c>
      <c r="T280">
        <f t="shared" si="61"/>
        <v>1.338392024515791E-5</v>
      </c>
      <c r="U280">
        <f t="shared" si="62"/>
        <v>1.2302470823180716E-2</v>
      </c>
      <c r="W280" s="1"/>
    </row>
    <row r="281" spans="2:23" x14ac:dyDescent="0.35">
      <c r="B281">
        <f t="shared" si="63"/>
        <v>24.000000000000071</v>
      </c>
      <c r="C281">
        <f t="shared" si="50"/>
        <v>0</v>
      </c>
      <c r="D281">
        <f t="shared" si="51"/>
        <v>254.64790894703248</v>
      </c>
      <c r="E281" s="2">
        <f t="shared" si="52"/>
        <v>-352.05762848491884</v>
      </c>
      <c r="F281">
        <f t="shared" si="53"/>
        <v>-19098.593171027438</v>
      </c>
      <c r="G281">
        <f t="shared" si="54"/>
        <v>7393.2101981832711</v>
      </c>
      <c r="H281">
        <f t="shared" si="55"/>
        <v>5347.606087887666</v>
      </c>
      <c r="I281" s="2">
        <f t="shared" si="56"/>
        <v>9124.4971316634401</v>
      </c>
      <c r="J281" s="46">
        <f t="shared" si="57"/>
        <v>434.49986341254618</v>
      </c>
      <c r="K281">
        <f t="shared" si="58"/>
        <v>22.690762839563391</v>
      </c>
      <c r="L281">
        <f t="shared" si="59"/>
        <v>3.3766016130302778E-2</v>
      </c>
      <c r="M281" s="46">
        <f t="shared" si="60"/>
        <v>22.690838210009932</v>
      </c>
      <c r="N281" s="8">
        <f t="shared" si="48"/>
        <v>-6.047830737861219E-6</v>
      </c>
      <c r="O281" s="5">
        <f>SUM($N$41:N281)*0.1+$N$8</f>
        <v>2.9738739841543625E-6</v>
      </c>
      <c r="P281" s="5">
        <f>SUM($O$41:O281)+0</f>
        <v>8.1836732410077665E-3</v>
      </c>
      <c r="Q281" s="8">
        <f t="shared" si="49"/>
        <v>-4.3744754450844703E-6</v>
      </c>
      <c r="R281" s="5">
        <f>SUM($Q$41:Q281)*0.1+$T$8</f>
        <v>-1.3334056974525336E-5</v>
      </c>
      <c r="S281" s="5">
        <f>SUM($R$41:R281)+0</f>
        <v>9.1750796375427296E-3</v>
      </c>
      <c r="T281">
        <f t="shared" si="61"/>
        <v>1.3661661753736912E-5</v>
      </c>
      <c r="U281">
        <f t="shared" si="62"/>
        <v>1.2294494461784013E-2</v>
      </c>
      <c r="W281" s="1"/>
    </row>
    <row r="282" spans="2:23" x14ac:dyDescent="0.35">
      <c r="B282">
        <f t="shared" si="63"/>
        <v>24.100000000000072</v>
      </c>
      <c r="C282">
        <f t="shared" si="50"/>
        <v>0</v>
      </c>
      <c r="D282">
        <f t="shared" si="51"/>
        <v>254.64790894703248</v>
      </c>
      <c r="E282" s="2">
        <f t="shared" si="52"/>
        <v>-352.05762848491884</v>
      </c>
      <c r="F282">
        <f t="shared" si="53"/>
        <v>-19098.593171027438</v>
      </c>
      <c r="G282">
        <f t="shared" si="54"/>
        <v>7358.0044353347785</v>
      </c>
      <c r="H282">
        <f t="shared" si="55"/>
        <v>5322.1412969929625</v>
      </c>
      <c r="I282" s="2">
        <f t="shared" si="56"/>
        <v>9081.0471453221853</v>
      </c>
      <c r="J282" s="46">
        <f t="shared" si="57"/>
        <v>434.49986341254618</v>
      </c>
      <c r="K282">
        <f t="shared" si="58"/>
        <v>22.582711587946424</v>
      </c>
      <c r="L282">
        <f t="shared" si="59"/>
        <v>3.3766016130302778E-2</v>
      </c>
      <c r="M282" s="46">
        <f t="shared" si="60"/>
        <v>22.582787319015907</v>
      </c>
      <c r="N282" s="8">
        <f t="shared" si="48"/>
        <v>-6.019031543871403E-6</v>
      </c>
      <c r="O282" s="5">
        <f>SUM($N$41:N282)*0.1+$N$8</f>
        <v>2.371970829767219E-6</v>
      </c>
      <c r="P282" s="5">
        <f>SUM($O$41:O282)+0</f>
        <v>8.1860452118375331E-3</v>
      </c>
      <c r="Q282" s="8">
        <f t="shared" si="49"/>
        <v>-4.3536446096316872E-6</v>
      </c>
      <c r="R282" s="5">
        <f>SUM($Q$41:Q282)*0.1+$T$8</f>
        <v>-1.37694214354885E-5</v>
      </c>
      <c r="S282" s="5">
        <f>SUM($R$41:R282)+0</f>
        <v>9.1613102161072404E-3</v>
      </c>
      <c r="T282">
        <f t="shared" si="61"/>
        <v>1.3972230039809563E-5</v>
      </c>
      <c r="U282">
        <f t="shared" si="62"/>
        <v>1.2285802419296799E-2</v>
      </c>
      <c r="W282" s="1"/>
    </row>
    <row r="283" spans="2:23" x14ac:dyDescent="0.35">
      <c r="B283">
        <f t="shared" si="63"/>
        <v>24.200000000000074</v>
      </c>
      <c r="C283">
        <f t="shared" si="50"/>
        <v>0</v>
      </c>
      <c r="D283">
        <f t="shared" si="51"/>
        <v>254.64790894703248</v>
      </c>
      <c r="E283" s="2">
        <f t="shared" si="52"/>
        <v>-352.05762848491884</v>
      </c>
      <c r="F283">
        <f t="shared" si="53"/>
        <v>-19098.593171027438</v>
      </c>
      <c r="G283">
        <f t="shared" si="54"/>
        <v>7322.7986724862858</v>
      </c>
      <c r="H283">
        <f t="shared" si="55"/>
        <v>5296.676506098258</v>
      </c>
      <c r="I283" s="2">
        <f t="shared" si="56"/>
        <v>9037.5971589809287</v>
      </c>
      <c r="J283" s="46">
        <f t="shared" si="57"/>
        <v>434.49986341254618</v>
      </c>
      <c r="K283">
        <f t="shared" si="58"/>
        <v>22.47466033632945</v>
      </c>
      <c r="L283">
        <f t="shared" si="59"/>
        <v>3.3766016130302778E-2</v>
      </c>
      <c r="M283" s="46">
        <f t="shared" si="60"/>
        <v>22.474736431489383</v>
      </c>
      <c r="N283" s="8">
        <f t="shared" si="48"/>
        <v>-5.990232349881587E-6</v>
      </c>
      <c r="O283" s="5">
        <f>SUM($N$41:N283)*0.1+$N$8</f>
        <v>1.7729475947790679E-6</v>
      </c>
      <c r="P283" s="5">
        <f>SUM($O$41:O283)+0</f>
        <v>8.1878181594323123E-3</v>
      </c>
      <c r="Q283" s="8">
        <f t="shared" si="49"/>
        <v>-4.3328137741789023E-6</v>
      </c>
      <c r="R283" s="5">
        <f>SUM($Q$41:Q283)*0.1+$T$8</f>
        <v>-1.4202702812906394E-5</v>
      </c>
      <c r="S283" s="5">
        <f>SUM($R$41:R283)+0</f>
        <v>9.1471075132943339E-3</v>
      </c>
      <c r="T283">
        <f t="shared" si="61"/>
        <v>1.4312935071660602E-5</v>
      </c>
      <c r="U283">
        <f t="shared" si="62"/>
        <v>1.2276397764478602E-2</v>
      </c>
      <c r="W283" s="1"/>
    </row>
    <row r="284" spans="2:23" x14ac:dyDescent="0.35">
      <c r="B284">
        <f t="shared" si="63"/>
        <v>24.300000000000075</v>
      </c>
      <c r="C284">
        <f t="shared" si="50"/>
        <v>0</v>
      </c>
      <c r="D284">
        <f t="shared" si="51"/>
        <v>254.64790894703248</v>
      </c>
      <c r="E284" s="2">
        <f t="shared" si="52"/>
        <v>-352.05762848491884</v>
      </c>
      <c r="F284">
        <f t="shared" si="53"/>
        <v>-19098.593171027438</v>
      </c>
      <c r="G284">
        <f t="shared" si="54"/>
        <v>7287.5929096377931</v>
      </c>
      <c r="H284">
        <f t="shared" si="55"/>
        <v>5271.2117152035553</v>
      </c>
      <c r="I284" s="2">
        <f t="shared" si="56"/>
        <v>8994.147172639674</v>
      </c>
      <c r="J284" s="46">
        <f t="shared" si="57"/>
        <v>434.49986341254618</v>
      </c>
      <c r="K284">
        <f t="shared" si="58"/>
        <v>22.366609084712479</v>
      </c>
      <c r="L284">
        <f t="shared" si="59"/>
        <v>3.3766016130302778E-2</v>
      </c>
      <c r="M284" s="46">
        <f t="shared" si="60"/>
        <v>22.366685547480625</v>
      </c>
      <c r="N284" s="8">
        <f t="shared" si="48"/>
        <v>-5.961433155891771E-6</v>
      </c>
      <c r="O284" s="5">
        <f>SUM($N$41:N284)*0.1+$N$8</f>
        <v>1.176804279189889E-6</v>
      </c>
      <c r="P284" s="5">
        <f>SUM($O$41:O284)+0</f>
        <v>8.1889949637115027E-3</v>
      </c>
      <c r="Q284" s="8">
        <f t="shared" si="49"/>
        <v>-4.31198293872612E-6</v>
      </c>
      <c r="R284" s="5">
        <f>SUM($Q$41:Q284)*0.1+$T$8</f>
        <v>-1.4633901106779005E-5</v>
      </c>
      <c r="S284" s="5">
        <f>SUM($R$41:R284)+0</f>
        <v>9.1324736121875544E-3</v>
      </c>
      <c r="T284">
        <f t="shared" si="61"/>
        <v>1.4681141982642474E-5</v>
      </c>
      <c r="U284">
        <f t="shared" si="62"/>
        <v>1.2266283577065808E-2</v>
      </c>
      <c r="W284" s="1"/>
    </row>
    <row r="285" spans="2:23" x14ac:dyDescent="0.35">
      <c r="B285">
        <f t="shared" si="63"/>
        <v>24.400000000000077</v>
      </c>
      <c r="C285">
        <f t="shared" si="50"/>
        <v>0</v>
      </c>
      <c r="D285">
        <f t="shared" si="51"/>
        <v>254.64790894703248</v>
      </c>
      <c r="E285" s="2">
        <f t="shared" si="52"/>
        <v>-352.05762848491884</v>
      </c>
      <c r="F285">
        <f t="shared" si="53"/>
        <v>-19098.593171027438</v>
      </c>
      <c r="G285">
        <f t="shared" si="54"/>
        <v>7252.3871467893014</v>
      </c>
      <c r="H285">
        <f t="shared" si="55"/>
        <v>5245.7469243088508</v>
      </c>
      <c r="I285" s="2">
        <f t="shared" si="56"/>
        <v>8950.6971862984174</v>
      </c>
      <c r="J285" s="46">
        <f t="shared" si="57"/>
        <v>434.49986341254618</v>
      </c>
      <c r="K285">
        <f t="shared" si="58"/>
        <v>22.258557833095505</v>
      </c>
      <c r="L285">
        <f t="shared" si="59"/>
        <v>3.3766016130302778E-2</v>
      </c>
      <c r="M285" s="46">
        <f t="shared" si="60"/>
        <v>22.258634667040859</v>
      </c>
      <c r="N285" s="8">
        <f t="shared" si="48"/>
        <v>-5.9326339619019558E-6</v>
      </c>
      <c r="O285" s="5">
        <f>SUM($N$41:N285)*0.1+$N$8</f>
        <v>5.8354088299969567E-7</v>
      </c>
      <c r="P285" s="5">
        <f>SUM($O$41:O285)+0</f>
        <v>8.1895785045945028E-3</v>
      </c>
      <c r="Q285" s="8">
        <f t="shared" si="49"/>
        <v>-4.2911521032733359E-6</v>
      </c>
      <c r="R285" s="5">
        <f>SUM($Q$41:Q285)*0.1+$T$8</f>
        <v>-1.5063016317106332E-5</v>
      </c>
      <c r="S285" s="5">
        <f>SUM($R$41:R285)+0</f>
        <v>9.1174105958704479E-3</v>
      </c>
      <c r="T285">
        <f t="shared" si="61"/>
        <v>1.507431525912682E-5</v>
      </c>
      <c r="U285">
        <f t="shared" si="62"/>
        <v>1.2255462947461718E-2</v>
      </c>
      <c r="W285" s="1"/>
    </row>
    <row r="286" spans="2:23" x14ac:dyDescent="0.35">
      <c r="B286">
        <f t="shared" si="63"/>
        <v>24.500000000000078</v>
      </c>
      <c r="C286">
        <f t="shared" si="50"/>
        <v>0</v>
      </c>
      <c r="D286">
        <f t="shared" si="51"/>
        <v>254.64790894703248</v>
      </c>
      <c r="E286" s="2">
        <f t="shared" si="52"/>
        <v>-352.05762848491884</v>
      </c>
      <c r="F286">
        <f t="shared" si="53"/>
        <v>-19098.593171027438</v>
      </c>
      <c r="G286">
        <f t="shared" si="54"/>
        <v>7217.1813839408096</v>
      </c>
      <c r="H286">
        <f t="shared" si="55"/>
        <v>5220.2821334141472</v>
      </c>
      <c r="I286" s="2">
        <f t="shared" si="56"/>
        <v>8907.2471999571644</v>
      </c>
      <c r="J286" s="46">
        <f t="shared" si="57"/>
        <v>434.49986341254618</v>
      </c>
      <c r="K286">
        <f t="shared" si="58"/>
        <v>22.150506581478542</v>
      </c>
      <c r="L286">
        <f t="shared" si="59"/>
        <v>3.3766016130302778E-2</v>
      </c>
      <c r="M286" s="46">
        <f t="shared" si="60"/>
        <v>22.150583790222328</v>
      </c>
      <c r="N286" s="8">
        <f t="shared" si="48"/>
        <v>-5.9038347679121407E-6</v>
      </c>
      <c r="O286" s="5">
        <f>SUM($N$41:N286)*0.1+$N$8</f>
        <v>-6.8425937915255115E-9</v>
      </c>
      <c r="P286" s="5">
        <f>SUM($O$41:O286)+0</f>
        <v>8.1895716620007108E-3</v>
      </c>
      <c r="Q286" s="8">
        <f t="shared" si="49"/>
        <v>-4.2703212678205519E-6</v>
      </c>
      <c r="R286" s="5">
        <f>SUM($Q$41:Q286)*0.1+$T$8</f>
        <v>-1.5490048443888389E-5</v>
      </c>
      <c r="S286" s="5">
        <f>SUM($R$41:R286)+0</f>
        <v>9.1019205474265601E-3</v>
      </c>
      <c r="T286">
        <f t="shared" si="61"/>
        <v>1.5490049955216378E-5</v>
      </c>
      <c r="U286">
        <f t="shared" si="62"/>
        <v>1.2243938976436908E-2</v>
      </c>
      <c r="W286" s="1"/>
    </row>
    <row r="287" spans="2:23" x14ac:dyDescent="0.35">
      <c r="B287">
        <f t="shared" si="63"/>
        <v>24.60000000000008</v>
      </c>
      <c r="C287">
        <f t="shared" si="50"/>
        <v>0</v>
      </c>
      <c r="D287">
        <f t="shared" si="51"/>
        <v>254.64790894703248</v>
      </c>
      <c r="E287" s="2">
        <f t="shared" si="52"/>
        <v>-352.05762848491884</v>
      </c>
      <c r="F287">
        <f t="shared" si="53"/>
        <v>-19098.593171027438</v>
      </c>
      <c r="G287">
        <f t="shared" si="54"/>
        <v>7181.9756210923169</v>
      </c>
      <c r="H287">
        <f t="shared" si="55"/>
        <v>5194.8173425194436</v>
      </c>
      <c r="I287" s="2">
        <f t="shared" si="56"/>
        <v>8863.7972136159078</v>
      </c>
      <c r="J287" s="46">
        <f t="shared" si="57"/>
        <v>434.49986341254618</v>
      </c>
      <c r="K287">
        <f t="shared" si="58"/>
        <v>22.042455329861568</v>
      </c>
      <c r="L287">
        <f t="shared" si="59"/>
        <v>3.3766016130302778E-2</v>
      </c>
      <c r="M287" s="46">
        <f t="shared" si="60"/>
        <v>22.042532917078258</v>
      </c>
      <c r="N287" s="8">
        <f t="shared" si="48"/>
        <v>-5.8750355739223239E-6</v>
      </c>
      <c r="O287" s="5">
        <f>SUM($N$41:N287)*0.1+$N$8</f>
        <v>-5.9434615118375425E-7</v>
      </c>
      <c r="P287" s="5">
        <f>SUM($O$41:O287)+0</f>
        <v>8.1889773158495271E-3</v>
      </c>
      <c r="Q287" s="8">
        <f t="shared" si="49"/>
        <v>-4.2494904323677687E-6</v>
      </c>
      <c r="R287" s="5">
        <f>SUM($Q$41:Q287)*0.1+$T$8</f>
        <v>-1.5914997487125163E-5</v>
      </c>
      <c r="S287" s="5">
        <f>SUM($R$41:R287)+0</f>
        <v>9.0860055499394354E-3</v>
      </c>
      <c r="T287">
        <f t="shared" si="61"/>
        <v>1.5926091559532965E-5</v>
      </c>
      <c r="U287">
        <f t="shared" si="62"/>
        <v>1.2231714774839558E-2</v>
      </c>
      <c r="W287" s="1"/>
    </row>
    <row r="288" spans="2:23" x14ac:dyDescent="0.35">
      <c r="B288">
        <f t="shared" si="63"/>
        <v>24.700000000000081</v>
      </c>
      <c r="C288">
        <f t="shared" si="50"/>
        <v>0</v>
      </c>
      <c r="D288">
        <f t="shared" si="51"/>
        <v>254.64790894703248</v>
      </c>
      <c r="E288" s="2">
        <f t="shared" si="52"/>
        <v>-352.05762848491884</v>
      </c>
      <c r="F288">
        <f t="shared" si="53"/>
        <v>-19098.593171027438</v>
      </c>
      <c r="G288">
        <f t="shared" si="54"/>
        <v>7146.7698582438243</v>
      </c>
      <c r="H288">
        <f t="shared" si="55"/>
        <v>5169.352551624741</v>
      </c>
      <c r="I288" s="2">
        <f t="shared" si="56"/>
        <v>8820.3472272746531</v>
      </c>
      <c r="J288" s="46">
        <f t="shared" si="57"/>
        <v>434.49986341254618</v>
      </c>
      <c r="K288">
        <f t="shared" si="58"/>
        <v>21.934404078244597</v>
      </c>
      <c r="L288">
        <f t="shared" si="59"/>
        <v>3.3766016130302778E-2</v>
      </c>
      <c r="M288" s="46">
        <f t="shared" si="60"/>
        <v>21.934482047662971</v>
      </c>
      <c r="N288" s="8">
        <f t="shared" si="48"/>
        <v>-5.8462363799325079E-6</v>
      </c>
      <c r="O288" s="5">
        <f>SUM($N$41:N288)*0.1+$N$8</f>
        <v>-1.1789697891770041E-6</v>
      </c>
      <c r="P288" s="5">
        <f>SUM($O$41:O288)+0</f>
        <v>8.1877983460603501E-3</v>
      </c>
      <c r="Q288" s="8">
        <f t="shared" si="49"/>
        <v>-4.2286595969149856E-6</v>
      </c>
      <c r="R288" s="5">
        <f>SUM($Q$41:Q288)*0.1+$T$8</f>
        <v>-1.6337863446816666E-5</v>
      </c>
      <c r="S288" s="5">
        <f>SUM($R$41:R288)+0</f>
        <v>9.069667686492618E-3</v>
      </c>
      <c r="T288">
        <f t="shared" si="61"/>
        <v>1.638034650947959E-5</v>
      </c>
      <c r="U288">
        <f t="shared" si="62"/>
        <v>1.221879346331531E-2</v>
      </c>
      <c r="W288" s="1"/>
    </row>
    <row r="289" spans="2:23" x14ac:dyDescent="0.35">
      <c r="B289">
        <f t="shared" si="63"/>
        <v>24.800000000000082</v>
      </c>
      <c r="C289">
        <f t="shared" si="50"/>
        <v>0</v>
      </c>
      <c r="D289">
        <f t="shared" si="51"/>
        <v>254.64790894703248</v>
      </c>
      <c r="E289" s="2">
        <f t="shared" si="52"/>
        <v>-352.05762848491884</v>
      </c>
      <c r="F289">
        <f t="shared" si="53"/>
        <v>-19098.593171027438</v>
      </c>
      <c r="G289">
        <f t="shared" si="54"/>
        <v>7111.5640953953316</v>
      </c>
      <c r="H289">
        <f t="shared" si="55"/>
        <v>5143.8877607300365</v>
      </c>
      <c r="I289" s="2">
        <f t="shared" si="56"/>
        <v>8776.8972409333965</v>
      </c>
      <c r="J289" s="46">
        <f t="shared" si="57"/>
        <v>434.49986341254618</v>
      </c>
      <c r="K289">
        <f t="shared" si="58"/>
        <v>21.826352826627623</v>
      </c>
      <c r="L289">
        <f t="shared" si="59"/>
        <v>3.3766016130302778E-2</v>
      </c>
      <c r="M289" s="46">
        <f t="shared" si="60"/>
        <v>21.826431182031833</v>
      </c>
      <c r="N289" s="8">
        <f t="shared" si="48"/>
        <v>-5.8174371859426919E-6</v>
      </c>
      <c r="O289" s="5">
        <f>SUM($N$41:N289)*0.1+$N$8</f>
        <v>-1.7607135077712751E-6</v>
      </c>
      <c r="P289" s="5">
        <f>SUM($O$41:O289)+0</f>
        <v>8.1860376325525782E-3</v>
      </c>
      <c r="Q289" s="8">
        <f t="shared" si="49"/>
        <v>-4.2078287614622015E-6</v>
      </c>
      <c r="R289" s="5">
        <f>SUM($Q$41:Q289)*0.1+$T$8</f>
        <v>-1.6758646322962887E-5</v>
      </c>
      <c r="S289" s="5">
        <f>SUM($R$41:R289)+0</f>
        <v>9.0529090401696554E-3</v>
      </c>
      <c r="T289">
        <f t="shared" si="61"/>
        <v>1.6850885396162592E-5</v>
      </c>
      <c r="U289">
        <f t="shared" si="62"/>
        <v>1.2205178172036346E-2</v>
      </c>
      <c r="W289" s="1"/>
    </row>
    <row r="290" spans="2:23" x14ac:dyDescent="0.35">
      <c r="B290">
        <f t="shared" si="63"/>
        <v>24.900000000000084</v>
      </c>
      <c r="C290">
        <f t="shared" si="50"/>
        <v>0</v>
      </c>
      <c r="D290">
        <f t="shared" si="51"/>
        <v>254.64790894703248</v>
      </c>
      <c r="E290" s="2">
        <f t="shared" si="52"/>
        <v>-352.05762848491884</v>
      </c>
      <c r="F290">
        <f t="shared" si="53"/>
        <v>-19098.593171027438</v>
      </c>
      <c r="G290">
        <f t="shared" si="54"/>
        <v>7076.3583325468389</v>
      </c>
      <c r="H290">
        <f t="shared" si="55"/>
        <v>5118.4229698353329</v>
      </c>
      <c r="I290" s="2">
        <f t="shared" si="56"/>
        <v>8733.4472545921417</v>
      </c>
      <c r="J290" s="46">
        <f t="shared" si="57"/>
        <v>434.49986341254618</v>
      </c>
      <c r="K290">
        <f t="shared" si="58"/>
        <v>21.718301575010656</v>
      </c>
      <c r="L290">
        <f t="shared" si="59"/>
        <v>3.3766016130302778E-2</v>
      </c>
      <c r="M290" s="46">
        <f t="shared" si="60"/>
        <v>21.718380320241337</v>
      </c>
      <c r="N290" s="8">
        <f t="shared" si="48"/>
        <v>-5.7886379919528759E-6</v>
      </c>
      <c r="O290" s="5">
        <f>SUM($N$41:N290)*0.1+$N$8</f>
        <v>-2.3395773069665604E-6</v>
      </c>
      <c r="P290" s="5">
        <f>SUM($O$41:O290)+0</f>
        <v>8.1836980552456116E-3</v>
      </c>
      <c r="Q290" s="8">
        <f t="shared" si="49"/>
        <v>-4.1869979260094175E-6</v>
      </c>
      <c r="R290" s="5">
        <f>SUM($Q$41:Q290)*0.1+$T$8</f>
        <v>-1.7177346115563824E-5</v>
      </c>
      <c r="S290" s="5">
        <f>SUM($R$41:R290)+0</f>
        <v>9.0357316940540919E-3</v>
      </c>
      <c r="T290">
        <f t="shared" si="61"/>
        <v>1.7335940746009388E-5</v>
      </c>
      <c r="U290">
        <f t="shared" si="62"/>
        <v>1.2190872040439291E-2</v>
      </c>
      <c r="W290" s="1"/>
    </row>
    <row r="291" spans="2:23" x14ac:dyDescent="0.35">
      <c r="B291">
        <f t="shared" si="63"/>
        <v>25.000000000000085</v>
      </c>
      <c r="C291">
        <f t="shared" si="50"/>
        <v>0</v>
      </c>
      <c r="D291">
        <f t="shared" si="51"/>
        <v>254.64790894703248</v>
      </c>
      <c r="E291" s="2">
        <f t="shared" si="52"/>
        <v>-352.05762848491884</v>
      </c>
      <c r="F291">
        <f t="shared" si="53"/>
        <v>-19098.593171027438</v>
      </c>
      <c r="G291">
        <f t="shared" si="54"/>
        <v>7041.1525696983472</v>
      </c>
      <c r="H291">
        <f t="shared" si="55"/>
        <v>5092.9581789406284</v>
      </c>
      <c r="I291" s="2">
        <f t="shared" si="56"/>
        <v>8689.9972682508869</v>
      </c>
      <c r="J291" s="46">
        <f t="shared" si="57"/>
        <v>434.49986341254618</v>
      </c>
      <c r="K291">
        <f t="shared" si="58"/>
        <v>21.610250323393686</v>
      </c>
      <c r="L291">
        <f t="shared" si="59"/>
        <v>3.3766016130302778E-2</v>
      </c>
      <c r="M291" s="46">
        <f t="shared" si="60"/>
        <v>21.610329462349085</v>
      </c>
      <c r="N291" s="8">
        <f t="shared" si="48"/>
        <v>-5.7598387979630607E-6</v>
      </c>
      <c r="O291" s="5">
        <f>SUM($N$41:N291)*0.1+$N$8</f>
        <v>-2.9155611867628668E-6</v>
      </c>
      <c r="P291" s="5">
        <f>SUM($O$41:O291)+0</f>
        <v>8.1807824940588487E-3</v>
      </c>
      <c r="Q291" s="8">
        <f t="shared" si="49"/>
        <v>-4.1661670905566335E-6</v>
      </c>
      <c r="R291" s="5">
        <f>SUM($Q$41:Q291)*0.1+$T$8</f>
        <v>-1.7593962824619491E-5</v>
      </c>
      <c r="S291" s="5">
        <f>SUM($R$41:R291)+0</f>
        <v>9.0181377312294718E-3</v>
      </c>
      <c r="T291">
        <f t="shared" si="61"/>
        <v>1.7833901000842488E-5</v>
      </c>
      <c r="U291">
        <f t="shared" si="62"/>
        <v>1.2175878216971634E-2</v>
      </c>
      <c r="W291" s="1"/>
    </row>
    <row r="292" spans="2:23" x14ac:dyDescent="0.35">
      <c r="B292">
        <f t="shared" si="63"/>
        <v>25.100000000000087</v>
      </c>
      <c r="C292">
        <f t="shared" si="50"/>
        <v>0</v>
      </c>
      <c r="D292">
        <f t="shared" si="51"/>
        <v>254.64790894703248</v>
      </c>
      <c r="E292" s="2">
        <f t="shared" si="52"/>
        <v>-352.05762848491884</v>
      </c>
      <c r="F292">
        <f t="shared" si="53"/>
        <v>-19098.593171027438</v>
      </c>
      <c r="G292">
        <f t="shared" si="54"/>
        <v>7005.9468068498554</v>
      </c>
      <c r="H292">
        <f t="shared" si="55"/>
        <v>5067.4933880459266</v>
      </c>
      <c r="I292" s="2">
        <f t="shared" si="56"/>
        <v>8646.547281909634</v>
      </c>
      <c r="J292" s="46">
        <f t="shared" si="57"/>
        <v>434.49986341254618</v>
      </c>
      <c r="K292">
        <f t="shared" si="58"/>
        <v>21.502199071776722</v>
      </c>
      <c r="L292">
        <f t="shared" si="59"/>
        <v>3.3766016130302778E-2</v>
      </c>
      <c r="M292" s="46">
        <f t="shared" si="60"/>
        <v>21.502278608413846</v>
      </c>
      <c r="N292" s="8">
        <f t="shared" si="48"/>
        <v>-5.7310396039732456E-6</v>
      </c>
      <c r="O292" s="5">
        <f>SUM($N$41:N292)*0.1+$N$8</f>
        <v>-3.4886651471601875E-6</v>
      </c>
      <c r="P292" s="5">
        <f>SUM($O$41:O292)+0</f>
        <v>8.177293828911688E-3</v>
      </c>
      <c r="Q292" s="8">
        <f t="shared" si="49"/>
        <v>-4.145336255103852E-6</v>
      </c>
      <c r="R292" s="5">
        <f>SUM($Q$41:Q292)*0.1+$T$8</f>
        <v>-1.8008496450129874E-5</v>
      </c>
      <c r="S292" s="5">
        <f>SUM($R$41:R292)+0</f>
        <v>9.0001292347793426E-3</v>
      </c>
      <c r="T292">
        <f t="shared" si="61"/>
        <v>1.8343302017449051E-5</v>
      </c>
      <c r="U292">
        <f t="shared" si="62"/>
        <v>1.2160199858846357E-2</v>
      </c>
      <c r="W292" s="1"/>
    </row>
    <row r="293" spans="2:23" x14ac:dyDescent="0.35">
      <c r="B293">
        <f t="shared" si="63"/>
        <v>25.200000000000088</v>
      </c>
      <c r="C293">
        <f t="shared" si="50"/>
        <v>0</v>
      </c>
      <c r="D293">
        <f t="shared" si="51"/>
        <v>254.64790894703248</v>
      </c>
      <c r="E293" s="2">
        <f t="shared" si="52"/>
        <v>-352.05762848491884</v>
      </c>
      <c r="F293">
        <f t="shared" si="53"/>
        <v>-19098.593171027438</v>
      </c>
      <c r="G293">
        <f t="shared" si="54"/>
        <v>6970.7410440013628</v>
      </c>
      <c r="H293">
        <f t="shared" si="55"/>
        <v>5042.0285971512221</v>
      </c>
      <c r="I293" s="2">
        <f t="shared" si="56"/>
        <v>8603.0972955683774</v>
      </c>
      <c r="J293" s="46">
        <f t="shared" si="57"/>
        <v>434.49986341254618</v>
      </c>
      <c r="K293">
        <f t="shared" si="58"/>
        <v>21.394147820159748</v>
      </c>
      <c r="L293">
        <f t="shared" si="59"/>
        <v>3.3766016130302778E-2</v>
      </c>
      <c r="M293" s="46">
        <f t="shared" si="60"/>
        <v>21.394227758495564</v>
      </c>
      <c r="N293" s="8">
        <f t="shared" si="48"/>
        <v>-5.7022404099834296E-6</v>
      </c>
      <c r="O293" s="5">
        <f>SUM($N$41:N293)*0.1+$N$8</f>
        <v>-4.0588891881585362E-6</v>
      </c>
      <c r="P293" s="5">
        <f>SUM($O$41:O293)+0</f>
        <v>8.1732349397235296E-3</v>
      </c>
      <c r="Q293" s="8">
        <f t="shared" si="49"/>
        <v>-4.1245054196510671E-6</v>
      </c>
      <c r="R293" s="5">
        <f>SUM($Q$41:Q293)*0.1+$T$8</f>
        <v>-1.8420946992094987E-5</v>
      </c>
      <c r="S293" s="5">
        <f>SUM($R$41:R293)+0</f>
        <v>8.9817082877872469E-3</v>
      </c>
      <c r="T293">
        <f t="shared" si="61"/>
        <v>1.8862817115354844E-5</v>
      </c>
      <c r="U293">
        <f t="shared" si="62"/>
        <v>1.2143840131804419E-2</v>
      </c>
      <c r="W293" s="1"/>
    </row>
    <row r="294" spans="2:23" x14ac:dyDescent="0.35">
      <c r="B294">
        <f t="shared" si="63"/>
        <v>25.30000000000009</v>
      </c>
      <c r="C294">
        <f t="shared" si="50"/>
        <v>0</v>
      </c>
      <c r="D294">
        <f t="shared" si="51"/>
        <v>254.64790894703248</v>
      </c>
      <c r="E294" s="2">
        <f t="shared" si="52"/>
        <v>-352.05762848491884</v>
      </c>
      <c r="F294">
        <f t="shared" si="53"/>
        <v>-19098.593171027438</v>
      </c>
      <c r="G294">
        <f t="shared" si="54"/>
        <v>6935.5352811528701</v>
      </c>
      <c r="H294">
        <f t="shared" si="55"/>
        <v>5016.5638062565176</v>
      </c>
      <c r="I294" s="2">
        <f t="shared" si="56"/>
        <v>8559.6473092271208</v>
      </c>
      <c r="J294" s="46">
        <f t="shared" si="57"/>
        <v>434.49986341254618</v>
      </c>
      <c r="K294">
        <f t="shared" si="58"/>
        <v>21.286096568542774</v>
      </c>
      <c r="L294">
        <f t="shared" si="59"/>
        <v>3.3766016130302778E-2</v>
      </c>
      <c r="M294" s="46">
        <f t="shared" si="60"/>
        <v>21.286176912655414</v>
      </c>
      <c r="N294" s="8">
        <f t="shared" si="48"/>
        <v>-5.6734412159936136E-6</v>
      </c>
      <c r="O294" s="5">
        <f>SUM($N$41:N294)*0.1+$N$8</f>
        <v>-4.6262333097578991E-6</v>
      </c>
      <c r="P294" s="5">
        <f>SUM($O$41:O294)+0</f>
        <v>8.168608706413772E-3</v>
      </c>
      <c r="Q294" s="8">
        <f t="shared" si="49"/>
        <v>-4.1036745841982831E-6</v>
      </c>
      <c r="R294" s="5">
        <f>SUM($Q$41:Q294)*0.1+$T$8</f>
        <v>-1.8831314450514817E-5</v>
      </c>
      <c r="S294" s="5">
        <f>SUM($R$41:R294)+0</f>
        <v>8.9628769733367322E-3</v>
      </c>
      <c r="T294">
        <f t="shared" si="61"/>
        <v>1.9391246441899542E-5</v>
      </c>
      <c r="U294">
        <f t="shared" si="62"/>
        <v>1.2126802209884876E-2</v>
      </c>
      <c r="W294" s="1"/>
    </row>
    <row r="295" spans="2:23" x14ac:dyDescent="0.35">
      <c r="B295">
        <f t="shared" si="63"/>
        <v>25.400000000000091</v>
      </c>
      <c r="C295">
        <f t="shared" si="50"/>
        <v>0</v>
      </c>
      <c r="D295">
        <f t="shared" si="51"/>
        <v>254.64790894703248</v>
      </c>
      <c r="E295" s="2">
        <f t="shared" si="52"/>
        <v>-352.05762848491884</v>
      </c>
      <c r="F295">
        <f t="shared" si="53"/>
        <v>-19098.593171027438</v>
      </c>
      <c r="G295">
        <f t="shared" si="54"/>
        <v>6900.3295183043774</v>
      </c>
      <c r="H295">
        <f t="shared" si="55"/>
        <v>4991.0990153618159</v>
      </c>
      <c r="I295" s="2">
        <f t="shared" si="56"/>
        <v>8516.1973228858678</v>
      </c>
      <c r="J295" s="46">
        <f t="shared" si="57"/>
        <v>434.49986341254618</v>
      </c>
      <c r="K295">
        <f t="shared" si="58"/>
        <v>21.178045316925807</v>
      </c>
      <c r="L295">
        <f t="shared" si="59"/>
        <v>3.3766016130302778E-2</v>
      </c>
      <c r="M295" s="46">
        <f t="shared" si="60"/>
        <v>21.17812607095583</v>
      </c>
      <c r="N295" s="8">
        <f t="shared" si="48"/>
        <v>-5.6446420220037976E-6</v>
      </c>
      <c r="O295" s="5">
        <f>SUM($N$41:N295)*0.1+$N$8</f>
        <v>-5.1906975119582764E-6</v>
      </c>
      <c r="P295" s="5">
        <f>SUM($O$41:O295)+0</f>
        <v>8.1634180089018137E-3</v>
      </c>
      <c r="Q295" s="8">
        <f t="shared" si="49"/>
        <v>-4.0828437487455008E-6</v>
      </c>
      <c r="R295" s="5">
        <f>SUM($Q$41:Q295)*0.1+$T$8</f>
        <v>-1.9239598825389364E-5</v>
      </c>
      <c r="S295" s="5">
        <f>SUM($R$41:R295)+0</f>
        <v>8.9436373745113429E-3</v>
      </c>
      <c r="T295">
        <f t="shared" si="61"/>
        <v>1.9927506206813074E-5</v>
      </c>
      <c r="U295">
        <f t="shared" si="62"/>
        <v>1.2109089275202267E-2</v>
      </c>
      <c r="W295" s="1"/>
    </row>
    <row r="296" spans="2:23" x14ac:dyDescent="0.35">
      <c r="B296">
        <f t="shared" si="63"/>
        <v>25.500000000000092</v>
      </c>
      <c r="C296">
        <f t="shared" si="50"/>
        <v>0</v>
      </c>
      <c r="D296">
        <f t="shared" si="51"/>
        <v>254.64790894703248</v>
      </c>
      <c r="E296" s="2">
        <f t="shared" si="52"/>
        <v>-352.05762848491884</v>
      </c>
      <c r="F296">
        <f t="shared" si="53"/>
        <v>-19098.593171027438</v>
      </c>
      <c r="G296">
        <f t="shared" si="54"/>
        <v>6865.1237554558847</v>
      </c>
      <c r="H296">
        <f t="shared" si="55"/>
        <v>4965.6342244671114</v>
      </c>
      <c r="I296" s="2">
        <f t="shared" si="56"/>
        <v>8472.7473365446112</v>
      </c>
      <c r="J296" s="46">
        <f t="shared" si="57"/>
        <v>434.49986341254618</v>
      </c>
      <c r="K296">
        <f t="shared" si="58"/>
        <v>21.069994065308833</v>
      </c>
      <c r="L296">
        <f t="shared" si="59"/>
        <v>3.3766016130302778E-2</v>
      </c>
      <c r="M296" s="46">
        <f t="shared" si="60"/>
        <v>21.070075233460496</v>
      </c>
      <c r="N296" s="8">
        <f t="shared" si="48"/>
        <v>-5.6158428280139816E-6</v>
      </c>
      <c r="O296" s="5">
        <f>SUM($N$41:N296)*0.1+$N$8</f>
        <v>-5.7522817947596681E-6</v>
      </c>
      <c r="P296" s="5">
        <f>SUM($O$41:O296)+0</f>
        <v>8.1576657271070548E-3</v>
      </c>
      <c r="Q296" s="8">
        <f t="shared" si="49"/>
        <v>-4.0620129132927168E-6</v>
      </c>
      <c r="R296" s="5">
        <f>SUM($Q$41:Q296)*0.1+$T$8</f>
        <v>-1.9645800116718641E-5</v>
      </c>
      <c r="S296" s="5">
        <f>SUM($R$41:R296)+0</f>
        <v>8.9239915743946248E-3</v>
      </c>
      <c r="T296">
        <f t="shared" si="61"/>
        <v>2.0470618165370229E-5</v>
      </c>
      <c r="U296">
        <f t="shared" si="62"/>
        <v>1.2090704517731105E-2</v>
      </c>
      <c r="W296" s="1"/>
    </row>
    <row r="297" spans="2:23" x14ac:dyDescent="0.35">
      <c r="B297">
        <f t="shared" si="63"/>
        <v>25.600000000000094</v>
      </c>
      <c r="C297">
        <f t="shared" si="50"/>
        <v>0</v>
      </c>
      <c r="D297">
        <f t="shared" si="51"/>
        <v>254.64790894703248</v>
      </c>
      <c r="E297" s="2">
        <f t="shared" si="52"/>
        <v>-352.05762848491884</v>
      </c>
      <c r="F297">
        <f t="shared" si="53"/>
        <v>-19098.593171027438</v>
      </c>
      <c r="G297">
        <f t="shared" si="54"/>
        <v>6829.917992607393</v>
      </c>
      <c r="H297">
        <f t="shared" si="55"/>
        <v>4940.1694335724078</v>
      </c>
      <c r="I297" s="2">
        <f t="shared" si="56"/>
        <v>8429.2973502033565</v>
      </c>
      <c r="J297" s="46">
        <f t="shared" si="57"/>
        <v>434.49986341254618</v>
      </c>
      <c r="K297">
        <f t="shared" si="58"/>
        <v>20.961942813691866</v>
      </c>
      <c r="L297">
        <f t="shared" si="59"/>
        <v>3.3766016130302778E-2</v>
      </c>
      <c r="M297" s="46">
        <f t="shared" si="60"/>
        <v>20.962024400234441</v>
      </c>
      <c r="N297" s="8">
        <f t="shared" ref="N297:N360" si="64">-G297/($G$18*$B$31)</f>
        <v>-5.5870436340241656E-6</v>
      </c>
      <c r="O297" s="5">
        <f>SUM($N$41:N297)*0.1+$N$8</f>
        <v>-6.3109861581620876E-6</v>
      </c>
      <c r="P297" s="5">
        <f>SUM($O$41:O297)+0</f>
        <v>8.1513547409488921E-3</v>
      </c>
      <c r="Q297" s="8">
        <f t="shared" ref="Q297:Q360" si="65">-H297/($G$18*$B$31)</f>
        <v>-4.0411820778399336E-6</v>
      </c>
      <c r="R297" s="5">
        <f>SUM($Q$41:Q297)*0.1+$T$8</f>
        <v>-2.0049918324502634E-5</v>
      </c>
      <c r="S297" s="5">
        <f>SUM($R$41:R297)+0</f>
        <v>8.9039416560701221E-3</v>
      </c>
      <c r="T297">
        <f t="shared" si="61"/>
        <v>2.1019699596039425E-5</v>
      </c>
      <c r="U297">
        <f t="shared" si="62"/>
        <v>1.2071651135097086E-2</v>
      </c>
      <c r="W297" s="1"/>
    </row>
    <row r="298" spans="2:23" x14ac:dyDescent="0.35">
      <c r="B298">
        <f t="shared" si="63"/>
        <v>25.700000000000095</v>
      </c>
      <c r="C298">
        <f t="shared" ref="C298:C361" si="66">IF(B298&lt;$G$6,$B$14,$B$14+$B$12)</f>
        <v>0</v>
      </c>
      <c r="D298">
        <f t="shared" ref="D298:D361" si="67">IF(B298&lt;18, $B$15, $B$15+$B$11 )</f>
        <v>254.64790894703248</v>
      </c>
      <c r="E298" s="2">
        <f t="shared" ref="E298:E361" si="68">IF(B298&lt;18, $B$16, $B$16+$B$13 )</f>
        <v>-352.05762848491884</v>
      </c>
      <c r="F298">
        <f t="shared" ref="F298:F361" si="69">IF(B298&lt;18,0,-$G$7*$B$11)</f>
        <v>-19098.593171027438</v>
      </c>
      <c r="G298">
        <f t="shared" ref="G298:G361" si="70">IF(B298&lt;$G$6,    $B$16*B298,    $B$16*B298-(-B298+$G$6)*$B$13+$G$7*$B$12)</f>
        <v>6794.7122297589003</v>
      </c>
      <c r="H298">
        <f t="shared" ref="H298:H361" si="71">IF(B298&lt;$G$6,-B298*$B$15,-B298*$B$15+(-B298+$G$6)*$B$11)</f>
        <v>4914.7046426777033</v>
      </c>
      <c r="I298" s="2">
        <f t="shared" ref="I298:I361" si="72">SQRT(H298*H298+G298*G298)</f>
        <v>8385.8473638620999</v>
      </c>
      <c r="J298" s="46">
        <f t="shared" ref="J298:J361" si="73">SQRT(D298*D298+E298*E298)</f>
        <v>434.49986341254618</v>
      </c>
      <c r="K298">
        <f t="shared" ref="K298:K361" si="74">32*I298/(PI()*$G$11^3)</f>
        <v>20.853891562074892</v>
      </c>
      <c r="L298">
        <f t="shared" ref="L298:L361" si="75">16*J298/(PI()*$G$11^4)</f>
        <v>3.3766016130302778E-2</v>
      </c>
      <c r="M298" s="46">
        <f t="shared" ref="M298:M361" si="76">SQRT(K298^2+3*L298^2)</f>
        <v>20.853973571344007</v>
      </c>
      <c r="N298" s="8">
        <f t="shared" si="64"/>
        <v>-5.5582444400343496E-6</v>
      </c>
      <c r="O298" s="5">
        <f>SUM($N$41:N298)*0.1+$N$8</f>
        <v>-6.8668106021655214E-6</v>
      </c>
      <c r="P298" s="5">
        <f>SUM($O$41:O298)+0</f>
        <v>8.1444879303467273E-3</v>
      </c>
      <c r="Q298" s="8">
        <f t="shared" si="65"/>
        <v>-4.0203512423871487E-6</v>
      </c>
      <c r="R298" s="5">
        <f>SUM($Q$41:Q298)*0.1+$T$8</f>
        <v>-2.0451953448741357E-5</v>
      </c>
      <c r="S298" s="5">
        <f>SUM($R$41:R298)+0</f>
        <v>8.8834897026213808E-3</v>
      </c>
      <c r="T298">
        <f t="shared" ref="T298:T361" si="77">SQRT(SUMSQ(O298,R298))</f>
        <v>2.1573953919379178E-5</v>
      </c>
      <c r="U298">
        <f t="shared" ref="U298:U361" si="78">SQRT(SUMSQ(S298,P298))</f>
        <v>1.2051932332374905E-2</v>
      </c>
      <c r="W298" s="1"/>
    </row>
    <row r="299" spans="2:23" x14ac:dyDescent="0.35">
      <c r="B299">
        <f t="shared" ref="B299:B362" si="79">B298+0.1</f>
        <v>25.800000000000097</v>
      </c>
      <c r="C299">
        <f t="shared" si="66"/>
        <v>0</v>
      </c>
      <c r="D299">
        <f t="shared" si="67"/>
        <v>254.64790894703248</v>
      </c>
      <c r="E299" s="2">
        <f t="shared" si="68"/>
        <v>-352.05762848491884</v>
      </c>
      <c r="F299">
        <f t="shared" si="69"/>
        <v>-19098.593171027438</v>
      </c>
      <c r="G299">
        <f t="shared" si="70"/>
        <v>6759.5064669104077</v>
      </c>
      <c r="H299">
        <f t="shared" si="71"/>
        <v>4889.2398517830015</v>
      </c>
      <c r="I299" s="2">
        <f t="shared" si="72"/>
        <v>8342.3973775208451</v>
      </c>
      <c r="J299" s="46">
        <f t="shared" si="73"/>
        <v>434.49986341254618</v>
      </c>
      <c r="K299">
        <f t="shared" si="74"/>
        <v>20.745840310457922</v>
      </c>
      <c r="L299">
        <f t="shared" si="75"/>
        <v>3.3766016130302778E-2</v>
      </c>
      <c r="M299" s="46">
        <f t="shared" si="76"/>
        <v>20.745922746856955</v>
      </c>
      <c r="N299" s="8">
        <f t="shared" si="64"/>
        <v>-5.5294452460445336E-6</v>
      </c>
      <c r="O299" s="5">
        <f>SUM($N$41:N299)*0.1+$N$8</f>
        <v>-7.4197551267699764E-6</v>
      </c>
      <c r="P299" s="5">
        <f>SUM($O$41:O299)+0</f>
        <v>8.1370681752199574E-3</v>
      </c>
      <c r="Q299" s="8">
        <f t="shared" si="65"/>
        <v>-3.9995204069343672E-6</v>
      </c>
      <c r="R299" s="5">
        <f>SUM($Q$41:Q299)*0.1+$T$8</f>
        <v>-2.0851905489434783E-5</v>
      </c>
      <c r="S299" s="5">
        <f>SUM($R$41:R299)+0</f>
        <v>8.8626377971319469E-3</v>
      </c>
      <c r="T299">
        <f t="shared" si="77"/>
        <v>2.2132662033328702E-5</v>
      </c>
      <c r="U299">
        <f t="shared" si="78"/>
        <v>1.2031551321892339E-2</v>
      </c>
      <c r="W299" s="1"/>
    </row>
    <row r="300" spans="2:23" x14ac:dyDescent="0.35">
      <c r="B300">
        <f t="shared" si="79"/>
        <v>25.900000000000098</v>
      </c>
      <c r="C300">
        <f t="shared" si="66"/>
        <v>0</v>
      </c>
      <c r="D300">
        <f t="shared" si="67"/>
        <v>254.64790894703248</v>
      </c>
      <c r="E300" s="2">
        <f t="shared" si="68"/>
        <v>-352.05762848491884</v>
      </c>
      <c r="F300">
        <f t="shared" si="69"/>
        <v>-19098.593171027438</v>
      </c>
      <c r="G300">
        <f t="shared" si="70"/>
        <v>6724.3007040619159</v>
      </c>
      <c r="H300">
        <f t="shared" si="71"/>
        <v>4863.775060888297</v>
      </c>
      <c r="I300" s="2">
        <f t="shared" si="72"/>
        <v>8298.9473911795903</v>
      </c>
      <c r="J300" s="46">
        <f t="shared" si="73"/>
        <v>434.49986341254618</v>
      </c>
      <c r="K300">
        <f t="shared" si="74"/>
        <v>20.637789058840955</v>
      </c>
      <c r="L300">
        <f t="shared" si="75"/>
        <v>3.3766016130302778E-2</v>
      </c>
      <c r="M300" s="46">
        <f t="shared" si="76"/>
        <v>20.637871926842443</v>
      </c>
      <c r="N300" s="8">
        <f t="shared" si="64"/>
        <v>-5.5006460520547184E-6</v>
      </c>
      <c r="O300" s="5">
        <f>SUM($N$41:N300)*0.1+$N$8</f>
        <v>-7.9698197319754457E-6</v>
      </c>
      <c r="P300" s="5">
        <f>SUM($O$41:O300)+0</f>
        <v>8.1290983554879823E-3</v>
      </c>
      <c r="Q300" s="8">
        <f t="shared" si="65"/>
        <v>-3.9786895714815824E-6</v>
      </c>
      <c r="R300" s="5">
        <f>SUM($Q$41:Q300)*0.1+$T$8</f>
        <v>-2.1249774446582939E-5</v>
      </c>
      <c r="S300" s="5">
        <f>SUM($R$41:R300)+0</f>
        <v>8.8413880226853644E-3</v>
      </c>
      <c r="T300">
        <f t="shared" si="77"/>
        <v>2.2695174389963044E-5</v>
      </c>
      <c r="U300">
        <f t="shared" si="78"/>
        <v>1.2010511323040398E-2</v>
      </c>
      <c r="W300" s="1"/>
    </row>
    <row r="301" spans="2:23" x14ac:dyDescent="0.35">
      <c r="B301">
        <f t="shared" si="79"/>
        <v>26.000000000000099</v>
      </c>
      <c r="C301">
        <f t="shared" si="66"/>
        <v>0</v>
      </c>
      <c r="D301">
        <f t="shared" si="67"/>
        <v>254.64790894703248</v>
      </c>
      <c r="E301" s="2">
        <f t="shared" si="68"/>
        <v>-352.05762848491884</v>
      </c>
      <c r="F301">
        <f t="shared" si="69"/>
        <v>-19098.593171027438</v>
      </c>
      <c r="G301">
        <f t="shared" si="70"/>
        <v>6689.0949412134232</v>
      </c>
      <c r="H301">
        <f t="shared" si="71"/>
        <v>4838.3102699935926</v>
      </c>
      <c r="I301" s="2">
        <f t="shared" si="72"/>
        <v>8255.4974048383338</v>
      </c>
      <c r="J301" s="46">
        <f t="shared" si="73"/>
        <v>434.49986341254618</v>
      </c>
      <c r="K301">
        <f t="shared" si="74"/>
        <v>20.529737807223981</v>
      </c>
      <c r="L301">
        <f t="shared" si="75"/>
        <v>3.3766016130302778E-2</v>
      </c>
      <c r="M301" s="46">
        <f t="shared" si="76"/>
        <v>20.529821111371078</v>
      </c>
      <c r="N301" s="8">
        <f t="shared" si="64"/>
        <v>-5.4718468580649024E-6</v>
      </c>
      <c r="O301" s="5">
        <f>SUM($N$41:N301)*0.1+$N$8</f>
        <v>-8.5170044177819361E-6</v>
      </c>
      <c r="P301" s="5">
        <f>SUM($O$41:O301)+0</f>
        <v>8.1205813510702007E-3</v>
      </c>
      <c r="Q301" s="8">
        <f t="shared" si="65"/>
        <v>-3.9578587360287983E-6</v>
      </c>
      <c r="R301" s="5">
        <f>SUM($Q$41:Q301)*0.1+$T$8</f>
        <v>-2.1645560320185812E-5</v>
      </c>
      <c r="S301" s="5">
        <f>SUM($R$41:R301)+0</f>
        <v>8.8197424623651793E-3</v>
      </c>
      <c r="T301">
        <f t="shared" si="77"/>
        <v>2.3260903805039897E-5</v>
      </c>
      <c r="U301">
        <f t="shared" si="78"/>
        <v>1.198881556208938E-2</v>
      </c>
      <c r="W301" s="1"/>
    </row>
    <row r="302" spans="2:23" x14ac:dyDescent="0.35">
      <c r="B302">
        <f t="shared" si="79"/>
        <v>26.100000000000101</v>
      </c>
      <c r="C302">
        <f t="shared" si="66"/>
        <v>0</v>
      </c>
      <c r="D302">
        <f t="shared" si="67"/>
        <v>254.64790894703248</v>
      </c>
      <c r="E302" s="2">
        <f t="shared" si="68"/>
        <v>-352.05762848491884</v>
      </c>
      <c r="F302">
        <f t="shared" si="69"/>
        <v>-19098.593171027438</v>
      </c>
      <c r="G302">
        <f t="shared" si="70"/>
        <v>6653.8891783649306</v>
      </c>
      <c r="H302">
        <f t="shared" si="71"/>
        <v>4812.845479098889</v>
      </c>
      <c r="I302" s="2">
        <f t="shared" si="72"/>
        <v>8212.047418497079</v>
      </c>
      <c r="J302" s="46">
        <f t="shared" si="73"/>
        <v>434.49986341254618</v>
      </c>
      <c r="K302">
        <f t="shared" si="74"/>
        <v>20.42168655560701</v>
      </c>
      <c r="L302">
        <f t="shared" si="75"/>
        <v>3.3766016130302778E-2</v>
      </c>
      <c r="M302" s="46">
        <f t="shared" si="76"/>
        <v>20.421770300514989</v>
      </c>
      <c r="N302" s="8">
        <f t="shared" si="64"/>
        <v>-5.4430476640750864E-6</v>
      </c>
      <c r="O302" s="5">
        <f>SUM($N$41:N302)*0.1+$N$8</f>
        <v>-9.0613091841894476E-6</v>
      </c>
      <c r="P302" s="5">
        <f>SUM($O$41:O302)+0</f>
        <v>8.1115200418860108E-3</v>
      </c>
      <c r="Q302" s="8">
        <f t="shared" si="65"/>
        <v>-3.9370279005760152E-6</v>
      </c>
      <c r="R302" s="5">
        <f>SUM($Q$41:Q302)*0.1+$T$8</f>
        <v>-2.2039263110243415E-5</v>
      </c>
      <c r="S302" s="5">
        <f>SUM($R$41:R302)+0</f>
        <v>8.7977031992549359E-3</v>
      </c>
      <c r="T302">
        <f t="shared" si="77"/>
        <v>2.3829318970000218E-5</v>
      </c>
      <c r="U302">
        <f t="shared" si="78"/>
        <v>1.1966467272010523E-2</v>
      </c>
      <c r="W302" s="1"/>
    </row>
    <row r="303" spans="2:23" x14ac:dyDescent="0.35">
      <c r="B303">
        <f t="shared" si="79"/>
        <v>26.200000000000102</v>
      </c>
      <c r="C303">
        <f t="shared" si="66"/>
        <v>0</v>
      </c>
      <c r="D303">
        <f t="shared" si="67"/>
        <v>254.64790894703248</v>
      </c>
      <c r="E303" s="2">
        <f t="shared" si="68"/>
        <v>-352.05762848491884</v>
      </c>
      <c r="F303">
        <f t="shared" si="69"/>
        <v>-19098.593171027438</v>
      </c>
      <c r="G303">
        <f t="shared" si="70"/>
        <v>6618.6834155164379</v>
      </c>
      <c r="H303">
        <f t="shared" si="71"/>
        <v>4787.3806882041863</v>
      </c>
      <c r="I303" s="2">
        <f t="shared" si="72"/>
        <v>8168.5974321558242</v>
      </c>
      <c r="J303" s="46">
        <f t="shared" si="73"/>
        <v>434.49986341254618</v>
      </c>
      <c r="K303">
        <f t="shared" si="74"/>
        <v>20.31363530399004</v>
      </c>
      <c r="L303">
        <f t="shared" si="75"/>
        <v>3.3766016130302778E-2</v>
      </c>
      <c r="M303" s="46">
        <f t="shared" si="76"/>
        <v>20.313719494347815</v>
      </c>
      <c r="N303" s="8">
        <f t="shared" si="64"/>
        <v>-5.4142484700852704E-6</v>
      </c>
      <c r="O303" s="5">
        <f>SUM($N$41:N303)*0.1+$N$8</f>
        <v>-9.6027340311979735E-6</v>
      </c>
      <c r="P303" s="5">
        <f>SUM($O$41:O303)+0</f>
        <v>8.101917307854813E-3</v>
      </c>
      <c r="Q303" s="8">
        <f t="shared" si="65"/>
        <v>-3.916197065123232E-6</v>
      </c>
      <c r="R303" s="5">
        <f>SUM($Q$41:Q303)*0.1+$T$8</f>
        <v>-2.2430882816755734E-5</v>
      </c>
      <c r="S303" s="5">
        <f>SUM($R$41:R303)+0</f>
        <v>8.7752723164381801E-3</v>
      </c>
      <c r="T303">
        <f t="shared" si="77"/>
        <v>2.4399938623139104E-5</v>
      </c>
      <c r="U303">
        <f t="shared" si="78"/>
        <v>1.1943469692303142E-2</v>
      </c>
      <c r="W303" s="1"/>
    </row>
    <row r="304" spans="2:23" x14ac:dyDescent="0.35">
      <c r="B304">
        <f t="shared" si="79"/>
        <v>26.300000000000104</v>
      </c>
      <c r="C304">
        <f t="shared" si="66"/>
        <v>0</v>
      </c>
      <c r="D304">
        <f t="shared" si="67"/>
        <v>254.64790894703248</v>
      </c>
      <c r="E304" s="2">
        <f t="shared" si="68"/>
        <v>-352.05762848491884</v>
      </c>
      <c r="F304">
        <f t="shared" si="69"/>
        <v>-19098.593171027438</v>
      </c>
      <c r="G304">
        <f t="shared" si="70"/>
        <v>6583.4776526679461</v>
      </c>
      <c r="H304">
        <f t="shared" si="71"/>
        <v>4761.9158973094827</v>
      </c>
      <c r="I304" s="2">
        <f t="shared" si="72"/>
        <v>8125.1474458145694</v>
      </c>
      <c r="J304" s="46">
        <f t="shared" si="73"/>
        <v>434.49986341254618</v>
      </c>
      <c r="K304">
        <f t="shared" si="74"/>
        <v>20.205584052373073</v>
      </c>
      <c r="L304">
        <f t="shared" si="75"/>
        <v>3.3766016130302778E-2</v>
      </c>
      <c r="M304" s="46">
        <f t="shared" si="76"/>
        <v>20.205668692944784</v>
      </c>
      <c r="N304" s="8">
        <f t="shared" si="64"/>
        <v>-5.3854492760954553E-6</v>
      </c>
      <c r="O304" s="5">
        <f>SUM($N$41:N304)*0.1+$N$8</f>
        <v>-1.0141278958807514E-5</v>
      </c>
      <c r="P304" s="5">
        <f>SUM($O$41:O304)+0</f>
        <v>8.0917760288960056E-3</v>
      </c>
      <c r="Q304" s="8">
        <f t="shared" si="65"/>
        <v>-3.8953662296704488E-6</v>
      </c>
      <c r="R304" s="5">
        <f>SUM($Q$41:Q304)*0.1+$T$8</f>
        <v>-2.2820419439722783E-5</v>
      </c>
      <c r="S304" s="5">
        <f>SUM($R$41:R304)+0</f>
        <v>8.7524518969984578E-3</v>
      </c>
      <c r="T304">
        <f t="shared" si="77"/>
        <v>2.4972326329864214E-5</v>
      </c>
      <c r="U304">
        <f t="shared" si="78"/>
        <v>1.1919826068827008E-2</v>
      </c>
      <c r="W304" s="1"/>
    </row>
    <row r="305" spans="2:23" x14ac:dyDescent="0.35">
      <c r="B305">
        <f t="shared" si="79"/>
        <v>26.400000000000105</v>
      </c>
      <c r="C305">
        <f t="shared" si="66"/>
        <v>0</v>
      </c>
      <c r="D305">
        <f t="shared" si="67"/>
        <v>254.64790894703248</v>
      </c>
      <c r="E305" s="2">
        <f t="shared" si="68"/>
        <v>-352.05762848491884</v>
      </c>
      <c r="F305">
        <f t="shared" si="69"/>
        <v>-19098.593171027438</v>
      </c>
      <c r="G305">
        <f t="shared" si="70"/>
        <v>6548.2718898194535</v>
      </c>
      <c r="H305">
        <f t="shared" si="71"/>
        <v>4736.4511064147782</v>
      </c>
      <c r="I305" s="2">
        <f t="shared" si="72"/>
        <v>8081.6974594733138</v>
      </c>
      <c r="J305" s="46">
        <f t="shared" si="73"/>
        <v>434.49986341254618</v>
      </c>
      <c r="K305">
        <f t="shared" si="74"/>
        <v>20.097532800756099</v>
      </c>
      <c r="L305">
        <f t="shared" si="75"/>
        <v>3.3766016130302778E-2</v>
      </c>
      <c r="M305" s="46">
        <f t="shared" si="76"/>
        <v>20.097617896382726</v>
      </c>
      <c r="N305" s="8">
        <f t="shared" si="64"/>
        <v>-5.3566500821056384E-6</v>
      </c>
      <c r="O305" s="5">
        <f>SUM($N$41:N305)*0.1+$N$8</f>
        <v>-1.0676943967018082E-5</v>
      </c>
      <c r="P305" s="5">
        <f>SUM($O$41:O305)+0</f>
        <v>8.081099084928987E-3</v>
      </c>
      <c r="Q305" s="8">
        <f t="shared" si="65"/>
        <v>-3.8745353942176639E-6</v>
      </c>
      <c r="R305" s="5">
        <f>SUM($Q$41:Q305)*0.1+$T$8</f>
        <v>-2.3207872979144549E-5</v>
      </c>
      <c r="S305" s="5">
        <f>SUM($R$41:R305)+0</f>
        <v>8.7292440240193132E-3</v>
      </c>
      <c r="T305">
        <f t="shared" si="77"/>
        <v>2.5546085819376547E-5</v>
      </c>
      <c r="U305">
        <f t="shared" si="78"/>
        <v>1.1895539653639806E-2</v>
      </c>
      <c r="W305" s="1"/>
    </row>
    <row r="306" spans="2:23" x14ac:dyDescent="0.35">
      <c r="B306">
        <f t="shared" si="79"/>
        <v>26.500000000000107</v>
      </c>
      <c r="C306">
        <f t="shared" si="66"/>
        <v>0</v>
      </c>
      <c r="D306">
        <f t="shared" si="67"/>
        <v>254.64790894703248</v>
      </c>
      <c r="E306" s="2">
        <f t="shared" si="68"/>
        <v>-352.05762848491884</v>
      </c>
      <c r="F306">
        <f t="shared" si="69"/>
        <v>-19098.593171027438</v>
      </c>
      <c r="G306">
        <f t="shared" si="70"/>
        <v>6513.0661269709617</v>
      </c>
      <c r="H306">
        <f t="shared" si="71"/>
        <v>4710.9863155200756</v>
      </c>
      <c r="I306" s="2">
        <f t="shared" si="72"/>
        <v>8038.2474731320599</v>
      </c>
      <c r="J306" s="46">
        <f t="shared" si="73"/>
        <v>434.49986341254618</v>
      </c>
      <c r="K306">
        <f t="shared" si="74"/>
        <v>19.989481549139132</v>
      </c>
      <c r="L306">
        <f t="shared" si="75"/>
        <v>3.3766016130302778E-2</v>
      </c>
      <c r="M306" s="46">
        <f t="shared" si="76"/>
        <v>19.989567104740154</v>
      </c>
      <c r="N306" s="8">
        <f t="shared" si="64"/>
        <v>-5.3278508881158233E-6</v>
      </c>
      <c r="O306" s="5">
        <f>SUM($N$41:N306)*0.1+$N$8</f>
        <v>-1.1209729055829664E-5</v>
      </c>
      <c r="P306" s="5">
        <f>SUM($O$41:O306)+0</f>
        <v>8.0698893558731576E-3</v>
      </c>
      <c r="Q306" s="8">
        <f t="shared" si="65"/>
        <v>-3.8537045587648816E-6</v>
      </c>
      <c r="R306" s="5">
        <f>SUM($Q$41:Q306)*0.1+$T$8</f>
        <v>-2.3593243435021045E-5</v>
      </c>
      <c r="S306" s="5">
        <f>SUM($R$41:R306)+0</f>
        <v>8.7056507805842922E-3</v>
      </c>
      <c r="T306">
        <f t="shared" si="77"/>
        <v>2.6120856825327828E-5</v>
      </c>
      <c r="U306">
        <f t="shared" si="78"/>
        <v>1.1870613704839475E-2</v>
      </c>
      <c r="W306" s="1"/>
    </row>
    <row r="307" spans="2:23" x14ac:dyDescent="0.35">
      <c r="B307">
        <f t="shared" si="79"/>
        <v>26.600000000000108</v>
      </c>
      <c r="C307">
        <f t="shared" si="66"/>
        <v>0</v>
      </c>
      <c r="D307">
        <f t="shared" si="67"/>
        <v>254.64790894703248</v>
      </c>
      <c r="E307" s="2">
        <f t="shared" si="68"/>
        <v>-352.05762848491884</v>
      </c>
      <c r="F307">
        <f t="shared" si="69"/>
        <v>-19098.593171027438</v>
      </c>
      <c r="G307">
        <f t="shared" si="70"/>
        <v>6477.860364122469</v>
      </c>
      <c r="H307">
        <f t="shared" si="71"/>
        <v>4685.521524625372</v>
      </c>
      <c r="I307" s="2">
        <f t="shared" si="72"/>
        <v>7994.7974867908042</v>
      </c>
      <c r="J307" s="46">
        <f t="shared" si="73"/>
        <v>434.49986341254618</v>
      </c>
      <c r="K307">
        <f t="shared" si="74"/>
        <v>19.881430297522162</v>
      </c>
      <c r="L307">
        <f t="shared" si="75"/>
        <v>3.3766016130302778E-2</v>
      </c>
      <c r="M307" s="46">
        <f t="shared" si="76"/>
        <v>19.881516318097269</v>
      </c>
      <c r="N307" s="8">
        <f t="shared" si="64"/>
        <v>-5.2990516941260073E-6</v>
      </c>
      <c r="O307" s="5">
        <f>SUM($N$41:N307)*0.1+$N$8</f>
        <v>-1.1739634225242261E-5</v>
      </c>
      <c r="P307" s="5">
        <f>SUM($O$41:O307)+0</f>
        <v>8.0581497216479156E-3</v>
      </c>
      <c r="Q307" s="8">
        <f t="shared" si="65"/>
        <v>-3.8328737233120976E-6</v>
      </c>
      <c r="R307" s="5">
        <f>SUM($Q$41:Q307)*0.1+$T$8</f>
        <v>-2.3976530807352244E-5</v>
      </c>
      <c r="S307" s="5">
        <f>SUM($R$41:R307)+0</f>
        <v>8.6816742497769408E-3</v>
      </c>
      <c r="T307">
        <f t="shared" si="77"/>
        <v>2.6696311380008864E-5</v>
      </c>
      <c r="U307">
        <f t="shared" si="78"/>
        <v>1.1845051486411294E-2</v>
      </c>
      <c r="W307" s="1"/>
    </row>
    <row r="308" spans="2:23" x14ac:dyDescent="0.35">
      <c r="B308">
        <f t="shared" si="79"/>
        <v>26.700000000000109</v>
      </c>
      <c r="C308">
        <f t="shared" si="66"/>
        <v>0</v>
      </c>
      <c r="D308">
        <f t="shared" si="67"/>
        <v>254.64790894703248</v>
      </c>
      <c r="E308" s="2">
        <f t="shared" si="68"/>
        <v>-352.05762848491884</v>
      </c>
      <c r="F308">
        <f t="shared" si="69"/>
        <v>-19098.593171027438</v>
      </c>
      <c r="G308">
        <f t="shared" si="70"/>
        <v>6442.6546012739764</v>
      </c>
      <c r="H308">
        <f t="shared" si="71"/>
        <v>4660.0567337306675</v>
      </c>
      <c r="I308" s="2">
        <f t="shared" si="72"/>
        <v>7951.3475004495476</v>
      </c>
      <c r="J308" s="46">
        <f t="shared" si="73"/>
        <v>434.49986341254618</v>
      </c>
      <c r="K308">
        <f t="shared" si="74"/>
        <v>19.773379045905187</v>
      </c>
      <c r="L308">
        <f t="shared" si="75"/>
        <v>3.3766016130302778E-2</v>
      </c>
      <c r="M308" s="46">
        <f t="shared" si="76"/>
        <v>19.773465536536033</v>
      </c>
      <c r="N308" s="8">
        <f t="shared" si="64"/>
        <v>-5.2702525001361913E-6</v>
      </c>
      <c r="O308" s="5">
        <f>SUM($N$41:N308)*0.1+$N$8</f>
        <v>-1.2266659475255879E-5</v>
      </c>
      <c r="P308" s="5">
        <f>SUM($O$41:O308)+0</f>
        <v>8.0458830621726596E-3</v>
      </c>
      <c r="Q308" s="8">
        <f t="shared" si="65"/>
        <v>-3.8120428878593136E-6</v>
      </c>
      <c r="R308" s="5">
        <f>SUM($Q$41:Q308)*0.1+$T$8</f>
        <v>-2.4357735096138187E-5</v>
      </c>
      <c r="S308" s="5">
        <f>SUM($R$41:R308)+0</f>
        <v>8.6573165146808032E-3</v>
      </c>
      <c r="T308">
        <f t="shared" si="77"/>
        <v>2.7272150514683046E-5</v>
      </c>
      <c r="U308">
        <f t="shared" si="78"/>
        <v>1.181885626807949E-2</v>
      </c>
      <c r="W308" s="1"/>
    </row>
    <row r="309" spans="2:23" x14ac:dyDescent="0.35">
      <c r="B309">
        <f t="shared" si="79"/>
        <v>26.800000000000111</v>
      </c>
      <c r="C309">
        <f t="shared" si="66"/>
        <v>0</v>
      </c>
      <c r="D309">
        <f t="shared" si="67"/>
        <v>254.64790894703248</v>
      </c>
      <c r="E309" s="2">
        <f t="shared" si="68"/>
        <v>-352.05762848491884</v>
      </c>
      <c r="F309">
        <f t="shared" si="69"/>
        <v>-19098.593171027438</v>
      </c>
      <c r="G309">
        <f t="shared" si="70"/>
        <v>6407.4488384254837</v>
      </c>
      <c r="H309">
        <f t="shared" si="71"/>
        <v>4634.5919428359639</v>
      </c>
      <c r="I309" s="2">
        <f t="shared" si="72"/>
        <v>7907.8975141082929</v>
      </c>
      <c r="J309" s="46">
        <f t="shared" si="73"/>
        <v>434.49986341254618</v>
      </c>
      <c r="K309">
        <f t="shared" si="74"/>
        <v>19.665327794288217</v>
      </c>
      <c r="L309">
        <f t="shared" si="75"/>
        <v>3.3766016130302778E-2</v>
      </c>
      <c r="M309" s="46">
        <f t="shared" si="76"/>
        <v>19.665414760140212</v>
      </c>
      <c r="N309" s="8">
        <f t="shared" si="64"/>
        <v>-5.2414533061463753E-6</v>
      </c>
      <c r="O309" s="5">
        <f>SUM($N$41:N309)*0.1+$N$8</f>
        <v>-1.2790804805870518E-5</v>
      </c>
      <c r="P309" s="5">
        <f>SUM($O$41:O309)+0</f>
        <v>8.0330922573667897E-3</v>
      </c>
      <c r="Q309" s="8">
        <f t="shared" si="65"/>
        <v>-3.79121205240653E-6</v>
      </c>
      <c r="R309" s="5">
        <f>SUM($Q$41:Q309)*0.1+$T$8</f>
        <v>-2.4736856301378832E-5</v>
      </c>
      <c r="S309" s="5">
        <f>SUM($R$41:R309)+0</f>
        <v>8.6325796583794235E-3</v>
      </c>
      <c r="T309">
        <f t="shared" si="77"/>
        <v>2.7848101322297468E-5</v>
      </c>
      <c r="U309">
        <f t="shared" si="78"/>
        <v>1.1792031325163297E-2</v>
      </c>
      <c r="W309" s="1"/>
    </row>
    <row r="310" spans="2:23" x14ac:dyDescent="0.35">
      <c r="B310">
        <f t="shared" si="79"/>
        <v>26.900000000000112</v>
      </c>
      <c r="C310">
        <f t="shared" si="66"/>
        <v>0</v>
      </c>
      <c r="D310">
        <f t="shared" si="67"/>
        <v>254.64790894703248</v>
      </c>
      <c r="E310" s="2">
        <f t="shared" si="68"/>
        <v>-352.05762848491884</v>
      </c>
      <c r="F310">
        <f t="shared" si="69"/>
        <v>-19098.593171027438</v>
      </c>
      <c r="G310">
        <f t="shared" si="70"/>
        <v>6372.2430755769919</v>
      </c>
      <c r="H310">
        <f t="shared" si="71"/>
        <v>4609.1271519412612</v>
      </c>
      <c r="I310" s="2">
        <f t="shared" si="72"/>
        <v>7864.4475277670381</v>
      </c>
      <c r="J310" s="46">
        <f t="shared" si="73"/>
        <v>434.49986341254618</v>
      </c>
      <c r="K310">
        <f t="shared" si="74"/>
        <v>19.55727654267125</v>
      </c>
      <c r="L310">
        <f t="shared" si="75"/>
        <v>3.3766016130302778E-2</v>
      </c>
      <c r="M310" s="46">
        <f t="shared" si="76"/>
        <v>19.557363988995423</v>
      </c>
      <c r="N310" s="8">
        <f t="shared" si="64"/>
        <v>-5.2126541121565601E-6</v>
      </c>
      <c r="O310" s="5">
        <f>SUM($N$41:N310)*0.1+$N$8</f>
        <v>-1.3312070217086171E-5</v>
      </c>
      <c r="P310" s="5">
        <f>SUM($O$41:O310)+0</f>
        <v>8.0197801871497044E-3</v>
      </c>
      <c r="Q310" s="8">
        <f t="shared" si="65"/>
        <v>-3.7703812169537472E-6</v>
      </c>
      <c r="R310" s="5">
        <f>SUM($Q$41:Q310)*0.1+$T$8</f>
        <v>-2.5113894423074208E-5</v>
      </c>
      <c r="S310" s="5">
        <f>SUM($R$41:R310)+0</f>
        <v>8.6074657639563495E-3</v>
      </c>
      <c r="T310">
        <f t="shared" si="77"/>
        <v>2.8423914342643773E-5</v>
      </c>
      <c r="U310">
        <f t="shared" si="78"/>
        <v>1.1764579938437224E-2</v>
      </c>
      <c r="W310" s="1"/>
    </row>
    <row r="311" spans="2:23" x14ac:dyDescent="0.35">
      <c r="B311">
        <f t="shared" si="79"/>
        <v>27.000000000000114</v>
      </c>
      <c r="C311">
        <f t="shared" si="66"/>
        <v>0</v>
      </c>
      <c r="D311">
        <f t="shared" si="67"/>
        <v>254.64790894703248</v>
      </c>
      <c r="E311" s="2">
        <f t="shared" si="68"/>
        <v>-352.05762848491884</v>
      </c>
      <c r="F311">
        <f t="shared" si="69"/>
        <v>-19098.593171027438</v>
      </c>
      <c r="G311">
        <f t="shared" si="70"/>
        <v>6337.0373127284993</v>
      </c>
      <c r="H311">
        <f t="shared" si="71"/>
        <v>4583.6623610465576</v>
      </c>
      <c r="I311" s="2">
        <f t="shared" si="72"/>
        <v>7820.9975414257833</v>
      </c>
      <c r="J311" s="46">
        <f t="shared" si="73"/>
        <v>434.49986341254618</v>
      </c>
      <c r="K311">
        <f t="shared" si="74"/>
        <v>19.44922529105428</v>
      </c>
      <c r="L311">
        <f t="shared" si="75"/>
        <v>3.3766016130302778E-2</v>
      </c>
      <c r="M311" s="46">
        <f t="shared" si="76"/>
        <v>19.449313223189176</v>
      </c>
      <c r="N311" s="8">
        <f t="shared" si="64"/>
        <v>-5.1838549181667441E-6</v>
      </c>
      <c r="O311" s="5">
        <f>SUM($N$41:N311)*0.1+$N$8</f>
        <v>-1.3830455708902852E-5</v>
      </c>
      <c r="P311" s="5">
        <f>SUM($O$41:O311)+0</f>
        <v>8.0059497314408021E-3</v>
      </c>
      <c r="Q311" s="8">
        <f t="shared" si="65"/>
        <v>-3.7495503815009636E-6</v>
      </c>
      <c r="R311" s="5">
        <f>SUM($Q$41:Q311)*0.1+$T$8</f>
        <v>-2.54888494612243E-5</v>
      </c>
      <c r="S311" s="5">
        <f>SUM($R$41:R311)+0</f>
        <v>8.5819769144951253E-3</v>
      </c>
      <c r="T311">
        <f t="shared" si="77"/>
        <v>2.8999361233876821E-5</v>
      </c>
      <c r="U311">
        <f t="shared" si="78"/>
        <v>1.173650539399545E-2</v>
      </c>
      <c r="W311" s="1"/>
    </row>
    <row r="312" spans="2:23" x14ac:dyDescent="0.35">
      <c r="B312">
        <f t="shared" si="79"/>
        <v>27.100000000000115</v>
      </c>
      <c r="C312">
        <f t="shared" si="66"/>
        <v>0</v>
      </c>
      <c r="D312">
        <f t="shared" si="67"/>
        <v>254.64790894703248</v>
      </c>
      <c r="E312" s="2">
        <f t="shared" si="68"/>
        <v>-352.05762848491884</v>
      </c>
      <c r="F312">
        <f t="shared" si="69"/>
        <v>-19098.593171027438</v>
      </c>
      <c r="G312">
        <f t="shared" si="70"/>
        <v>6301.8315498800075</v>
      </c>
      <c r="H312">
        <f t="shared" si="71"/>
        <v>4558.1975701518531</v>
      </c>
      <c r="I312" s="2">
        <f t="shared" si="72"/>
        <v>7777.5475550845276</v>
      </c>
      <c r="J312" s="46">
        <f t="shared" si="73"/>
        <v>434.49986341254618</v>
      </c>
      <c r="K312">
        <f t="shared" si="74"/>
        <v>19.341174039437309</v>
      </c>
      <c r="L312">
        <f t="shared" si="75"/>
        <v>3.3766016130302778E-2</v>
      </c>
      <c r="M312" s="46">
        <f t="shared" si="76"/>
        <v>19.341262462810942</v>
      </c>
      <c r="N312" s="8">
        <f t="shared" si="64"/>
        <v>-5.1550557241769281E-6</v>
      </c>
      <c r="O312" s="5">
        <f>SUM($N$41:N312)*0.1+$N$8</f>
        <v>-1.4345961281320541E-5</v>
      </c>
      <c r="P312" s="5">
        <f>SUM($O$41:O312)+0</f>
        <v>7.9916037701594812E-3</v>
      </c>
      <c r="Q312" s="8">
        <f t="shared" si="65"/>
        <v>-3.7287195460481796E-6</v>
      </c>
      <c r="R312" s="5">
        <f>SUM($Q$41:Q312)*0.1+$T$8</f>
        <v>-2.5861721415829122E-5</v>
      </c>
      <c r="S312" s="5">
        <f>SUM($R$41:R312)+0</f>
        <v>8.5561151930792969E-3</v>
      </c>
      <c r="T312">
        <f t="shared" si="77"/>
        <v>2.9574232697994088E-5</v>
      </c>
      <c r="U312">
        <f t="shared" si="78"/>
        <v>1.1707810983120183E-2</v>
      </c>
      <c r="W312" s="1"/>
    </row>
    <row r="313" spans="2:23" x14ac:dyDescent="0.35">
      <c r="B313">
        <f t="shared" si="79"/>
        <v>27.200000000000117</v>
      </c>
      <c r="C313">
        <f t="shared" si="66"/>
        <v>0</v>
      </c>
      <c r="D313">
        <f t="shared" si="67"/>
        <v>254.64790894703248</v>
      </c>
      <c r="E313" s="2">
        <f t="shared" si="68"/>
        <v>-352.05762848491884</v>
      </c>
      <c r="F313">
        <f t="shared" si="69"/>
        <v>-19098.593171027438</v>
      </c>
      <c r="G313">
        <f t="shared" si="70"/>
        <v>6266.6257870315148</v>
      </c>
      <c r="H313">
        <f t="shared" si="71"/>
        <v>4532.7327792571505</v>
      </c>
      <c r="I313" s="2">
        <f t="shared" si="72"/>
        <v>7734.0975687432729</v>
      </c>
      <c r="J313" s="46">
        <f t="shared" si="73"/>
        <v>434.49986341254618</v>
      </c>
      <c r="K313">
        <f t="shared" si="74"/>
        <v>19.233122787820339</v>
      </c>
      <c r="L313">
        <f t="shared" si="75"/>
        <v>3.3766016130302778E-2</v>
      </c>
      <c r="M313" s="46">
        <f t="shared" si="76"/>
        <v>19.233211707952208</v>
      </c>
      <c r="N313" s="8">
        <f t="shared" si="64"/>
        <v>-5.1262565301871121E-6</v>
      </c>
      <c r="O313" s="5">
        <f>SUM($N$41:N313)*0.1+$N$8</f>
        <v>-1.4858586934339258E-5</v>
      </c>
      <c r="P313" s="5">
        <f>SUM($O$41:O313)+0</f>
        <v>7.976745183225142E-3</v>
      </c>
      <c r="Q313" s="8">
        <f t="shared" si="65"/>
        <v>-3.7078887105953968E-6</v>
      </c>
      <c r="R313" s="5">
        <f>SUM($Q$41:Q313)*0.1+$T$8</f>
        <v>-2.6232510286888661E-5</v>
      </c>
      <c r="S313" s="5">
        <f>SUM($R$41:R313)+0</f>
        <v>8.5298826827924085E-3</v>
      </c>
      <c r="T313">
        <f t="shared" si="77"/>
        <v>3.0148336631347289E-5</v>
      </c>
      <c r="U313">
        <f t="shared" si="78"/>
        <v>1.1678500002153844E-2</v>
      </c>
      <c r="W313" s="1"/>
    </row>
    <row r="314" spans="2:23" x14ac:dyDescent="0.35">
      <c r="B314">
        <f t="shared" si="79"/>
        <v>27.300000000000118</v>
      </c>
      <c r="C314">
        <f t="shared" si="66"/>
        <v>0</v>
      </c>
      <c r="D314">
        <f t="shared" si="67"/>
        <v>254.64790894703248</v>
      </c>
      <c r="E314" s="2">
        <f t="shared" si="68"/>
        <v>-352.05762848491884</v>
      </c>
      <c r="F314">
        <f t="shared" si="69"/>
        <v>-19098.593171027438</v>
      </c>
      <c r="G314">
        <f t="shared" si="70"/>
        <v>6231.4200241830222</v>
      </c>
      <c r="H314">
        <f t="shared" si="71"/>
        <v>4507.2679883624469</v>
      </c>
      <c r="I314" s="2">
        <f t="shared" si="72"/>
        <v>7690.6475824020181</v>
      </c>
      <c r="J314" s="46">
        <f t="shared" si="73"/>
        <v>434.49986341254618</v>
      </c>
      <c r="K314">
        <f t="shared" si="74"/>
        <v>19.125071536203372</v>
      </c>
      <c r="L314">
        <f t="shared" si="75"/>
        <v>3.3766016130302778E-2</v>
      </c>
      <c r="M314" s="46">
        <f t="shared" si="76"/>
        <v>19.125160958706527</v>
      </c>
      <c r="N314" s="8">
        <f t="shared" si="64"/>
        <v>-5.0974573361972961E-6</v>
      </c>
      <c r="O314" s="5">
        <f>SUM($N$41:N314)*0.1+$N$8</f>
        <v>-1.5368332667958982E-5</v>
      </c>
      <c r="P314" s="5">
        <f>SUM($O$41:O314)+0</f>
        <v>7.9613768505571829E-3</v>
      </c>
      <c r="Q314" s="8">
        <f t="shared" si="65"/>
        <v>-3.6870578751426132E-6</v>
      </c>
      <c r="R314" s="5">
        <f>SUM($Q$41:Q314)*0.1+$T$8</f>
        <v>-2.6601216074402929E-5</v>
      </c>
      <c r="S314" s="5">
        <f>SUM($R$41:R314)+0</f>
        <v>8.5032814667180059E-3</v>
      </c>
      <c r="T314">
        <f t="shared" si="77"/>
        <v>3.0721496474457878E-5</v>
      </c>
      <c r="U314">
        <f t="shared" si="78"/>
        <v>1.1648575752374955E-2</v>
      </c>
      <c r="W314" s="1"/>
    </row>
    <row r="315" spans="2:23" x14ac:dyDescent="0.35">
      <c r="B315">
        <f t="shared" si="79"/>
        <v>27.400000000000119</v>
      </c>
      <c r="C315">
        <f t="shared" si="66"/>
        <v>0</v>
      </c>
      <c r="D315">
        <f t="shared" si="67"/>
        <v>254.64790894703248</v>
      </c>
      <c r="E315" s="2">
        <f t="shared" si="68"/>
        <v>-352.05762848491884</v>
      </c>
      <c r="F315">
        <f t="shared" si="69"/>
        <v>-19098.593171027438</v>
      </c>
      <c r="G315">
        <f t="shared" si="70"/>
        <v>6196.2142613345295</v>
      </c>
      <c r="H315">
        <f t="shared" si="71"/>
        <v>4481.8031974677424</v>
      </c>
      <c r="I315" s="2">
        <f t="shared" si="72"/>
        <v>7647.1975960607615</v>
      </c>
      <c r="J315" s="46">
        <f t="shared" si="73"/>
        <v>434.49986341254618</v>
      </c>
      <c r="K315">
        <f t="shared" si="74"/>
        <v>19.017020284586398</v>
      </c>
      <c r="L315">
        <f t="shared" si="75"/>
        <v>3.3766016130302778E-2</v>
      </c>
      <c r="M315" s="46">
        <f t="shared" si="76"/>
        <v>19.017110215169559</v>
      </c>
      <c r="N315" s="8">
        <f t="shared" si="64"/>
        <v>-5.0686581422074801E-6</v>
      </c>
      <c r="O315" s="5">
        <f>SUM($N$41:N315)*0.1+$N$8</f>
        <v>-1.5875198482179734E-5</v>
      </c>
      <c r="P315" s="5">
        <f>SUM($O$41:O315)+0</f>
        <v>7.945501652075004E-3</v>
      </c>
      <c r="Q315" s="8">
        <f t="shared" si="65"/>
        <v>-3.6662270396898288E-6</v>
      </c>
      <c r="R315" s="5">
        <f>SUM($Q$41:Q315)*0.1+$T$8</f>
        <v>-2.6967838778371915E-5</v>
      </c>
      <c r="S315" s="5">
        <f>SUM($R$41:R315)+0</f>
        <v>8.4763136279396335E-3</v>
      </c>
      <c r="T315">
        <f t="shared" si="77"/>
        <v>3.1293549738322457E-5</v>
      </c>
      <c r="U315">
        <f t="shared" si="78"/>
        <v>1.1618041539877612E-2</v>
      </c>
      <c r="W315" s="1"/>
    </row>
    <row r="316" spans="2:23" x14ac:dyDescent="0.35">
      <c r="B316">
        <f t="shared" si="79"/>
        <v>27.500000000000121</v>
      </c>
      <c r="C316">
        <f t="shared" si="66"/>
        <v>0</v>
      </c>
      <c r="D316">
        <f t="shared" si="67"/>
        <v>254.64790894703248</v>
      </c>
      <c r="E316" s="2">
        <f t="shared" si="68"/>
        <v>-352.05762848491884</v>
      </c>
      <c r="F316">
        <f t="shared" si="69"/>
        <v>-19098.593171027438</v>
      </c>
      <c r="G316">
        <f t="shared" si="70"/>
        <v>6161.0084984860378</v>
      </c>
      <c r="H316">
        <f t="shared" si="71"/>
        <v>4456.3384065730388</v>
      </c>
      <c r="I316" s="2">
        <f t="shared" si="72"/>
        <v>7603.7476097195067</v>
      </c>
      <c r="J316" s="46">
        <f t="shared" si="73"/>
        <v>434.49986341254618</v>
      </c>
      <c r="K316">
        <f t="shared" si="74"/>
        <v>18.908969032969427</v>
      </c>
      <c r="L316">
        <f t="shared" si="75"/>
        <v>3.3766016130302778E-2</v>
      </c>
      <c r="M316" s="46">
        <f t="shared" si="76"/>
        <v>18.909059477439186</v>
      </c>
      <c r="N316" s="8">
        <f t="shared" si="64"/>
        <v>-5.039858948217665E-6</v>
      </c>
      <c r="O316" s="5">
        <f>SUM($N$41:N316)*0.1+$N$8</f>
        <v>-1.63791843770015E-5</v>
      </c>
      <c r="P316" s="5">
        <f>SUM($O$41:O316)+0</f>
        <v>7.9291224676980021E-3</v>
      </c>
      <c r="Q316" s="8">
        <f t="shared" si="65"/>
        <v>-3.6453962042370456E-6</v>
      </c>
      <c r="R316" s="5">
        <f>SUM($Q$41:Q316)*0.1+$T$8</f>
        <v>-2.733237839879563E-5</v>
      </c>
      <c r="S316" s="5">
        <f>SUM($R$41:R316)+0</f>
        <v>8.4489812495408372E-3</v>
      </c>
      <c r="T316">
        <f t="shared" si="77"/>
        <v>3.1864346687022472E-5</v>
      </c>
      <c r="U316">
        <f t="shared" si="78"/>
        <v>1.158690067545441E-2</v>
      </c>
      <c r="W316" s="1"/>
    </row>
    <row r="317" spans="2:23" x14ac:dyDescent="0.35">
      <c r="B317">
        <f t="shared" si="79"/>
        <v>27.600000000000122</v>
      </c>
      <c r="C317">
        <f t="shared" si="66"/>
        <v>0</v>
      </c>
      <c r="D317">
        <f t="shared" si="67"/>
        <v>254.64790894703248</v>
      </c>
      <c r="E317" s="2">
        <f t="shared" si="68"/>
        <v>-352.05762848491884</v>
      </c>
      <c r="F317">
        <f t="shared" si="69"/>
        <v>-19098.593171027438</v>
      </c>
      <c r="G317">
        <f t="shared" si="70"/>
        <v>6125.8027356375451</v>
      </c>
      <c r="H317">
        <f t="shared" si="71"/>
        <v>4430.8736156783361</v>
      </c>
      <c r="I317" s="2">
        <f t="shared" si="72"/>
        <v>7560.297623378252</v>
      </c>
      <c r="J317" s="46">
        <f t="shared" si="73"/>
        <v>434.49986341254618</v>
      </c>
      <c r="K317">
        <f t="shared" si="74"/>
        <v>18.800917781352457</v>
      </c>
      <c r="L317">
        <f t="shared" si="75"/>
        <v>3.3766016130302778E-2</v>
      </c>
      <c r="M317" s="46">
        <f t="shared" si="76"/>
        <v>18.801008745615508</v>
      </c>
      <c r="N317" s="8">
        <f t="shared" si="64"/>
        <v>-5.011059754227849E-6</v>
      </c>
      <c r="O317" s="5">
        <f>SUM($N$41:N317)*0.1+$N$8</f>
        <v>-1.6880290352424288E-5</v>
      </c>
      <c r="P317" s="5">
        <f>SUM($O$41:O317)+0</f>
        <v>7.9122421773455773E-3</v>
      </c>
      <c r="Q317" s="8">
        <f t="shared" si="65"/>
        <v>-3.6245653687842624E-6</v>
      </c>
      <c r="R317" s="5">
        <f>SUM($Q$41:Q317)*0.1+$T$8</f>
        <v>-2.7694834935674048E-5</v>
      </c>
      <c r="S317" s="5">
        <f>SUM($R$41:R317)+0</f>
        <v>8.4212864146051628E-3</v>
      </c>
      <c r="T317">
        <f t="shared" si="77"/>
        <v>3.2433749158806482E-5</v>
      </c>
      <c r="U317">
        <f t="shared" si="78"/>
        <v>1.1555156474482712E-2</v>
      </c>
      <c r="W317" s="1"/>
    </row>
    <row r="318" spans="2:23" x14ac:dyDescent="0.35">
      <c r="B318">
        <f t="shared" si="79"/>
        <v>27.700000000000124</v>
      </c>
      <c r="C318">
        <f t="shared" si="66"/>
        <v>0</v>
      </c>
      <c r="D318">
        <f t="shared" si="67"/>
        <v>254.64790894703248</v>
      </c>
      <c r="E318" s="2">
        <f t="shared" si="68"/>
        <v>-352.05762848491884</v>
      </c>
      <c r="F318">
        <f t="shared" si="69"/>
        <v>-19098.593171027438</v>
      </c>
      <c r="G318">
        <f t="shared" si="70"/>
        <v>6090.5969727890533</v>
      </c>
      <c r="H318">
        <f t="shared" si="71"/>
        <v>4405.4088247836316</v>
      </c>
      <c r="I318" s="2">
        <f t="shared" si="72"/>
        <v>7516.8476370369963</v>
      </c>
      <c r="J318" s="46">
        <f t="shared" si="73"/>
        <v>434.49986341254618</v>
      </c>
      <c r="K318">
        <f t="shared" si="74"/>
        <v>18.692866529735486</v>
      </c>
      <c r="L318">
        <f t="shared" si="75"/>
        <v>3.3766016130302778E-2</v>
      </c>
      <c r="M318" s="46">
        <f t="shared" si="76"/>
        <v>18.692958019800962</v>
      </c>
      <c r="N318" s="8">
        <f t="shared" si="64"/>
        <v>-4.9822605602380338E-6</v>
      </c>
      <c r="O318" s="5">
        <f>SUM($N$41:N318)*0.1+$N$8</f>
        <v>-1.7378516408448096E-5</v>
      </c>
      <c r="P318" s="5">
        <f>SUM($O$41:O318)+0</f>
        <v>7.8948636609371299E-3</v>
      </c>
      <c r="Q318" s="8">
        <f t="shared" si="65"/>
        <v>-3.6037345333314784E-6</v>
      </c>
      <c r="R318" s="5">
        <f>SUM($Q$41:Q318)*0.1+$T$8</f>
        <v>-2.8055208389007197E-5</v>
      </c>
      <c r="S318" s="5">
        <f>SUM($R$41:R318)+0</f>
        <v>8.3932312062161563E-3</v>
      </c>
      <c r="T318">
        <f t="shared" si="77"/>
        <v>3.3001629509909347E-5</v>
      </c>
      <c r="U318">
        <f t="shared" si="78"/>
        <v>1.1522812256814147E-2</v>
      </c>
      <c r="W318" s="1"/>
    </row>
    <row r="319" spans="2:23" x14ac:dyDescent="0.35">
      <c r="B319">
        <f t="shared" si="79"/>
        <v>27.800000000000125</v>
      </c>
      <c r="C319">
        <f t="shared" si="66"/>
        <v>0</v>
      </c>
      <c r="D319">
        <f t="shared" si="67"/>
        <v>254.64790894703248</v>
      </c>
      <c r="E319" s="2">
        <f t="shared" si="68"/>
        <v>-352.05762848491884</v>
      </c>
      <c r="F319">
        <f t="shared" si="69"/>
        <v>-19098.593171027438</v>
      </c>
      <c r="G319">
        <f t="shared" si="70"/>
        <v>6055.3912099405607</v>
      </c>
      <c r="H319">
        <f t="shared" si="71"/>
        <v>4379.9440338889281</v>
      </c>
      <c r="I319" s="2">
        <f t="shared" si="72"/>
        <v>7473.3976506957406</v>
      </c>
      <c r="J319" s="46">
        <f t="shared" si="73"/>
        <v>434.49986341254618</v>
      </c>
      <c r="K319">
        <f t="shared" si="74"/>
        <v>18.584815278118516</v>
      </c>
      <c r="L319">
        <f t="shared" si="75"/>
        <v>3.3766016130302778E-2</v>
      </c>
      <c r="M319" s="46">
        <f t="shared" si="76"/>
        <v>18.584907300100351</v>
      </c>
      <c r="N319" s="8">
        <f t="shared" si="64"/>
        <v>-4.9534613662482178E-6</v>
      </c>
      <c r="O319" s="5">
        <f>SUM($N$41:N319)*0.1+$N$8</f>
        <v>-1.7873862545072913E-5</v>
      </c>
      <c r="P319" s="5">
        <f>SUM($O$41:O319)+0</f>
        <v>7.8769897983920565E-3</v>
      </c>
      <c r="Q319" s="8">
        <f t="shared" si="65"/>
        <v>-3.5829036978786948E-6</v>
      </c>
      <c r="R319" s="5">
        <f>SUM($Q$41:Q319)*0.1+$T$8</f>
        <v>-2.8413498758795061E-5</v>
      </c>
      <c r="S319" s="5">
        <f>SUM($R$41:R319)+0</f>
        <v>8.3648177074573619E-3</v>
      </c>
      <c r="T319">
        <f t="shared" si="77"/>
        <v>3.3567869667231023E-5</v>
      </c>
      <c r="U319">
        <f t="shared" si="78"/>
        <v>1.1489871346667235E-2</v>
      </c>
      <c r="W319" s="1"/>
    </row>
    <row r="320" spans="2:23" x14ac:dyDescent="0.35">
      <c r="B320">
        <f t="shared" si="79"/>
        <v>27.900000000000126</v>
      </c>
      <c r="C320">
        <f t="shared" si="66"/>
        <v>0</v>
      </c>
      <c r="D320">
        <f t="shared" si="67"/>
        <v>254.64790894703248</v>
      </c>
      <c r="E320" s="2">
        <f t="shared" si="68"/>
        <v>-352.05762848491884</v>
      </c>
      <c r="F320">
        <f t="shared" si="69"/>
        <v>-19098.593171027438</v>
      </c>
      <c r="G320">
        <f t="shared" si="70"/>
        <v>6020.185447092068</v>
      </c>
      <c r="H320">
        <f t="shared" si="71"/>
        <v>4354.4792429942236</v>
      </c>
      <c r="I320" s="2">
        <f t="shared" si="72"/>
        <v>7429.9476643544849</v>
      </c>
      <c r="J320" s="46">
        <f t="shared" si="73"/>
        <v>434.49986341254618</v>
      </c>
      <c r="K320">
        <f t="shared" si="74"/>
        <v>18.476764026501542</v>
      </c>
      <c r="L320">
        <f t="shared" si="75"/>
        <v>3.3766016130302778E-2</v>
      </c>
      <c r="M320" s="46">
        <f t="shared" si="76"/>
        <v>18.476856586620933</v>
      </c>
      <c r="N320" s="8">
        <f t="shared" si="64"/>
        <v>-4.9246621722584018E-6</v>
      </c>
      <c r="O320" s="5">
        <f>SUM($N$41:N320)*0.1+$N$8</f>
        <v>-1.8366328762298757E-5</v>
      </c>
      <c r="P320" s="5">
        <f>SUM($O$41:O320)+0</f>
        <v>7.8586234696297573E-3</v>
      </c>
      <c r="Q320" s="8">
        <f t="shared" si="65"/>
        <v>-3.5620728624259104E-6</v>
      </c>
      <c r="R320" s="5">
        <f>SUM($Q$41:Q320)*0.1+$T$8</f>
        <v>-2.8769706045037656E-5</v>
      </c>
      <c r="S320" s="5">
        <f>SUM($R$41:R320)+0</f>
        <v>8.3360480014123238E-3</v>
      </c>
      <c r="T320">
        <f t="shared" si="77"/>
        <v>3.4132360277641492E-5</v>
      </c>
      <c r="U320">
        <f t="shared" si="78"/>
        <v>1.1456337072523051E-2</v>
      </c>
      <c r="W320" s="1"/>
    </row>
    <row r="321" spans="2:23" x14ac:dyDescent="0.35">
      <c r="B321">
        <f t="shared" si="79"/>
        <v>28.000000000000128</v>
      </c>
      <c r="C321">
        <f t="shared" si="66"/>
        <v>0</v>
      </c>
      <c r="D321">
        <f t="shared" si="67"/>
        <v>254.64790894703248</v>
      </c>
      <c r="E321" s="2">
        <f t="shared" si="68"/>
        <v>-352.05762848491884</v>
      </c>
      <c r="F321">
        <f t="shared" si="69"/>
        <v>-19098.593171027438</v>
      </c>
      <c r="G321">
        <f t="shared" si="70"/>
        <v>5984.9796842435753</v>
      </c>
      <c r="H321">
        <f t="shared" si="71"/>
        <v>4329.0144520995218</v>
      </c>
      <c r="I321" s="2">
        <f t="shared" si="72"/>
        <v>7386.4976780132301</v>
      </c>
      <c r="J321" s="46">
        <f t="shared" si="73"/>
        <v>434.49986341254618</v>
      </c>
      <c r="K321">
        <f t="shared" si="74"/>
        <v>18.368712774884575</v>
      </c>
      <c r="L321">
        <f t="shared" si="75"/>
        <v>3.3766016130302778E-2</v>
      </c>
      <c r="M321" s="46">
        <f t="shared" si="76"/>
        <v>18.368805879472504</v>
      </c>
      <c r="N321" s="8">
        <f t="shared" si="64"/>
        <v>-4.8958629782685858E-6</v>
      </c>
      <c r="O321" s="5">
        <f>SUM($N$41:N321)*0.1+$N$8</f>
        <v>-1.8855915060125615E-5</v>
      </c>
      <c r="P321" s="5">
        <f>SUM($O$41:O321)+0</f>
        <v>7.8397675545696325E-3</v>
      </c>
      <c r="Q321" s="8">
        <f t="shared" si="65"/>
        <v>-3.5412420269731285E-6</v>
      </c>
      <c r="R321" s="5">
        <f>SUM($Q$41:Q321)*0.1+$T$8</f>
        <v>-2.9123830247734968E-5</v>
      </c>
      <c r="S321" s="5">
        <f>SUM($R$41:R321)+0</f>
        <v>8.3069241711645897E-3</v>
      </c>
      <c r="T321">
        <f t="shared" si="77"/>
        <v>3.4694999943126588E-5</v>
      </c>
      <c r="U321">
        <f t="shared" si="78"/>
        <v>1.1422212767023788E-2</v>
      </c>
      <c r="W321" s="1"/>
    </row>
    <row r="322" spans="2:23" x14ac:dyDescent="0.35">
      <c r="B322">
        <f t="shared" si="79"/>
        <v>28.100000000000129</v>
      </c>
      <c r="C322">
        <f t="shared" si="66"/>
        <v>0</v>
      </c>
      <c r="D322">
        <f t="shared" si="67"/>
        <v>254.64790894703248</v>
      </c>
      <c r="E322" s="2">
        <f t="shared" si="68"/>
        <v>-352.05762848491884</v>
      </c>
      <c r="F322">
        <f t="shared" si="69"/>
        <v>-19098.593171027438</v>
      </c>
      <c r="G322">
        <f t="shared" si="70"/>
        <v>5949.7739213950827</v>
      </c>
      <c r="H322">
        <f t="shared" si="71"/>
        <v>4303.5496612048173</v>
      </c>
      <c r="I322" s="2">
        <f t="shared" si="72"/>
        <v>7343.0476916719745</v>
      </c>
      <c r="J322" s="46">
        <f t="shared" si="73"/>
        <v>434.49986341254618</v>
      </c>
      <c r="K322">
        <f t="shared" si="74"/>
        <v>18.260661523267601</v>
      </c>
      <c r="L322">
        <f t="shared" si="75"/>
        <v>3.3766016130302778E-2</v>
      </c>
      <c r="M322" s="46">
        <f t="shared" si="76"/>
        <v>18.260755178767436</v>
      </c>
      <c r="N322" s="8">
        <f t="shared" si="64"/>
        <v>-4.867063784278769E-6</v>
      </c>
      <c r="O322" s="5">
        <f>SUM($N$41:N322)*0.1+$N$8</f>
        <v>-1.9342621438553488E-5</v>
      </c>
      <c r="P322" s="5">
        <f>SUM($O$41:O322)+0</f>
        <v>7.8204249331310788E-3</v>
      </c>
      <c r="Q322" s="8">
        <f t="shared" si="65"/>
        <v>-3.5204111915203445E-6</v>
      </c>
      <c r="R322" s="5">
        <f>SUM($Q$41:Q322)*0.1+$T$8</f>
        <v>-2.9475871366886996E-5</v>
      </c>
      <c r="S322" s="5">
        <f>SUM($R$41:R322)+0</f>
        <v>8.277448299797702E-3</v>
      </c>
      <c r="T322">
        <f t="shared" si="77"/>
        <v>3.5255694532266097E-5</v>
      </c>
      <c r="U322">
        <f t="shared" si="78"/>
        <v>1.1387501766874159E-2</v>
      </c>
      <c r="W322" s="1"/>
    </row>
    <row r="323" spans="2:23" x14ac:dyDescent="0.35">
      <c r="B323">
        <f t="shared" si="79"/>
        <v>28.200000000000131</v>
      </c>
      <c r="C323">
        <f t="shared" si="66"/>
        <v>0</v>
      </c>
      <c r="D323">
        <f t="shared" si="67"/>
        <v>254.64790894703248</v>
      </c>
      <c r="E323" s="2">
        <f t="shared" si="68"/>
        <v>-352.05762848491884</v>
      </c>
      <c r="F323">
        <f t="shared" si="69"/>
        <v>-19098.593171027438</v>
      </c>
      <c r="G323">
        <f t="shared" si="70"/>
        <v>5914.5681585465909</v>
      </c>
      <c r="H323">
        <f t="shared" si="71"/>
        <v>4278.0848703101137</v>
      </c>
      <c r="I323" s="2">
        <f t="shared" si="72"/>
        <v>7299.5977053307206</v>
      </c>
      <c r="J323" s="46">
        <f t="shared" si="73"/>
        <v>434.49986341254618</v>
      </c>
      <c r="K323">
        <f t="shared" si="74"/>
        <v>18.152610271650634</v>
      </c>
      <c r="L323">
        <f t="shared" si="75"/>
        <v>3.3766016130302778E-2</v>
      </c>
      <c r="M323" s="46">
        <f t="shared" si="76"/>
        <v>18.152704484620799</v>
      </c>
      <c r="N323" s="8">
        <f t="shared" si="64"/>
        <v>-4.8382645902889539E-6</v>
      </c>
      <c r="O323" s="5">
        <f>SUM($N$41:N323)*0.1+$N$8</f>
        <v>-1.9826447897582389E-5</v>
      </c>
      <c r="P323" s="5">
        <f>SUM($O$41:O323)+0</f>
        <v>7.8005984852334963E-3</v>
      </c>
      <c r="Q323" s="8">
        <f t="shared" si="65"/>
        <v>-3.4995803560675609E-6</v>
      </c>
      <c r="R323" s="5">
        <f>SUM($Q$41:Q323)*0.1+$T$8</f>
        <v>-2.9825829402493754E-5</v>
      </c>
      <c r="S323" s="5">
        <f>SUM($R$41:R323)+0</f>
        <v>8.2476224703952085E-3</v>
      </c>
      <c r="T323">
        <f t="shared" si="77"/>
        <v>3.5814356559656495E-5</v>
      </c>
      <c r="U323">
        <f t="shared" si="78"/>
        <v>1.1352207412745553E-2</v>
      </c>
      <c r="W323" s="1"/>
    </row>
    <row r="324" spans="2:23" x14ac:dyDescent="0.35">
      <c r="B324">
        <f t="shared" si="79"/>
        <v>28.300000000000132</v>
      </c>
      <c r="C324">
        <f t="shared" si="66"/>
        <v>0</v>
      </c>
      <c r="D324">
        <f t="shared" si="67"/>
        <v>254.64790894703248</v>
      </c>
      <c r="E324" s="2">
        <f t="shared" si="68"/>
        <v>-352.05762848491884</v>
      </c>
      <c r="F324">
        <f t="shared" si="69"/>
        <v>-19098.593171027438</v>
      </c>
      <c r="G324">
        <f t="shared" si="70"/>
        <v>5879.3623956980991</v>
      </c>
      <c r="H324">
        <f t="shared" si="71"/>
        <v>4252.6200794154111</v>
      </c>
      <c r="I324" s="2">
        <f t="shared" si="72"/>
        <v>7256.1477189894658</v>
      </c>
      <c r="J324" s="46">
        <f t="shared" si="73"/>
        <v>434.49986341254618</v>
      </c>
      <c r="K324">
        <f t="shared" si="74"/>
        <v>18.044559020033667</v>
      </c>
      <c r="L324">
        <f t="shared" si="75"/>
        <v>3.3766016130302778E-2</v>
      </c>
      <c r="M324" s="46">
        <f t="shared" si="76"/>
        <v>18.044653797150399</v>
      </c>
      <c r="N324" s="8">
        <f t="shared" si="64"/>
        <v>-4.8094653962991387E-6</v>
      </c>
      <c r="O324" s="5">
        <f>SUM($N$41:N324)*0.1+$N$8</f>
        <v>-2.0307394437212297E-5</v>
      </c>
      <c r="P324" s="5">
        <f>SUM($O$41:O324)+0</f>
        <v>7.7802910907962836E-3</v>
      </c>
      <c r="Q324" s="8">
        <f t="shared" si="65"/>
        <v>-3.4787495206147781E-6</v>
      </c>
      <c r="R324" s="5">
        <f>SUM($Q$41:Q324)*0.1+$T$8</f>
        <v>-3.0173704354555228E-5</v>
      </c>
      <c r="S324" s="5">
        <f>SUM($R$41:R324)+0</f>
        <v>8.2174487660406532E-3</v>
      </c>
      <c r="T324">
        <f t="shared" si="77"/>
        <v>3.6370904625876797E-5</v>
      </c>
      <c r="U324">
        <f t="shared" si="78"/>
        <v>1.1316333049182808E-2</v>
      </c>
      <c r="W324" s="1"/>
    </row>
    <row r="325" spans="2:23" x14ac:dyDescent="0.35">
      <c r="B325">
        <f t="shared" si="79"/>
        <v>28.400000000000134</v>
      </c>
      <c r="C325">
        <f t="shared" si="66"/>
        <v>0</v>
      </c>
      <c r="D325">
        <f t="shared" si="67"/>
        <v>254.64790894703248</v>
      </c>
      <c r="E325" s="2">
        <f t="shared" si="68"/>
        <v>-352.05762848491884</v>
      </c>
      <c r="F325">
        <f t="shared" si="69"/>
        <v>-19098.593171027438</v>
      </c>
      <c r="G325">
        <f t="shared" si="70"/>
        <v>5844.1566328496065</v>
      </c>
      <c r="H325">
        <f t="shared" si="71"/>
        <v>4227.1552885207066</v>
      </c>
      <c r="I325" s="2">
        <f t="shared" si="72"/>
        <v>7212.6977326482101</v>
      </c>
      <c r="J325" s="46">
        <f t="shared" si="73"/>
        <v>434.49986341254618</v>
      </c>
      <c r="K325">
        <f t="shared" si="74"/>
        <v>17.936507768416696</v>
      </c>
      <c r="L325">
        <f t="shared" si="75"/>
        <v>3.3766016130302778E-2</v>
      </c>
      <c r="M325" s="46">
        <f t="shared" si="76"/>
        <v>17.936603116476888</v>
      </c>
      <c r="N325" s="8">
        <f t="shared" si="64"/>
        <v>-4.7806662023093227E-6</v>
      </c>
      <c r="O325" s="5">
        <f>SUM($N$41:N325)*0.1+$N$8</f>
        <v>-2.078546105744324E-5</v>
      </c>
      <c r="P325" s="5">
        <f>SUM($O$41:O325)+0</f>
        <v>7.7595056297388408E-3</v>
      </c>
      <c r="Q325" s="8">
        <f t="shared" si="65"/>
        <v>-3.4579186851619937E-6</v>
      </c>
      <c r="R325" s="5">
        <f>SUM($Q$41:Q325)*0.1+$T$8</f>
        <v>-3.0519496223071419E-5</v>
      </c>
      <c r="S325" s="5">
        <f>SUM($R$41:R325)+0</f>
        <v>8.1869292698175822E-3</v>
      </c>
      <c r="T325">
        <f t="shared" si="77"/>
        <v>3.692526291146158E-5</v>
      </c>
      <c r="U325">
        <f t="shared" si="78"/>
        <v>1.1279882024513582E-2</v>
      </c>
      <c r="W325" s="1"/>
    </row>
    <row r="326" spans="2:23" x14ac:dyDescent="0.35">
      <c r="B326">
        <f t="shared" si="79"/>
        <v>28.500000000000135</v>
      </c>
      <c r="C326">
        <f t="shared" si="66"/>
        <v>0</v>
      </c>
      <c r="D326">
        <f t="shared" si="67"/>
        <v>254.64790894703248</v>
      </c>
      <c r="E326" s="2">
        <f t="shared" si="68"/>
        <v>-352.05762848491884</v>
      </c>
      <c r="F326">
        <f t="shared" si="69"/>
        <v>-19098.593171027438</v>
      </c>
      <c r="G326">
        <f t="shared" si="70"/>
        <v>5808.9508700011138</v>
      </c>
      <c r="H326">
        <f t="shared" si="71"/>
        <v>4201.690497626003</v>
      </c>
      <c r="I326" s="2">
        <f t="shared" si="72"/>
        <v>7169.2477463069545</v>
      </c>
      <c r="J326" s="46">
        <f t="shared" si="73"/>
        <v>434.49986341254618</v>
      </c>
      <c r="K326">
        <f t="shared" si="74"/>
        <v>17.828456516799722</v>
      </c>
      <c r="L326">
        <f t="shared" si="75"/>
        <v>3.3766016130302778E-2</v>
      </c>
      <c r="M326" s="46">
        <f t="shared" si="76"/>
        <v>17.828552442723847</v>
      </c>
      <c r="N326" s="8">
        <f t="shared" si="64"/>
        <v>-4.7518670083195067E-6</v>
      </c>
      <c r="O326" s="5">
        <f>SUM($N$41:N326)*0.1+$N$8</f>
        <v>-2.126064775827519E-5</v>
      </c>
      <c r="P326" s="5">
        <f>SUM($O$41:O326)+0</f>
        <v>7.7382449819805655E-3</v>
      </c>
      <c r="Q326" s="8">
        <f t="shared" si="65"/>
        <v>-3.4370878497092101E-6</v>
      </c>
      <c r="R326" s="5">
        <f>SUM($Q$41:Q326)*0.1+$T$8</f>
        <v>-3.0863205008042354E-5</v>
      </c>
      <c r="S326" s="5">
        <f>SUM($R$41:R326)+0</f>
        <v>8.1560660648095397E-3</v>
      </c>
      <c r="T326">
        <f t="shared" si="77"/>
        <v>3.7477360719104842E-5</v>
      </c>
      <c r="U326">
        <f t="shared" si="78"/>
        <v>1.1242857690760173E-2</v>
      </c>
      <c r="W326" s="1"/>
    </row>
    <row r="327" spans="2:23" x14ac:dyDescent="0.35">
      <c r="B327">
        <f t="shared" si="79"/>
        <v>28.600000000000136</v>
      </c>
      <c r="C327">
        <f t="shared" si="66"/>
        <v>0</v>
      </c>
      <c r="D327">
        <f t="shared" si="67"/>
        <v>254.64790894703248</v>
      </c>
      <c r="E327" s="2">
        <f t="shared" si="68"/>
        <v>-352.05762848491884</v>
      </c>
      <c r="F327">
        <f t="shared" si="69"/>
        <v>-19098.593171027438</v>
      </c>
      <c r="G327">
        <f t="shared" si="70"/>
        <v>5773.7451071526211</v>
      </c>
      <c r="H327">
        <f t="shared" si="71"/>
        <v>4176.2257067312985</v>
      </c>
      <c r="I327" s="2">
        <f t="shared" si="72"/>
        <v>7125.7977599656979</v>
      </c>
      <c r="J327" s="46">
        <f t="shared" si="73"/>
        <v>434.49986341254618</v>
      </c>
      <c r="K327">
        <f t="shared" si="74"/>
        <v>17.720405265182748</v>
      </c>
      <c r="L327">
        <f t="shared" si="75"/>
        <v>3.3766016130302778E-2</v>
      </c>
      <c r="M327" s="46">
        <f t="shared" si="76"/>
        <v>17.720501776017866</v>
      </c>
      <c r="N327" s="8">
        <f t="shared" si="64"/>
        <v>-4.7230678143296907E-6</v>
      </c>
      <c r="O327" s="5">
        <f>SUM($N$41:N327)*0.1+$N$8</f>
        <v>-2.1732954539708155E-5</v>
      </c>
      <c r="P327" s="5">
        <f>SUM($O$41:O327)+0</f>
        <v>7.7165120274408569E-3</v>
      </c>
      <c r="Q327" s="8">
        <f t="shared" si="65"/>
        <v>-3.416257014256426E-6</v>
      </c>
      <c r="R327" s="5">
        <f>SUM($Q$41:Q327)*0.1+$T$8</f>
        <v>-3.1204830709467992E-5</v>
      </c>
      <c r="S327" s="5">
        <f>SUM($R$41:R327)+0</f>
        <v>8.1248612341000715E-3</v>
      </c>
      <c r="T327">
        <f t="shared" si="77"/>
        <v>3.8027132058986224E-5</v>
      </c>
      <c r="U327">
        <f t="shared" si="78"/>
        <v>1.1205263403553775E-2</v>
      </c>
      <c r="W327" s="1"/>
    </row>
    <row r="328" spans="2:23" x14ac:dyDescent="0.35">
      <c r="B328">
        <f t="shared" si="79"/>
        <v>28.700000000000138</v>
      </c>
      <c r="C328">
        <f t="shared" si="66"/>
        <v>0</v>
      </c>
      <c r="D328">
        <f t="shared" si="67"/>
        <v>254.64790894703248</v>
      </c>
      <c r="E328" s="2">
        <f t="shared" si="68"/>
        <v>-352.05762848491884</v>
      </c>
      <c r="F328">
        <f t="shared" si="69"/>
        <v>-19098.593171027438</v>
      </c>
      <c r="G328">
        <f t="shared" si="70"/>
        <v>5738.5393443041285</v>
      </c>
      <c r="H328">
        <f t="shared" si="71"/>
        <v>4150.7609158365967</v>
      </c>
      <c r="I328" s="2">
        <f t="shared" si="72"/>
        <v>7082.347773624444</v>
      </c>
      <c r="J328" s="46">
        <f t="shared" si="73"/>
        <v>434.49986341254618</v>
      </c>
      <c r="K328">
        <f t="shared" si="74"/>
        <v>17.612354013565781</v>
      </c>
      <c r="L328">
        <f t="shared" si="75"/>
        <v>3.3766016130302778E-2</v>
      </c>
      <c r="M328" s="46">
        <f t="shared" si="76"/>
        <v>17.612451116488657</v>
      </c>
      <c r="N328" s="8">
        <f t="shared" si="64"/>
        <v>-4.6942686203398747E-6</v>
      </c>
      <c r="O328" s="5">
        <f>SUM($N$41:N328)*0.1+$N$8</f>
        <v>-2.2202381401742147E-5</v>
      </c>
      <c r="P328" s="5">
        <f>SUM($O$41:O328)+0</f>
        <v>7.6943096460391144E-3</v>
      </c>
      <c r="Q328" s="8">
        <f t="shared" si="65"/>
        <v>-3.3954261788036437E-6</v>
      </c>
      <c r="R328" s="5">
        <f>SUM($Q$41:Q328)*0.1+$T$8</f>
        <v>-3.1544373327348359E-5</v>
      </c>
      <c r="S328" s="5">
        <f>SUM($R$41:R328)+0</f>
        <v>8.0933168607727236E-3</v>
      </c>
      <c r="T328">
        <f t="shared" si="77"/>
        <v>3.8574515272697232E-5</v>
      </c>
      <c r="U328">
        <f t="shared" si="78"/>
        <v>1.1167102522051036E-2</v>
      </c>
      <c r="W328" s="1"/>
    </row>
    <row r="329" spans="2:23" x14ac:dyDescent="0.35">
      <c r="B329">
        <f t="shared" si="79"/>
        <v>28.800000000000139</v>
      </c>
      <c r="C329">
        <f t="shared" si="66"/>
        <v>0</v>
      </c>
      <c r="D329">
        <f t="shared" si="67"/>
        <v>254.64790894703248</v>
      </c>
      <c r="E329" s="2">
        <f t="shared" si="68"/>
        <v>-352.05762848491884</v>
      </c>
      <c r="F329">
        <f t="shared" si="69"/>
        <v>-19098.593171027438</v>
      </c>
      <c r="G329">
        <f t="shared" si="70"/>
        <v>5703.3335814556358</v>
      </c>
      <c r="H329">
        <f t="shared" si="71"/>
        <v>4125.2961249418922</v>
      </c>
      <c r="I329" s="2">
        <f t="shared" si="72"/>
        <v>7038.8977872831883</v>
      </c>
      <c r="J329" s="46">
        <f t="shared" si="73"/>
        <v>434.49986341254618</v>
      </c>
      <c r="K329">
        <f t="shared" si="74"/>
        <v>17.504302761948811</v>
      </c>
      <c r="L329">
        <f t="shared" si="75"/>
        <v>3.3766016130302778E-2</v>
      </c>
      <c r="M329" s="46">
        <f t="shared" si="76"/>
        <v>17.504400464269111</v>
      </c>
      <c r="N329" s="8">
        <f t="shared" si="64"/>
        <v>-4.6654694263500587E-6</v>
      </c>
      <c r="O329" s="5">
        <f>SUM($N$41:N329)*0.1+$N$8</f>
        <v>-2.2668928344377154E-5</v>
      </c>
      <c r="P329" s="5">
        <f>SUM($O$41:O329)+0</f>
        <v>7.6716407176947374E-3</v>
      </c>
      <c r="Q329" s="8">
        <f t="shared" si="65"/>
        <v>-3.3745953433508597E-6</v>
      </c>
      <c r="R329" s="5">
        <f>SUM($Q$41:Q329)*0.1+$T$8</f>
        <v>-3.188183286168343E-5</v>
      </c>
      <c r="S329" s="5">
        <f>SUM($R$41:R329)+0</f>
        <v>8.0614350279110403E-3</v>
      </c>
      <c r="T329">
        <f t="shared" si="77"/>
        <v>3.9119452691759678E-5</v>
      </c>
      <c r="U329">
        <f t="shared" si="78"/>
        <v>1.1128378408852876E-2</v>
      </c>
      <c r="W329" s="1"/>
    </row>
    <row r="330" spans="2:23" x14ac:dyDescent="0.35">
      <c r="B330">
        <f t="shared" si="79"/>
        <v>28.900000000000141</v>
      </c>
      <c r="C330">
        <f t="shared" si="66"/>
        <v>0</v>
      </c>
      <c r="D330">
        <f t="shared" si="67"/>
        <v>254.64790894703248</v>
      </c>
      <c r="E330" s="2">
        <f t="shared" si="68"/>
        <v>-352.05762848491884</v>
      </c>
      <c r="F330">
        <f t="shared" si="69"/>
        <v>-19098.593171027438</v>
      </c>
      <c r="G330">
        <f t="shared" si="70"/>
        <v>5668.1278186071449</v>
      </c>
      <c r="H330">
        <f t="shared" si="71"/>
        <v>4099.8313340471877</v>
      </c>
      <c r="I330" s="2">
        <f t="shared" si="72"/>
        <v>6995.4478009419336</v>
      </c>
      <c r="J330" s="46">
        <f t="shared" si="73"/>
        <v>434.49986341254618</v>
      </c>
      <c r="K330">
        <f t="shared" si="74"/>
        <v>17.39625151033184</v>
      </c>
      <c r="L330">
        <f t="shared" si="75"/>
        <v>3.3766016130302778E-2</v>
      </c>
      <c r="M330" s="46">
        <f t="shared" si="76"/>
        <v>17.396349819495434</v>
      </c>
      <c r="N330" s="8">
        <f t="shared" si="64"/>
        <v>-4.6366702323602436E-6</v>
      </c>
      <c r="O330" s="5">
        <f>SUM($N$41:N330)*0.1+$N$8</f>
        <v>-2.3132595367613169E-5</v>
      </c>
      <c r="P330" s="5">
        <f>SUM($O$41:O330)+0</f>
        <v>7.6485081223271242E-3</v>
      </c>
      <c r="Q330" s="8">
        <f t="shared" si="65"/>
        <v>-3.3537645078980752E-6</v>
      </c>
      <c r="R330" s="5">
        <f>SUM($Q$41:Q330)*0.1+$T$8</f>
        <v>-3.2217209312473258E-5</v>
      </c>
      <c r="S330" s="5">
        <f>SUM($R$41:R330)+0</f>
        <v>8.0292178185985674E-3</v>
      </c>
      <c r="T330">
        <f t="shared" si="77"/>
        <v>3.9661890327182237E-5</v>
      </c>
      <c r="U330">
        <f t="shared" si="78"/>
        <v>1.1089094429925499E-2</v>
      </c>
      <c r="W330" s="1"/>
    </row>
    <row r="331" spans="2:23" x14ac:dyDescent="0.35">
      <c r="B331">
        <f t="shared" si="79"/>
        <v>29.000000000000142</v>
      </c>
      <c r="C331">
        <f t="shared" si="66"/>
        <v>0</v>
      </c>
      <c r="D331">
        <f t="shared" si="67"/>
        <v>254.64790894703248</v>
      </c>
      <c r="E331" s="2">
        <f t="shared" si="68"/>
        <v>-352.05762848491884</v>
      </c>
      <c r="F331">
        <f t="shared" si="69"/>
        <v>-19098.593171027438</v>
      </c>
      <c r="G331">
        <f t="shared" si="70"/>
        <v>5632.9220557586523</v>
      </c>
      <c r="H331">
        <f t="shared" si="71"/>
        <v>4074.3665431524842</v>
      </c>
      <c r="I331" s="2">
        <f t="shared" si="72"/>
        <v>6951.9978146006779</v>
      </c>
      <c r="J331" s="46">
        <f t="shared" si="73"/>
        <v>434.49986341254618</v>
      </c>
      <c r="K331">
        <f t="shared" si="74"/>
        <v>17.28820025871487</v>
      </c>
      <c r="L331">
        <f t="shared" si="75"/>
        <v>3.3766016130302778E-2</v>
      </c>
      <c r="M331" s="46">
        <f t="shared" si="76"/>
        <v>17.288299182307231</v>
      </c>
      <c r="N331" s="8">
        <f t="shared" si="64"/>
        <v>-4.6078710383704276E-6</v>
      </c>
      <c r="O331" s="5">
        <f>SUM($N$41:N331)*0.1+$N$8</f>
        <v>-2.3593382471450218E-5</v>
      </c>
      <c r="P331" s="5">
        <f>SUM($O$41:O331)+0</f>
        <v>7.6249147398556741E-3</v>
      </c>
      <c r="Q331" s="8">
        <f t="shared" si="65"/>
        <v>-3.3329336724452916E-6</v>
      </c>
      <c r="R331" s="5">
        <f>SUM($Q$41:Q331)*0.1+$T$8</f>
        <v>-3.2550502679717789E-5</v>
      </c>
      <c r="S331" s="5">
        <f>SUM($R$41:R331)+0</f>
        <v>7.9966673159188491E-3</v>
      </c>
      <c r="T331">
        <f t="shared" si="77"/>
        <v>4.0201777586898439E-5</v>
      </c>
      <c r="U331">
        <f t="shared" si="78"/>
        <v>1.1049253954523495E-2</v>
      </c>
      <c r="W331" s="1"/>
    </row>
    <row r="332" spans="2:23" x14ac:dyDescent="0.35">
      <c r="B332">
        <f t="shared" si="79"/>
        <v>29.100000000000144</v>
      </c>
      <c r="C332">
        <f t="shared" si="66"/>
        <v>0</v>
      </c>
      <c r="D332">
        <f t="shared" si="67"/>
        <v>254.64790894703248</v>
      </c>
      <c r="E332" s="2">
        <f t="shared" si="68"/>
        <v>-352.05762848491884</v>
      </c>
      <c r="F332">
        <f t="shared" si="69"/>
        <v>-19098.593171027438</v>
      </c>
      <c r="G332">
        <f t="shared" si="70"/>
        <v>5597.7162929101596</v>
      </c>
      <c r="H332">
        <f t="shared" si="71"/>
        <v>4048.9017522577815</v>
      </c>
      <c r="I332" s="2">
        <f t="shared" si="72"/>
        <v>6908.5478282594231</v>
      </c>
      <c r="J332" s="46">
        <f t="shared" si="73"/>
        <v>434.49986341254618</v>
      </c>
      <c r="K332">
        <f t="shared" si="74"/>
        <v>17.180149007097899</v>
      </c>
      <c r="L332">
        <f t="shared" si="75"/>
        <v>3.3766016130302778E-2</v>
      </c>
      <c r="M332" s="46">
        <f t="shared" si="76"/>
        <v>17.180248552847623</v>
      </c>
      <c r="N332" s="8">
        <f t="shared" si="64"/>
        <v>-4.5790718443806116E-6</v>
      </c>
      <c r="O332" s="5">
        <f>SUM($N$41:N332)*0.1+$N$8</f>
        <v>-2.4051289655888275E-5</v>
      </c>
      <c r="P332" s="5">
        <f>SUM($O$41:O332)+0</f>
        <v>7.6008634501997857E-3</v>
      </c>
      <c r="Q332" s="8">
        <f t="shared" si="65"/>
        <v>-3.3121028369925089E-6</v>
      </c>
      <c r="R332" s="5">
        <f>SUM($Q$41:Q332)*0.1+$T$8</f>
        <v>-3.2881712963417036E-5</v>
      </c>
      <c r="S332" s="5">
        <f>SUM($R$41:R332)+0</f>
        <v>7.9637856029554314E-3</v>
      </c>
      <c r="T332">
        <f t="shared" si="77"/>
        <v>4.0739067018280944E-5</v>
      </c>
      <c r="U332">
        <f t="shared" si="78"/>
        <v>1.100886035511502E-2</v>
      </c>
      <c r="W332" s="1"/>
    </row>
    <row r="333" spans="2:23" x14ac:dyDescent="0.35">
      <c r="B333">
        <f t="shared" si="79"/>
        <v>29.200000000000145</v>
      </c>
      <c r="C333">
        <f t="shared" si="66"/>
        <v>0</v>
      </c>
      <c r="D333">
        <f t="shared" si="67"/>
        <v>254.64790894703248</v>
      </c>
      <c r="E333" s="2">
        <f t="shared" si="68"/>
        <v>-352.05762848491884</v>
      </c>
      <c r="F333">
        <f t="shared" si="69"/>
        <v>-19098.593171027438</v>
      </c>
      <c r="G333">
        <f t="shared" si="70"/>
        <v>5562.5105300616669</v>
      </c>
      <c r="H333">
        <f t="shared" si="71"/>
        <v>4023.4369613630779</v>
      </c>
      <c r="I333" s="2">
        <f t="shared" si="72"/>
        <v>6865.0978419181683</v>
      </c>
      <c r="J333" s="46">
        <f t="shared" si="73"/>
        <v>434.49986341254618</v>
      </c>
      <c r="K333">
        <f t="shared" si="74"/>
        <v>17.072097755480932</v>
      </c>
      <c r="L333">
        <f t="shared" si="75"/>
        <v>3.3766016130302778E-2</v>
      </c>
      <c r="M333" s="46">
        <f t="shared" si="76"/>
        <v>17.072197931263361</v>
      </c>
      <c r="N333" s="8">
        <f t="shared" si="64"/>
        <v>-4.5502726503907956E-6</v>
      </c>
      <c r="O333" s="5">
        <f>SUM($N$41:N333)*0.1+$N$8</f>
        <v>-2.4506316920927359E-5</v>
      </c>
      <c r="P333" s="5">
        <f>SUM($O$41:O333)+0</f>
        <v>7.5763571332788581E-3</v>
      </c>
      <c r="Q333" s="8">
        <f t="shared" si="65"/>
        <v>-3.2912720015397253E-6</v>
      </c>
      <c r="R333" s="5">
        <f>SUM($Q$41:Q333)*0.1+$T$8</f>
        <v>-3.3210840163571E-5</v>
      </c>
      <c r="S333" s="5">
        <f>SUM($R$41:R333)+0</f>
        <v>7.9305747627918602E-3</v>
      </c>
      <c r="T333">
        <f t="shared" si="77"/>
        <v>4.1273714073235413E-5</v>
      </c>
      <c r="U333">
        <f t="shared" si="78"/>
        <v>1.0967917007308937E-2</v>
      </c>
      <c r="W333" s="1"/>
    </row>
    <row r="334" spans="2:23" x14ac:dyDescent="0.35">
      <c r="B334">
        <f t="shared" si="79"/>
        <v>29.300000000000146</v>
      </c>
      <c r="C334">
        <f t="shared" si="66"/>
        <v>0</v>
      </c>
      <c r="D334">
        <f t="shared" si="67"/>
        <v>254.64790894703248</v>
      </c>
      <c r="E334" s="2">
        <f t="shared" si="68"/>
        <v>-352.05762848491884</v>
      </c>
      <c r="F334">
        <f t="shared" si="69"/>
        <v>-19098.593171027438</v>
      </c>
      <c r="G334">
        <f t="shared" si="70"/>
        <v>5527.3047672131743</v>
      </c>
      <c r="H334">
        <f t="shared" si="71"/>
        <v>3997.9721704683734</v>
      </c>
      <c r="I334" s="2">
        <f t="shared" si="72"/>
        <v>6821.6478555769118</v>
      </c>
      <c r="J334" s="46">
        <f t="shared" si="73"/>
        <v>434.49986341254618</v>
      </c>
      <c r="K334">
        <f t="shared" si="74"/>
        <v>16.964046503863958</v>
      </c>
      <c r="L334">
        <f t="shared" si="75"/>
        <v>3.3766016130302778E-2</v>
      </c>
      <c r="M334" s="46">
        <f t="shared" si="76"/>
        <v>16.964147317704917</v>
      </c>
      <c r="N334" s="8">
        <f t="shared" si="64"/>
        <v>-4.5214734564009796E-6</v>
      </c>
      <c r="O334" s="5">
        <f>SUM($N$41:N334)*0.1+$N$8</f>
        <v>-2.4958464266567458E-5</v>
      </c>
      <c r="P334" s="5">
        <f>SUM($O$41:O334)+0</f>
        <v>7.5513986690122908E-3</v>
      </c>
      <c r="Q334" s="8">
        <f t="shared" si="65"/>
        <v>-3.2704411660869413E-6</v>
      </c>
      <c r="R334" s="5">
        <f>SUM($Q$41:Q334)*0.1+$T$8</f>
        <v>-3.3537884280179707E-5</v>
      </c>
      <c r="S334" s="5">
        <f>SUM($R$41:R334)+0</f>
        <v>7.8970368785116797E-3</v>
      </c>
      <c r="T334">
        <f t="shared" si="77"/>
        <v>4.1805676893649859E-5</v>
      </c>
      <c r="U334">
        <f t="shared" si="78"/>
        <v>1.0926427289783889E-2</v>
      </c>
      <c r="W334" s="1"/>
    </row>
    <row r="335" spans="2:23" x14ac:dyDescent="0.35">
      <c r="B335">
        <f t="shared" si="79"/>
        <v>29.400000000000148</v>
      </c>
      <c r="C335">
        <f t="shared" si="66"/>
        <v>0</v>
      </c>
      <c r="D335">
        <f t="shared" si="67"/>
        <v>254.64790894703248</v>
      </c>
      <c r="E335" s="2">
        <f t="shared" si="68"/>
        <v>-352.05762848491884</v>
      </c>
      <c r="F335">
        <f t="shared" si="69"/>
        <v>-19098.593171027438</v>
      </c>
      <c r="G335">
        <f t="shared" si="70"/>
        <v>5492.0990043646816</v>
      </c>
      <c r="H335">
        <f t="shared" si="71"/>
        <v>3972.5073795736716</v>
      </c>
      <c r="I335" s="2">
        <f t="shared" si="72"/>
        <v>6778.197869235657</v>
      </c>
      <c r="J335" s="46">
        <f t="shared" si="73"/>
        <v>434.49986341254618</v>
      </c>
      <c r="K335">
        <f t="shared" si="74"/>
        <v>16.855995252246988</v>
      </c>
      <c r="L335">
        <f t="shared" si="75"/>
        <v>3.3766016130302778E-2</v>
      </c>
      <c r="M335" s="46">
        <f t="shared" si="76"/>
        <v>16.856096712326639</v>
      </c>
      <c r="N335" s="8">
        <f t="shared" si="64"/>
        <v>-4.4926742624111636E-6</v>
      </c>
      <c r="O335" s="5">
        <f>SUM($N$41:N335)*0.1+$N$8</f>
        <v>-2.5407731692808572E-5</v>
      </c>
      <c r="P335" s="5">
        <f>SUM($O$41:O335)+0</f>
        <v>7.5259909373194822E-3</v>
      </c>
      <c r="Q335" s="8">
        <f t="shared" si="65"/>
        <v>-3.2496103306341589E-6</v>
      </c>
      <c r="R335" s="5">
        <f>SUM($Q$41:Q335)*0.1+$T$8</f>
        <v>-3.3862845313243131E-5</v>
      </c>
      <c r="S335" s="5">
        <f>SUM($R$41:R335)+0</f>
        <v>7.8631740331984359E-3</v>
      </c>
      <c r="T335">
        <f t="shared" si="77"/>
        <v>4.2334916115216075E-5</v>
      </c>
      <c r="U335">
        <f t="shared" si="78"/>
        <v>1.0884394584219241E-2</v>
      </c>
      <c r="W335" s="1"/>
    </row>
    <row r="336" spans="2:23" x14ac:dyDescent="0.35">
      <c r="B336">
        <f t="shared" si="79"/>
        <v>29.500000000000149</v>
      </c>
      <c r="C336">
        <f t="shared" si="66"/>
        <v>0</v>
      </c>
      <c r="D336">
        <f t="shared" si="67"/>
        <v>254.64790894703248</v>
      </c>
      <c r="E336" s="2">
        <f t="shared" si="68"/>
        <v>-352.05762848491884</v>
      </c>
      <c r="F336">
        <f t="shared" si="69"/>
        <v>-19098.593171027438</v>
      </c>
      <c r="G336">
        <f t="shared" si="70"/>
        <v>5456.8932415161898</v>
      </c>
      <c r="H336">
        <f t="shared" si="71"/>
        <v>3947.0425886789671</v>
      </c>
      <c r="I336" s="2">
        <f t="shared" si="72"/>
        <v>6734.7478828944022</v>
      </c>
      <c r="J336" s="46">
        <f t="shared" si="73"/>
        <v>434.49986341254618</v>
      </c>
      <c r="K336">
        <f t="shared" si="74"/>
        <v>16.747944000630017</v>
      </c>
      <c r="L336">
        <f t="shared" si="75"/>
        <v>3.3766016130302778E-2</v>
      </c>
      <c r="M336" s="46">
        <f t="shared" si="76"/>
        <v>16.748046115286847</v>
      </c>
      <c r="N336" s="8">
        <f t="shared" si="64"/>
        <v>-4.4638750684213484E-6</v>
      </c>
      <c r="O336" s="5">
        <f>SUM($N$41:N336)*0.1+$N$8</f>
        <v>-2.5854119199650713E-5</v>
      </c>
      <c r="P336" s="5">
        <f>SUM($O$41:O336)+0</f>
        <v>7.5001368181198316E-3</v>
      </c>
      <c r="Q336" s="8">
        <f t="shared" si="65"/>
        <v>-3.2287794951813749E-6</v>
      </c>
      <c r="R336" s="5">
        <f>SUM($Q$41:Q336)*0.1+$T$8</f>
        <v>-3.4185723262761272E-5</v>
      </c>
      <c r="S336" s="5">
        <f>SUM($R$41:R336)+0</f>
        <v>7.8289883099356746E-3</v>
      </c>
      <c r="T336">
        <f t="shared" si="77"/>
        <v>4.28613946878522E-5</v>
      </c>
      <c r="U336">
        <f t="shared" si="78"/>
        <v>1.0841822275227819E-2</v>
      </c>
      <c r="W336" s="1"/>
    </row>
    <row r="337" spans="2:23" x14ac:dyDescent="0.35">
      <c r="B337">
        <f t="shared" si="79"/>
        <v>29.600000000000151</v>
      </c>
      <c r="C337">
        <f t="shared" si="66"/>
        <v>0</v>
      </c>
      <c r="D337">
        <f t="shared" si="67"/>
        <v>254.64790894703248</v>
      </c>
      <c r="E337" s="2">
        <f t="shared" si="68"/>
        <v>-352.05762848491884</v>
      </c>
      <c r="F337">
        <f t="shared" si="69"/>
        <v>-19098.593171027438</v>
      </c>
      <c r="G337">
        <f t="shared" si="70"/>
        <v>5421.6874786676972</v>
      </c>
      <c r="H337">
        <f t="shared" si="71"/>
        <v>3921.5777977842627</v>
      </c>
      <c r="I337" s="2">
        <f t="shared" si="72"/>
        <v>6691.2978965531456</v>
      </c>
      <c r="J337" s="46">
        <f t="shared" si="73"/>
        <v>434.49986341254618</v>
      </c>
      <c r="K337">
        <f t="shared" si="74"/>
        <v>16.639892749013047</v>
      </c>
      <c r="L337">
        <f t="shared" si="75"/>
        <v>3.3766016130302778E-2</v>
      </c>
      <c r="M337" s="46">
        <f t="shared" si="76"/>
        <v>16.639995526747981</v>
      </c>
      <c r="N337" s="8">
        <f t="shared" si="64"/>
        <v>-4.4350758744315324E-6</v>
      </c>
      <c r="O337" s="5">
        <f>SUM($N$41:N337)*0.1+$N$8</f>
        <v>-2.6297626787093862E-5</v>
      </c>
      <c r="P337" s="5">
        <f>SUM($O$41:O337)+0</f>
        <v>7.4738391913327373E-3</v>
      </c>
      <c r="Q337" s="8">
        <f t="shared" si="65"/>
        <v>-3.2079486597285905E-6</v>
      </c>
      <c r="R337" s="5">
        <f>SUM($Q$41:Q337)*0.1+$T$8</f>
        <v>-3.4506518128734115E-5</v>
      </c>
      <c r="S337" s="5">
        <f>SUM($R$41:R337)+0</f>
        <v>7.7944817918069401E-3</v>
      </c>
      <c r="T337">
        <f t="shared" si="77"/>
        <v>4.3385077711143183E-5</v>
      </c>
      <c r="U337">
        <f t="shared" si="78"/>
        <v>1.0798713750290408E-2</v>
      </c>
      <c r="W337" s="1"/>
    </row>
    <row r="338" spans="2:23" x14ac:dyDescent="0.35">
      <c r="B338">
        <f t="shared" si="79"/>
        <v>29.700000000000152</v>
      </c>
      <c r="C338">
        <f t="shared" si="66"/>
        <v>0</v>
      </c>
      <c r="D338">
        <f t="shared" si="67"/>
        <v>254.64790894703248</v>
      </c>
      <c r="E338" s="2">
        <f t="shared" si="68"/>
        <v>-352.05762848491884</v>
      </c>
      <c r="F338">
        <f t="shared" si="69"/>
        <v>-19098.593171027438</v>
      </c>
      <c r="G338">
        <f t="shared" si="70"/>
        <v>5386.4817158192054</v>
      </c>
      <c r="H338">
        <f t="shared" si="71"/>
        <v>3896.1130068895591</v>
      </c>
      <c r="I338" s="2">
        <f t="shared" si="72"/>
        <v>6647.8479102118918</v>
      </c>
      <c r="J338" s="46">
        <f t="shared" si="73"/>
        <v>434.49986341254618</v>
      </c>
      <c r="K338">
        <f t="shared" si="74"/>
        <v>16.53184149739608</v>
      </c>
      <c r="L338">
        <f t="shared" si="75"/>
        <v>3.3766016130302778E-2</v>
      </c>
      <c r="M338" s="46">
        <f t="shared" si="76"/>
        <v>16.531944946876727</v>
      </c>
      <c r="N338" s="8">
        <f t="shared" si="64"/>
        <v>-4.4062766804417164E-6</v>
      </c>
      <c r="O338" s="5">
        <f>SUM($N$41:N338)*0.1+$N$8</f>
        <v>-2.6738254455138032E-5</v>
      </c>
      <c r="P338" s="5">
        <f>SUM($O$41:O338)+0</f>
        <v>7.4471009368775997E-3</v>
      </c>
      <c r="Q338" s="8">
        <f t="shared" si="65"/>
        <v>-3.1871178242758069E-6</v>
      </c>
      <c r="R338" s="5">
        <f>SUM($Q$41:Q338)*0.1+$T$8</f>
        <v>-3.4825229911161689E-5</v>
      </c>
      <c r="S338" s="5">
        <f>SUM($R$41:R338)+0</f>
        <v>7.7596565618957784E-3</v>
      </c>
      <c r="T338">
        <f t="shared" si="77"/>
        <v>4.3905932283382614E-5</v>
      </c>
      <c r="U338">
        <f t="shared" si="78"/>
        <v>1.0755072399691945E-2</v>
      </c>
      <c r="W338" s="1"/>
    </row>
    <row r="339" spans="2:23" x14ac:dyDescent="0.35">
      <c r="B339">
        <f t="shared" si="79"/>
        <v>29.800000000000153</v>
      </c>
      <c r="C339">
        <f t="shared" si="66"/>
        <v>0</v>
      </c>
      <c r="D339">
        <f t="shared" si="67"/>
        <v>254.64790894703248</v>
      </c>
      <c r="E339" s="2">
        <f t="shared" si="68"/>
        <v>-352.05762848491884</v>
      </c>
      <c r="F339">
        <f t="shared" si="69"/>
        <v>-19098.593171027438</v>
      </c>
      <c r="G339">
        <f t="shared" si="70"/>
        <v>5351.2759529707128</v>
      </c>
      <c r="H339">
        <f t="shared" si="71"/>
        <v>3870.6482159948564</v>
      </c>
      <c r="I339" s="2">
        <f t="shared" si="72"/>
        <v>6604.3979238706361</v>
      </c>
      <c r="J339" s="46">
        <f t="shared" si="73"/>
        <v>434.49986341254618</v>
      </c>
      <c r="K339">
        <f t="shared" si="74"/>
        <v>16.423790245779106</v>
      </c>
      <c r="L339">
        <f t="shared" si="75"/>
        <v>3.3766016130302778E-2</v>
      </c>
      <c r="M339" s="46">
        <f t="shared" si="76"/>
        <v>16.423894375844142</v>
      </c>
      <c r="N339" s="8">
        <f t="shared" si="64"/>
        <v>-4.3774774864519004E-6</v>
      </c>
      <c r="O339" s="5">
        <f>SUM($N$41:N339)*0.1+$N$8</f>
        <v>-2.7176002203783229E-5</v>
      </c>
      <c r="P339" s="5">
        <f>SUM($O$41:O339)+0</f>
        <v>7.4199249346738163E-3</v>
      </c>
      <c r="Q339" s="8">
        <f t="shared" si="65"/>
        <v>-3.1662869888230241E-6</v>
      </c>
      <c r="R339" s="5">
        <f>SUM($Q$41:Q339)*0.1+$T$8</f>
        <v>-3.5141858610044006E-5</v>
      </c>
      <c r="S339" s="5">
        <f>SUM($R$41:R339)+0</f>
        <v>7.7245147032857344E-3</v>
      </c>
      <c r="T339">
        <f t="shared" si="77"/>
        <v>4.4423927362946598E-5</v>
      </c>
      <c r="U339">
        <f t="shared" si="78"/>
        <v>1.0710901616459361E-2</v>
      </c>
      <c r="W339" s="1"/>
    </row>
    <row r="340" spans="2:23" x14ac:dyDescent="0.35">
      <c r="B340">
        <f t="shared" si="79"/>
        <v>29.900000000000155</v>
      </c>
      <c r="C340">
        <f t="shared" si="66"/>
        <v>0</v>
      </c>
      <c r="D340">
        <f t="shared" si="67"/>
        <v>254.64790894703248</v>
      </c>
      <c r="E340" s="2">
        <f t="shared" si="68"/>
        <v>-352.05762848491884</v>
      </c>
      <c r="F340">
        <f t="shared" si="69"/>
        <v>-19098.593171027438</v>
      </c>
      <c r="G340">
        <f t="shared" si="70"/>
        <v>5316.0701901222201</v>
      </c>
      <c r="H340">
        <f t="shared" si="71"/>
        <v>3845.1834251001528</v>
      </c>
      <c r="I340" s="2">
        <f t="shared" si="72"/>
        <v>6560.9479375293813</v>
      </c>
      <c r="J340" s="46">
        <f t="shared" si="73"/>
        <v>434.49986341254618</v>
      </c>
      <c r="K340">
        <f t="shared" si="74"/>
        <v>16.315738994162139</v>
      </c>
      <c r="L340">
        <f t="shared" si="75"/>
        <v>3.3766016130302778E-2</v>
      </c>
      <c r="M340" s="46">
        <f t="shared" si="76"/>
        <v>16.31584381382584</v>
      </c>
      <c r="N340" s="8">
        <f t="shared" si="64"/>
        <v>-4.3486782924620844E-6</v>
      </c>
      <c r="O340" s="5">
        <f>SUM($N$41:N340)*0.1+$N$8</f>
        <v>-2.7610870033029428E-5</v>
      </c>
      <c r="P340" s="5">
        <f>SUM($O$41:O340)+0</f>
        <v>7.3923140646407872E-3</v>
      </c>
      <c r="Q340" s="8">
        <f t="shared" si="65"/>
        <v>-3.1454561533702409E-6</v>
      </c>
      <c r="R340" s="5">
        <f>SUM($Q$41:Q340)*0.1+$T$8</f>
        <v>-3.5456404225381026E-5</v>
      </c>
      <c r="S340" s="5">
        <f>SUM($R$41:R340)+0</f>
        <v>7.6890582990603532E-3</v>
      </c>
      <c r="T340">
        <f t="shared" si="77"/>
        <v>4.493903364086126E-5</v>
      </c>
      <c r="U340">
        <f t="shared" si="78"/>
        <v>1.066620479630102E-2</v>
      </c>
      <c r="W340" s="1"/>
    </row>
    <row r="341" spans="2:23" x14ac:dyDescent="0.35">
      <c r="B341">
        <f t="shared" si="79"/>
        <v>30.000000000000156</v>
      </c>
      <c r="C341">
        <f t="shared" si="66"/>
        <v>0</v>
      </c>
      <c r="D341">
        <f t="shared" si="67"/>
        <v>254.64790894703248</v>
      </c>
      <c r="E341" s="2">
        <f t="shared" si="68"/>
        <v>-352.05762848491884</v>
      </c>
      <c r="F341">
        <f t="shared" si="69"/>
        <v>-19098.593171027438</v>
      </c>
      <c r="G341">
        <f t="shared" si="70"/>
        <v>5280.8644272737274</v>
      </c>
      <c r="H341">
        <f t="shared" si="71"/>
        <v>3819.7186342054483</v>
      </c>
      <c r="I341" s="2">
        <f t="shared" si="72"/>
        <v>6517.4979511881247</v>
      </c>
      <c r="J341" s="46">
        <f t="shared" si="73"/>
        <v>434.49986341254618</v>
      </c>
      <c r="K341">
        <f t="shared" si="74"/>
        <v>16.207687742545165</v>
      </c>
      <c r="L341">
        <f t="shared" si="75"/>
        <v>3.3766016130302778E-2</v>
      </c>
      <c r="M341" s="46">
        <f t="shared" si="76"/>
        <v>16.207793261002088</v>
      </c>
      <c r="N341" s="8">
        <f t="shared" si="64"/>
        <v>-4.3198790984722684E-6</v>
      </c>
      <c r="O341" s="5">
        <f>SUM($N$41:N341)*0.1+$N$8</f>
        <v>-2.8042857942876668E-5</v>
      </c>
      <c r="P341" s="5">
        <f>SUM($O$41:O341)+0</f>
        <v>7.3642712066979109E-3</v>
      </c>
      <c r="Q341" s="8">
        <f t="shared" si="65"/>
        <v>-3.1246253179174565E-6</v>
      </c>
      <c r="R341" s="5">
        <f>SUM($Q$41:Q341)*0.1+$T$8</f>
        <v>-3.5768866757172763E-5</v>
      </c>
      <c r="S341" s="5">
        <f>SUM($R$41:R341)+0</f>
        <v>7.6532894323031809E-3</v>
      </c>
      <c r="T341">
        <f t="shared" si="77"/>
        <v>4.5451223423542073E-5</v>
      </c>
      <c r="U341">
        <f t="shared" si="78"/>
        <v>1.0620985337547711E-2</v>
      </c>
      <c r="W341" s="1"/>
    </row>
    <row r="342" spans="2:23" x14ac:dyDescent="0.35">
      <c r="B342">
        <f t="shared" si="79"/>
        <v>30.100000000000158</v>
      </c>
      <c r="C342">
        <f t="shared" si="66"/>
        <v>0</v>
      </c>
      <c r="D342">
        <f t="shared" si="67"/>
        <v>254.64790894703248</v>
      </c>
      <c r="E342" s="2">
        <f t="shared" si="68"/>
        <v>-352.05762848491884</v>
      </c>
      <c r="F342">
        <f t="shared" si="69"/>
        <v>-19098.593171027438</v>
      </c>
      <c r="G342">
        <f t="shared" si="70"/>
        <v>5245.6586644252357</v>
      </c>
      <c r="H342">
        <f t="shared" si="71"/>
        <v>3794.2538433107457</v>
      </c>
      <c r="I342" s="2">
        <f t="shared" si="72"/>
        <v>6474.0479648468709</v>
      </c>
      <c r="J342" s="46">
        <f t="shared" si="73"/>
        <v>434.49986341254618</v>
      </c>
      <c r="K342">
        <f t="shared" si="74"/>
        <v>16.099636490928198</v>
      </c>
      <c r="L342">
        <f t="shared" si="75"/>
        <v>3.3766016130302778E-2</v>
      </c>
      <c r="M342" s="46">
        <f t="shared" si="76"/>
        <v>16.099742717558026</v>
      </c>
      <c r="N342" s="8">
        <f t="shared" si="64"/>
        <v>-4.2910799044824533E-6</v>
      </c>
      <c r="O342" s="5">
        <f>SUM($N$41:N342)*0.1+$N$8</f>
        <v>-2.8471965933324909E-5</v>
      </c>
      <c r="P342" s="5">
        <f>SUM($O$41:O342)+0</f>
        <v>7.3357992407645858E-3</v>
      </c>
      <c r="Q342" s="8">
        <f t="shared" si="65"/>
        <v>-3.1037944824646737E-6</v>
      </c>
      <c r="R342" s="5">
        <f>SUM($Q$41:Q342)*0.1+$T$8</f>
        <v>-3.607924620541923E-5</v>
      </c>
      <c r="S342" s="5">
        <f>SUM($R$41:R342)+0</f>
        <v>7.6172101860977615E-3</v>
      </c>
      <c r="T342">
        <f t="shared" si="77"/>
        <v>4.5960470524785449E-5</v>
      </c>
      <c r="U342">
        <f t="shared" si="78"/>
        <v>1.0575246641095127E-2</v>
      </c>
      <c r="W342" s="1"/>
    </row>
    <row r="343" spans="2:23" x14ac:dyDescent="0.35">
      <c r="B343">
        <f t="shared" si="79"/>
        <v>30.200000000000159</v>
      </c>
      <c r="C343">
        <f t="shared" si="66"/>
        <v>0</v>
      </c>
      <c r="D343">
        <f t="shared" si="67"/>
        <v>254.64790894703248</v>
      </c>
      <c r="E343" s="2">
        <f t="shared" si="68"/>
        <v>-352.05762848491884</v>
      </c>
      <c r="F343">
        <f t="shared" si="69"/>
        <v>-19098.593171027438</v>
      </c>
      <c r="G343">
        <f t="shared" si="70"/>
        <v>5210.452901576743</v>
      </c>
      <c r="H343">
        <f t="shared" si="71"/>
        <v>3768.7890524160421</v>
      </c>
      <c r="I343" s="2">
        <f t="shared" si="72"/>
        <v>6430.5979785056152</v>
      </c>
      <c r="J343" s="46">
        <f t="shared" si="73"/>
        <v>434.49986341254618</v>
      </c>
      <c r="K343">
        <f t="shared" si="74"/>
        <v>15.991585239311226</v>
      </c>
      <c r="L343">
        <f t="shared" si="75"/>
        <v>3.3766016130302778E-2</v>
      </c>
      <c r="M343" s="46">
        <f t="shared" si="76"/>
        <v>15.991692183683771</v>
      </c>
      <c r="N343" s="8">
        <f t="shared" si="64"/>
        <v>-4.2622807104926373E-6</v>
      </c>
      <c r="O343" s="5">
        <f>SUM($N$41:N343)*0.1+$N$8</f>
        <v>-2.8898194004374164E-5</v>
      </c>
      <c r="P343" s="5">
        <f>SUM($O$41:O343)+0</f>
        <v>7.3069010467602113E-3</v>
      </c>
      <c r="Q343" s="8">
        <f t="shared" si="65"/>
        <v>-3.0829636470118901E-6</v>
      </c>
      <c r="R343" s="5">
        <f>SUM($Q$41:Q343)*0.1+$T$8</f>
        <v>-3.6387542570120426E-5</v>
      </c>
      <c r="S343" s="5">
        <f>SUM($R$41:R343)+0</f>
        <v>7.580822643527641E-3</v>
      </c>
      <c r="T343">
        <f t="shared" si="77"/>
        <v>4.6466750166186282E-5</v>
      </c>
      <c r="U343">
        <f t="shared" si="78"/>
        <v>1.0528992110347831E-2</v>
      </c>
      <c r="W343" s="1"/>
    </row>
    <row r="344" spans="2:23" x14ac:dyDescent="0.35">
      <c r="B344">
        <f t="shared" si="79"/>
        <v>30.300000000000161</v>
      </c>
      <c r="C344">
        <f t="shared" si="66"/>
        <v>0</v>
      </c>
      <c r="D344">
        <f t="shared" si="67"/>
        <v>254.64790894703248</v>
      </c>
      <c r="E344" s="2">
        <f t="shared" si="68"/>
        <v>-352.05762848491884</v>
      </c>
      <c r="F344">
        <f t="shared" si="69"/>
        <v>-19098.593171027438</v>
      </c>
      <c r="G344">
        <f t="shared" si="70"/>
        <v>5175.2471387282503</v>
      </c>
      <c r="H344">
        <f t="shared" si="71"/>
        <v>3743.3242615213376</v>
      </c>
      <c r="I344" s="2">
        <f t="shared" si="72"/>
        <v>6387.1479921643595</v>
      </c>
      <c r="J344" s="46">
        <f t="shared" si="73"/>
        <v>434.49986341254618</v>
      </c>
      <c r="K344">
        <f t="shared" si="74"/>
        <v>15.883533987694253</v>
      </c>
      <c r="L344">
        <f t="shared" si="75"/>
        <v>3.3766016130302778E-2</v>
      </c>
      <c r="M344" s="46">
        <f t="shared" si="76"/>
        <v>15.883641659574621</v>
      </c>
      <c r="N344" s="8">
        <f t="shared" si="64"/>
        <v>-4.2334815165028213E-6</v>
      </c>
      <c r="O344" s="5">
        <f>SUM($N$41:N344)*0.1+$N$8</f>
        <v>-2.932154215602446E-5</v>
      </c>
      <c r="P344" s="5">
        <f>SUM($O$41:O344)+0</f>
        <v>7.2775795046041867E-3</v>
      </c>
      <c r="Q344" s="8">
        <f t="shared" si="65"/>
        <v>-3.0621328115591057E-6</v>
      </c>
      <c r="R344" s="5">
        <f>SUM($Q$41:Q344)*0.1+$T$8</f>
        <v>-3.669375585127634E-5</v>
      </c>
      <c r="S344" s="5">
        <f>SUM($R$41:R344)+0</f>
        <v>7.5441288876763645E-3</v>
      </c>
      <c r="T344">
        <f t="shared" si="77"/>
        <v>4.6970038885236156E-5</v>
      </c>
      <c r="U344">
        <f t="shared" si="78"/>
        <v>1.0482225151164612E-2</v>
      </c>
      <c r="W344" s="1"/>
    </row>
    <row r="345" spans="2:23" x14ac:dyDescent="0.35">
      <c r="B345">
        <f t="shared" si="79"/>
        <v>30.400000000000162</v>
      </c>
      <c r="C345">
        <f t="shared" si="66"/>
        <v>0</v>
      </c>
      <c r="D345">
        <f t="shared" si="67"/>
        <v>254.64790894703248</v>
      </c>
      <c r="E345" s="2">
        <f t="shared" si="68"/>
        <v>-352.05762848491884</v>
      </c>
      <c r="F345">
        <f t="shared" si="69"/>
        <v>-19098.593171027438</v>
      </c>
      <c r="G345">
        <f t="shared" si="70"/>
        <v>5140.0413758797586</v>
      </c>
      <c r="H345">
        <f t="shared" si="71"/>
        <v>3717.859470626634</v>
      </c>
      <c r="I345" s="2">
        <f t="shared" si="72"/>
        <v>6343.6980058231047</v>
      </c>
      <c r="J345" s="46">
        <f t="shared" si="73"/>
        <v>434.49986341254618</v>
      </c>
      <c r="K345">
        <f t="shared" si="74"/>
        <v>15.775482736077285</v>
      </c>
      <c r="L345">
        <f t="shared" si="75"/>
        <v>3.3766016130302778E-2</v>
      </c>
      <c r="M345" s="46">
        <f t="shared" si="76"/>
        <v>15.775591145431235</v>
      </c>
      <c r="N345" s="8">
        <f t="shared" si="64"/>
        <v>-4.2046823225130061E-6</v>
      </c>
      <c r="O345" s="5">
        <f>SUM($N$41:N345)*0.1+$N$8</f>
        <v>-2.9742010388275758E-5</v>
      </c>
      <c r="P345" s="5">
        <f>SUM($O$41:O345)+0</f>
        <v>7.2478374942159113E-3</v>
      </c>
      <c r="Q345" s="8">
        <f t="shared" si="65"/>
        <v>-3.0413019761063225E-6</v>
      </c>
      <c r="R345" s="5">
        <f>SUM($Q$41:Q345)*0.1+$T$8</f>
        <v>-3.6997886048886969E-5</v>
      </c>
      <c r="S345" s="5">
        <f>SUM($R$41:R345)+0</f>
        <v>7.5071310016274779E-3</v>
      </c>
      <c r="T345">
        <f t="shared" si="77"/>
        <v>4.7470314450430265E-5</v>
      </c>
      <c r="U345">
        <f t="shared" si="78"/>
        <v>1.0434949171805215E-2</v>
      </c>
      <c r="W345" s="1"/>
    </row>
    <row r="346" spans="2:23" x14ac:dyDescent="0.35">
      <c r="B346">
        <f t="shared" si="79"/>
        <v>30.500000000000163</v>
      </c>
      <c r="C346">
        <f t="shared" si="66"/>
        <v>0</v>
      </c>
      <c r="D346">
        <f t="shared" si="67"/>
        <v>254.64790894703248</v>
      </c>
      <c r="E346" s="2">
        <f t="shared" si="68"/>
        <v>-352.05762848491884</v>
      </c>
      <c r="F346">
        <f t="shared" si="69"/>
        <v>-19098.593171027438</v>
      </c>
      <c r="G346">
        <f t="shared" si="70"/>
        <v>5104.8356130312659</v>
      </c>
      <c r="H346">
        <f t="shared" si="71"/>
        <v>3692.3946797319313</v>
      </c>
      <c r="I346" s="2">
        <f t="shared" si="72"/>
        <v>6300.24801948185</v>
      </c>
      <c r="J346" s="46">
        <f t="shared" si="73"/>
        <v>434.49986341254618</v>
      </c>
      <c r="K346">
        <f t="shared" si="74"/>
        <v>15.667431484460314</v>
      </c>
      <c r="L346">
        <f t="shared" si="75"/>
        <v>3.3766016130302778E-2</v>
      </c>
      <c r="M346" s="46">
        <f t="shared" si="76"/>
        <v>15.667540641459791</v>
      </c>
      <c r="N346" s="8">
        <f t="shared" si="64"/>
        <v>-4.1758831285231901E-6</v>
      </c>
      <c r="O346" s="5">
        <f>SUM($N$41:N346)*0.1+$N$8</f>
        <v>-3.0159598701128069E-5</v>
      </c>
      <c r="P346" s="5">
        <f>SUM($O$41:O346)+0</f>
        <v>7.2176778955147835E-3</v>
      </c>
      <c r="Q346" s="8">
        <f t="shared" si="65"/>
        <v>-3.0204711406535398E-6</v>
      </c>
      <c r="R346" s="5">
        <f>SUM($Q$41:Q346)*0.1+$T$8</f>
        <v>-3.7299933162952316E-5</v>
      </c>
      <c r="S346" s="5">
        <f>SUM($R$41:R346)+0</f>
        <v>7.4698310684645254E-3</v>
      </c>
      <c r="T346">
        <f t="shared" si="77"/>
        <v>4.7967555782776718E-5</v>
      </c>
      <c r="U346">
        <f t="shared" si="78"/>
        <v>1.0387167582878432E-2</v>
      </c>
      <c r="W346" s="1"/>
    </row>
    <row r="347" spans="2:23" x14ac:dyDescent="0.35">
      <c r="B347">
        <f t="shared" si="79"/>
        <v>30.600000000000165</v>
      </c>
      <c r="C347">
        <f t="shared" si="66"/>
        <v>0</v>
      </c>
      <c r="D347">
        <f t="shared" si="67"/>
        <v>254.64790894703248</v>
      </c>
      <c r="E347" s="2">
        <f t="shared" si="68"/>
        <v>-352.05762848491884</v>
      </c>
      <c r="F347">
        <f t="shared" si="69"/>
        <v>-19098.593171027438</v>
      </c>
      <c r="G347">
        <f t="shared" si="70"/>
        <v>5069.6298501827732</v>
      </c>
      <c r="H347">
        <f t="shared" si="71"/>
        <v>3666.9298888372277</v>
      </c>
      <c r="I347" s="2">
        <f t="shared" si="72"/>
        <v>6256.7980331405952</v>
      </c>
      <c r="J347" s="46">
        <f t="shared" si="73"/>
        <v>434.49986341254618</v>
      </c>
      <c r="K347">
        <f t="shared" si="74"/>
        <v>15.559380232843345</v>
      </c>
      <c r="L347">
        <f t="shared" si="75"/>
        <v>3.3766016130302778E-2</v>
      </c>
      <c r="M347" s="46">
        <f t="shared" si="76"/>
        <v>15.559490147872204</v>
      </c>
      <c r="N347" s="8">
        <f t="shared" si="64"/>
        <v>-4.1470839345333733E-6</v>
      </c>
      <c r="O347" s="5">
        <f>SUM($N$41:N347)*0.1+$N$8</f>
        <v>-3.0574307094581409E-5</v>
      </c>
      <c r="P347" s="5">
        <f>SUM($O$41:O347)+0</f>
        <v>7.1871035884202017E-3</v>
      </c>
      <c r="Q347" s="8">
        <f t="shared" si="65"/>
        <v>-2.9996403052007562E-6</v>
      </c>
      <c r="R347" s="5">
        <f>SUM($Q$41:Q347)*0.1+$T$8</f>
        <v>-3.7599897193472392E-5</v>
      </c>
      <c r="S347" s="5">
        <f>SUM($R$41:R347)+0</f>
        <v>7.432231171271053E-3</v>
      </c>
      <c r="T347">
        <f t="shared" si="77"/>
        <v>4.8461742883159538E-5</v>
      </c>
      <c r="U347">
        <f t="shared" si="78"/>
        <v>1.0338883797291448E-2</v>
      </c>
      <c r="W347" s="1"/>
    </row>
    <row r="348" spans="2:23" x14ac:dyDescent="0.35">
      <c r="B348">
        <f t="shared" si="79"/>
        <v>30.700000000000166</v>
      </c>
      <c r="C348">
        <f t="shared" si="66"/>
        <v>0</v>
      </c>
      <c r="D348">
        <f t="shared" si="67"/>
        <v>254.64790894703248</v>
      </c>
      <c r="E348" s="2">
        <f t="shared" si="68"/>
        <v>-352.05762848491884</v>
      </c>
      <c r="F348">
        <f t="shared" si="69"/>
        <v>-19098.593171027438</v>
      </c>
      <c r="G348">
        <f t="shared" si="70"/>
        <v>5034.4240873342806</v>
      </c>
      <c r="H348">
        <f t="shared" si="71"/>
        <v>3641.4650979425232</v>
      </c>
      <c r="I348" s="2">
        <f t="shared" si="72"/>
        <v>6213.3480467993386</v>
      </c>
      <c r="J348" s="46">
        <f t="shared" si="73"/>
        <v>434.49986341254618</v>
      </c>
      <c r="K348">
        <f t="shared" si="74"/>
        <v>15.451328981226371</v>
      </c>
      <c r="L348">
        <f t="shared" si="75"/>
        <v>3.3766016130302778E-2</v>
      </c>
      <c r="M348" s="46">
        <f t="shared" si="76"/>
        <v>15.451439664886308</v>
      </c>
      <c r="N348" s="8">
        <f t="shared" si="64"/>
        <v>-4.1182847405435573E-6</v>
      </c>
      <c r="O348" s="5">
        <f>SUM($N$41:N348)*0.1+$N$8</f>
        <v>-3.0986135568635763E-5</v>
      </c>
      <c r="P348" s="5">
        <f>SUM($O$41:O348)+0</f>
        <v>7.1561174528515662E-3</v>
      </c>
      <c r="Q348" s="8">
        <f t="shared" si="65"/>
        <v>-2.9788094697479717E-6</v>
      </c>
      <c r="R348" s="5">
        <f>SUM($Q$41:Q348)*0.1+$T$8</f>
        <v>-3.7897778140447198E-5</v>
      </c>
      <c r="S348" s="5">
        <f>SUM($R$41:R348)+0</f>
        <v>7.3943333931306057E-3</v>
      </c>
      <c r="T348">
        <f t="shared" si="77"/>
        <v>4.8952856765059501E-5</v>
      </c>
      <c r="U348">
        <f t="shared" si="78"/>
        <v>1.0290101230200467E-2</v>
      </c>
      <c r="W348" s="1"/>
    </row>
    <row r="349" spans="2:23" x14ac:dyDescent="0.35">
      <c r="B349">
        <f t="shared" si="79"/>
        <v>30.800000000000168</v>
      </c>
      <c r="C349">
        <f t="shared" si="66"/>
        <v>0</v>
      </c>
      <c r="D349">
        <f t="shared" si="67"/>
        <v>254.64790894703248</v>
      </c>
      <c r="E349" s="2">
        <f t="shared" si="68"/>
        <v>-352.05762848491884</v>
      </c>
      <c r="F349">
        <f t="shared" si="69"/>
        <v>-19098.593171027438</v>
      </c>
      <c r="G349">
        <f t="shared" si="70"/>
        <v>4999.2183244857888</v>
      </c>
      <c r="H349">
        <f t="shared" si="71"/>
        <v>3616.0003070478188</v>
      </c>
      <c r="I349" s="2">
        <f t="shared" si="72"/>
        <v>6169.8980604580829</v>
      </c>
      <c r="J349" s="46">
        <f t="shared" si="73"/>
        <v>434.49986341254618</v>
      </c>
      <c r="K349">
        <f t="shared" si="74"/>
        <v>15.343277729609401</v>
      </c>
      <c r="L349">
        <f t="shared" si="75"/>
        <v>3.3766016130302778E-2</v>
      </c>
      <c r="M349" s="46">
        <f t="shared" si="76"/>
        <v>15.343389192726089</v>
      </c>
      <c r="N349" s="8">
        <f t="shared" si="64"/>
        <v>-4.0894855465537421E-6</v>
      </c>
      <c r="O349" s="5">
        <f>SUM($N$41:N349)*0.1+$N$8</f>
        <v>-3.1395084123291144E-5</v>
      </c>
      <c r="P349" s="5">
        <f>SUM($O$41:O349)+0</f>
        <v>7.1247223687282753E-3</v>
      </c>
      <c r="Q349" s="8">
        <f t="shared" si="65"/>
        <v>-2.9579786342951877E-6</v>
      </c>
      <c r="R349" s="5">
        <f>SUM($Q$41:Q349)*0.1+$T$8</f>
        <v>-3.8193576003876721E-5</v>
      </c>
      <c r="S349" s="5">
        <f>SUM($R$41:R349)+0</f>
        <v>7.3561398171267285E-3</v>
      </c>
      <c r="T349">
        <f t="shared" si="77"/>
        <v>4.9440879392183504E-5</v>
      </c>
      <c r="U349">
        <f t="shared" si="78"/>
        <v>1.0240823298962554E-2</v>
      </c>
      <c r="W349" s="1"/>
    </row>
    <row r="350" spans="2:23" x14ac:dyDescent="0.35">
      <c r="B350">
        <f t="shared" si="79"/>
        <v>30.900000000000169</v>
      </c>
      <c r="C350">
        <f t="shared" si="66"/>
        <v>0</v>
      </c>
      <c r="D350">
        <f t="shared" si="67"/>
        <v>254.64790894703248</v>
      </c>
      <c r="E350" s="2">
        <f t="shared" si="68"/>
        <v>-352.05762848491884</v>
      </c>
      <c r="F350">
        <f t="shared" si="69"/>
        <v>-19098.593171027438</v>
      </c>
      <c r="G350">
        <f t="shared" si="70"/>
        <v>4964.0125616372961</v>
      </c>
      <c r="H350">
        <f t="shared" si="71"/>
        <v>3590.535516153117</v>
      </c>
      <c r="I350" s="2">
        <f t="shared" si="72"/>
        <v>6126.448074116829</v>
      </c>
      <c r="J350" s="46">
        <f t="shared" si="73"/>
        <v>434.49986341254618</v>
      </c>
      <c r="K350">
        <f t="shared" si="74"/>
        <v>15.235226477992434</v>
      </c>
      <c r="L350">
        <f t="shared" si="75"/>
        <v>3.3766016130302778E-2</v>
      </c>
      <c r="M350" s="46">
        <f t="shared" si="76"/>
        <v>15.235338731621876</v>
      </c>
      <c r="N350" s="8">
        <f t="shared" si="64"/>
        <v>-4.0606863525639261E-6</v>
      </c>
      <c r="O350" s="5">
        <f>SUM($N$41:N350)*0.1+$N$8</f>
        <v>-3.180115275854754E-5</v>
      </c>
      <c r="P350" s="5">
        <f>SUM($O$41:O350)+0</f>
        <v>7.0929212159697276E-3</v>
      </c>
      <c r="Q350" s="8">
        <f t="shared" si="65"/>
        <v>-2.9371477988424054E-6</v>
      </c>
      <c r="R350" s="5">
        <f>SUM($Q$41:Q350)*0.1+$T$8</f>
        <v>-3.8487290783760947E-5</v>
      </c>
      <c r="S350" s="5">
        <f>SUM($R$41:R350)+0</f>
        <v>7.3176525263429675E-3</v>
      </c>
      <c r="T350">
        <f t="shared" si="77"/>
        <v>4.9925793620595016E-5</v>
      </c>
      <c r="U350">
        <f t="shared" si="78"/>
        <v>1.019105342308866E-2</v>
      </c>
      <c r="W350" s="1"/>
    </row>
    <row r="351" spans="2:23" x14ac:dyDescent="0.35">
      <c r="B351">
        <f t="shared" si="79"/>
        <v>31.000000000000171</v>
      </c>
      <c r="C351">
        <f t="shared" si="66"/>
        <v>0</v>
      </c>
      <c r="D351">
        <f t="shared" si="67"/>
        <v>254.64790894703248</v>
      </c>
      <c r="E351" s="2">
        <f t="shared" si="68"/>
        <v>-352.05762848491884</v>
      </c>
      <c r="F351">
        <f t="shared" si="69"/>
        <v>-19098.593171027438</v>
      </c>
      <c r="G351">
        <f t="shared" si="70"/>
        <v>4928.8067987888044</v>
      </c>
      <c r="H351">
        <f t="shared" si="71"/>
        <v>3565.0707252584125</v>
      </c>
      <c r="I351" s="2">
        <f t="shared" si="72"/>
        <v>6082.9980877755734</v>
      </c>
      <c r="J351" s="46">
        <f t="shared" si="73"/>
        <v>434.49986341254618</v>
      </c>
      <c r="K351">
        <f t="shared" si="74"/>
        <v>15.127175226375462</v>
      </c>
      <c r="L351">
        <f t="shared" si="75"/>
        <v>3.3766016130302778E-2</v>
      </c>
      <c r="M351" s="46">
        <f t="shared" si="76"/>
        <v>15.127288281810571</v>
      </c>
      <c r="N351" s="8">
        <f t="shared" si="64"/>
        <v>-4.031887158574111E-6</v>
      </c>
      <c r="O351" s="5">
        <f>SUM($N$41:N351)*0.1+$N$8</f>
        <v>-3.2204341474404937E-5</v>
      </c>
      <c r="P351" s="5">
        <f>SUM($O$41:O351)+0</f>
        <v>7.0607168744953224E-3</v>
      </c>
      <c r="Q351" s="8">
        <f t="shared" si="65"/>
        <v>-2.9163169633896213E-6</v>
      </c>
      <c r="R351" s="5">
        <f>SUM($Q$41:Q351)*0.1+$T$8</f>
        <v>-3.8778922480099917E-5</v>
      </c>
      <c r="S351" s="5">
        <f>SUM($R$41:R351)+0</f>
        <v>7.2788736038628676E-3</v>
      </c>
      <c r="T351">
        <f t="shared" si="77"/>
        <v>5.0407583144976081E-5</v>
      </c>
      <c r="U351">
        <f t="shared" si="78"/>
        <v>1.0140795024197787E-2</v>
      </c>
      <c r="W351" s="1"/>
    </row>
    <row r="352" spans="2:23" x14ac:dyDescent="0.35">
      <c r="B352">
        <f t="shared" si="79"/>
        <v>31.100000000000172</v>
      </c>
      <c r="C352">
        <f t="shared" si="66"/>
        <v>0</v>
      </c>
      <c r="D352">
        <f t="shared" si="67"/>
        <v>254.64790894703248</v>
      </c>
      <c r="E352" s="2">
        <f t="shared" si="68"/>
        <v>-352.05762848491884</v>
      </c>
      <c r="F352">
        <f t="shared" si="69"/>
        <v>-19098.593171027438</v>
      </c>
      <c r="G352">
        <f t="shared" si="70"/>
        <v>4893.6010359403117</v>
      </c>
      <c r="H352">
        <f t="shared" si="71"/>
        <v>3539.605934363708</v>
      </c>
      <c r="I352" s="2">
        <f t="shared" si="72"/>
        <v>6039.5481014343177</v>
      </c>
      <c r="J352" s="46">
        <f t="shared" si="73"/>
        <v>434.49986341254618</v>
      </c>
      <c r="K352">
        <f t="shared" si="74"/>
        <v>15.019123974758491</v>
      </c>
      <c r="L352">
        <f t="shared" si="75"/>
        <v>3.3766016130302778E-2</v>
      </c>
      <c r="M352" s="46">
        <f t="shared" si="76"/>
        <v>15.019237843535912</v>
      </c>
      <c r="N352" s="8">
        <f t="shared" si="64"/>
        <v>-4.003087964584295E-6</v>
      </c>
      <c r="O352" s="5">
        <f>SUM($N$41:N352)*0.1+$N$8</f>
        <v>-3.2604650270863376E-5</v>
      </c>
      <c r="P352" s="5">
        <f>SUM($O$41:O352)+0</f>
        <v>7.0281122242244589E-3</v>
      </c>
      <c r="Q352" s="8">
        <f t="shared" si="65"/>
        <v>-2.8954861279368369E-6</v>
      </c>
      <c r="R352" s="5">
        <f>SUM($Q$41:Q352)*0.1+$T$8</f>
        <v>-3.9068471092893617E-5</v>
      </c>
      <c r="S352" s="5">
        <f>SUM($R$41:R352)+0</f>
        <v>7.239805132769974E-3</v>
      </c>
      <c r="T352">
        <f t="shared" si="77"/>
        <v>5.0886232448684731E-5</v>
      </c>
      <c r="U352">
        <f t="shared" si="78"/>
        <v>1.0090051525972289E-2</v>
      </c>
      <c r="W352" s="1"/>
    </row>
    <row r="353" spans="2:23" x14ac:dyDescent="0.35">
      <c r="B353">
        <f t="shared" si="79"/>
        <v>31.200000000000173</v>
      </c>
      <c r="C353">
        <f t="shared" si="66"/>
        <v>0</v>
      </c>
      <c r="D353">
        <f t="shared" si="67"/>
        <v>254.64790894703248</v>
      </c>
      <c r="E353" s="2">
        <f t="shared" si="68"/>
        <v>-352.05762848491884</v>
      </c>
      <c r="F353">
        <f t="shared" si="69"/>
        <v>-19098.593171027438</v>
      </c>
      <c r="G353">
        <f t="shared" si="70"/>
        <v>4858.395273091819</v>
      </c>
      <c r="H353">
        <f t="shared" si="71"/>
        <v>3514.1411434690071</v>
      </c>
      <c r="I353" s="2">
        <f t="shared" si="72"/>
        <v>5996.0981150930638</v>
      </c>
      <c r="J353" s="46">
        <f t="shared" si="73"/>
        <v>434.49986341254618</v>
      </c>
      <c r="K353">
        <f t="shared" si="74"/>
        <v>14.911072723141523</v>
      </c>
      <c r="L353">
        <f t="shared" si="75"/>
        <v>3.3766016130302778E-2</v>
      </c>
      <c r="M353" s="46">
        <f t="shared" si="76"/>
        <v>14.911187417048687</v>
      </c>
      <c r="N353" s="8">
        <f t="shared" si="64"/>
        <v>-3.974288770594479E-6</v>
      </c>
      <c r="O353" s="5">
        <f>SUM($N$41:N353)*0.1+$N$8</f>
        <v>-3.3002079147922828E-5</v>
      </c>
      <c r="P353" s="5">
        <f>SUM($O$41:O353)+0</f>
        <v>6.9951101450765364E-3</v>
      </c>
      <c r="Q353" s="8">
        <f t="shared" si="65"/>
        <v>-2.8746552924840554E-6</v>
      </c>
      <c r="R353" s="5">
        <f>SUM($Q$41:Q353)*0.1+$T$8</f>
        <v>-3.9355936622142019E-5</v>
      </c>
      <c r="S353" s="5">
        <f>SUM($R$41:R353)+0</f>
        <v>7.2004491961478317E-3</v>
      </c>
      <c r="T353">
        <f t="shared" si="77"/>
        <v>5.1361726757302679E-5</v>
      </c>
      <c r="U353">
        <f t="shared" si="78"/>
        <v>1.0038826354114242E-2</v>
      </c>
      <c r="W353" s="1"/>
    </row>
    <row r="354" spans="2:23" x14ac:dyDescent="0.35">
      <c r="B354">
        <f t="shared" si="79"/>
        <v>31.300000000000175</v>
      </c>
      <c r="C354">
        <f t="shared" si="66"/>
        <v>0</v>
      </c>
      <c r="D354">
        <f t="shared" si="67"/>
        <v>254.64790894703248</v>
      </c>
      <c r="E354" s="2">
        <f t="shared" si="68"/>
        <v>-352.05762848491884</v>
      </c>
      <c r="F354">
        <f t="shared" si="69"/>
        <v>-19098.593171027438</v>
      </c>
      <c r="G354">
        <f t="shared" si="70"/>
        <v>4823.1895102433264</v>
      </c>
      <c r="H354">
        <f t="shared" si="71"/>
        <v>3488.6763525743027</v>
      </c>
      <c r="I354" s="2">
        <f t="shared" si="72"/>
        <v>5952.6481287518081</v>
      </c>
      <c r="J354" s="46">
        <f t="shared" si="73"/>
        <v>434.49986341254618</v>
      </c>
      <c r="K354">
        <f t="shared" si="74"/>
        <v>14.803021471524552</v>
      </c>
      <c r="L354">
        <f t="shared" si="75"/>
        <v>3.3766016130302778E-2</v>
      </c>
      <c r="M354" s="46">
        <f t="shared" si="76"/>
        <v>14.803137002607011</v>
      </c>
      <c r="N354" s="8">
        <f t="shared" si="64"/>
        <v>-3.945489576604663E-6</v>
      </c>
      <c r="O354" s="5">
        <f>SUM($N$41:N354)*0.1+$N$8</f>
        <v>-3.3396628105583282E-5</v>
      </c>
      <c r="P354" s="5">
        <f>SUM($O$41:O354)+0</f>
        <v>6.9617135169709535E-3</v>
      </c>
      <c r="Q354" s="8">
        <f t="shared" si="65"/>
        <v>-2.8538244570312714E-6</v>
      </c>
      <c r="R354" s="5">
        <f>SUM($Q$41:Q354)*0.1+$T$8</f>
        <v>-3.9641319067845138E-5</v>
      </c>
      <c r="S354" s="5">
        <f>SUM($R$41:R354)+0</f>
        <v>7.1608078770799867E-3</v>
      </c>
      <c r="T354">
        <f t="shared" si="77"/>
        <v>5.1834051995395245E-5</v>
      </c>
      <c r="U354">
        <f t="shared" si="78"/>
        <v>9.9871229363028714E-3</v>
      </c>
      <c r="W354" s="1"/>
    </row>
    <row r="355" spans="2:23" x14ac:dyDescent="0.35">
      <c r="B355">
        <f t="shared" si="79"/>
        <v>31.400000000000176</v>
      </c>
      <c r="C355">
        <f t="shared" si="66"/>
        <v>0</v>
      </c>
      <c r="D355">
        <f t="shared" si="67"/>
        <v>254.64790894703248</v>
      </c>
      <c r="E355" s="2">
        <f t="shared" si="68"/>
        <v>-352.05762848491884</v>
      </c>
      <c r="F355">
        <f t="shared" si="69"/>
        <v>-19098.593171027438</v>
      </c>
      <c r="G355">
        <f t="shared" si="70"/>
        <v>4787.9837473948346</v>
      </c>
      <c r="H355">
        <f t="shared" si="71"/>
        <v>3463.2115616795982</v>
      </c>
      <c r="I355" s="2">
        <f t="shared" si="72"/>
        <v>5909.1981424105534</v>
      </c>
      <c r="J355" s="46">
        <f t="shared" si="73"/>
        <v>434.49986341254618</v>
      </c>
      <c r="K355">
        <f t="shared" si="74"/>
        <v>14.694970219907583</v>
      </c>
      <c r="L355">
        <f t="shared" si="75"/>
        <v>3.3766016130302778E-2</v>
      </c>
      <c r="M355" s="46">
        <f t="shared" si="76"/>
        <v>14.695086600476591</v>
      </c>
      <c r="N355" s="8">
        <f t="shared" si="64"/>
        <v>-3.916690382614847E-6</v>
      </c>
      <c r="O355" s="5">
        <f>SUM($N$41:N355)*0.1+$N$8</f>
        <v>-3.3788297143844776E-5</v>
      </c>
      <c r="P355" s="5">
        <f>SUM($O$41:O355)+0</f>
        <v>6.9279252198271085E-3</v>
      </c>
      <c r="Q355" s="8">
        <f t="shared" si="65"/>
        <v>-2.8329936215784869E-6</v>
      </c>
      <c r="R355" s="5">
        <f>SUM($Q$41:Q355)*0.1+$T$8</f>
        <v>-3.9924618430002974E-5</v>
      </c>
      <c r="S355" s="5">
        <f>SUM($R$41:R355)+0</f>
        <v>7.120883258649984E-3</v>
      </c>
      <c r="T355">
        <f t="shared" si="77"/>
        <v>5.23031947462302E-5</v>
      </c>
      <c r="U355">
        <f t="shared" si="78"/>
        <v>9.934944702153007E-3</v>
      </c>
      <c r="W355" s="1"/>
    </row>
    <row r="356" spans="2:23" x14ac:dyDescent="0.35">
      <c r="B356">
        <f t="shared" si="79"/>
        <v>31.500000000000178</v>
      </c>
      <c r="C356">
        <f t="shared" si="66"/>
        <v>0</v>
      </c>
      <c r="D356">
        <f t="shared" si="67"/>
        <v>254.64790894703248</v>
      </c>
      <c r="E356" s="2">
        <f t="shared" si="68"/>
        <v>-352.05762848491884</v>
      </c>
      <c r="F356">
        <f t="shared" si="69"/>
        <v>-19098.593171027438</v>
      </c>
      <c r="G356">
        <f t="shared" si="70"/>
        <v>4752.7779845463419</v>
      </c>
      <c r="H356">
        <f t="shared" si="71"/>
        <v>3437.7467707848937</v>
      </c>
      <c r="I356" s="2">
        <f t="shared" si="72"/>
        <v>5865.7481560692968</v>
      </c>
      <c r="J356" s="46">
        <f t="shared" si="73"/>
        <v>434.49986341254618</v>
      </c>
      <c r="K356">
        <f t="shared" si="74"/>
        <v>14.586918968290609</v>
      </c>
      <c r="L356">
        <f t="shared" si="75"/>
        <v>3.3766016130302778E-2</v>
      </c>
      <c r="M356" s="46">
        <f t="shared" si="76"/>
        <v>14.587036210931004</v>
      </c>
      <c r="N356" s="8">
        <f t="shared" si="64"/>
        <v>-3.887891188625031E-6</v>
      </c>
      <c r="O356" s="5">
        <f>SUM($N$41:N356)*0.1+$N$8</f>
        <v>-3.4177086262707272E-5</v>
      </c>
      <c r="P356" s="5">
        <f>SUM($O$41:O356)+0</f>
        <v>6.8937481335644016E-3</v>
      </c>
      <c r="Q356" s="8">
        <f t="shared" si="65"/>
        <v>-2.8121627861257029E-6</v>
      </c>
      <c r="R356" s="5">
        <f>SUM($Q$41:Q356)*0.1+$T$8</f>
        <v>-4.0205834708615553E-5</v>
      </c>
      <c r="S356" s="5">
        <f>SUM($R$41:R356)+0</f>
        <v>7.0806774239413686E-3</v>
      </c>
      <c r="T356">
        <f t="shared" si="77"/>
        <v>5.2769142214224489E-5</v>
      </c>
      <c r="U356">
        <f t="shared" si="78"/>
        <v>9.8822950831745377E-3</v>
      </c>
      <c r="W356" s="1"/>
    </row>
    <row r="357" spans="2:23" x14ac:dyDescent="0.35">
      <c r="B357">
        <f t="shared" si="79"/>
        <v>31.600000000000179</v>
      </c>
      <c r="C357">
        <f t="shared" si="66"/>
        <v>0</v>
      </c>
      <c r="D357">
        <f t="shared" si="67"/>
        <v>254.64790894703248</v>
      </c>
      <c r="E357" s="2">
        <f t="shared" si="68"/>
        <v>-352.05762848491884</v>
      </c>
      <c r="F357">
        <f t="shared" si="69"/>
        <v>-19098.593171027438</v>
      </c>
      <c r="G357">
        <f t="shared" si="70"/>
        <v>4717.5722216978502</v>
      </c>
      <c r="H357">
        <f t="shared" si="71"/>
        <v>3412.281979890191</v>
      </c>
      <c r="I357" s="2">
        <f t="shared" si="72"/>
        <v>5822.298169728042</v>
      </c>
      <c r="J357" s="46">
        <f t="shared" si="73"/>
        <v>434.49986341254618</v>
      </c>
      <c r="K357">
        <f t="shared" si="74"/>
        <v>14.478867716673639</v>
      </c>
      <c r="L357">
        <f t="shared" si="75"/>
        <v>3.3766016130302778E-2</v>
      </c>
      <c r="M357" s="46">
        <f t="shared" si="76"/>
        <v>14.478985834251999</v>
      </c>
      <c r="N357" s="8">
        <f t="shared" si="64"/>
        <v>-3.8590919946352158E-6</v>
      </c>
      <c r="O357" s="5">
        <f>SUM($N$41:N357)*0.1+$N$8</f>
        <v>-3.4562995462170796E-5</v>
      </c>
      <c r="P357" s="5">
        <f>SUM($O$41:O357)+0</f>
        <v>6.8591851381022305E-3</v>
      </c>
      <c r="Q357" s="8">
        <f t="shared" si="65"/>
        <v>-2.7913319506729202E-6</v>
      </c>
      <c r="R357" s="5">
        <f>SUM($Q$41:Q357)*0.1+$T$8</f>
        <v>-4.0484967903682849E-5</v>
      </c>
      <c r="S357" s="5">
        <f>SUM($R$41:R357)+0</f>
        <v>7.0401924560376857E-3</v>
      </c>
      <c r="T357">
        <f t="shared" si="77"/>
        <v>5.3231882189908234E-5</v>
      </c>
      <c r="U357">
        <f t="shared" si="78"/>
        <v>9.829177512732816E-3</v>
      </c>
      <c r="W357" s="1"/>
    </row>
    <row r="358" spans="2:23" x14ac:dyDescent="0.35">
      <c r="B358">
        <f t="shared" si="79"/>
        <v>31.70000000000018</v>
      </c>
      <c r="C358">
        <f t="shared" si="66"/>
        <v>0</v>
      </c>
      <c r="D358">
        <f t="shared" si="67"/>
        <v>254.64790894703248</v>
      </c>
      <c r="E358" s="2">
        <f t="shared" si="68"/>
        <v>-352.05762848491884</v>
      </c>
      <c r="F358">
        <f t="shared" si="69"/>
        <v>-19098.593171027438</v>
      </c>
      <c r="G358">
        <f t="shared" si="70"/>
        <v>4682.3664588493575</v>
      </c>
      <c r="H358">
        <f t="shared" si="71"/>
        <v>3386.8171889954883</v>
      </c>
      <c r="I358" s="2">
        <f t="shared" si="72"/>
        <v>5778.8481833867872</v>
      </c>
      <c r="J358" s="46">
        <f t="shared" si="73"/>
        <v>434.49986341254618</v>
      </c>
      <c r="K358">
        <f t="shared" si="74"/>
        <v>14.37081646505667</v>
      </c>
      <c r="L358">
        <f t="shared" si="75"/>
        <v>3.3766016130302778E-2</v>
      </c>
      <c r="M358" s="46">
        <f t="shared" si="76"/>
        <v>14.370935470729796</v>
      </c>
      <c r="N358" s="8">
        <f t="shared" si="64"/>
        <v>-3.8302928006453998E-6</v>
      </c>
      <c r="O358" s="5">
        <f>SUM($N$41:N358)*0.1+$N$8</f>
        <v>-3.4946024742235334E-5</v>
      </c>
      <c r="P358" s="5">
        <f>SUM($O$41:O358)+0</f>
        <v>6.8242391133599952E-3</v>
      </c>
      <c r="Q358" s="8">
        <f t="shared" si="65"/>
        <v>-2.7705011152201374E-6</v>
      </c>
      <c r="R358" s="5">
        <f>SUM($Q$41:Q358)*0.1+$T$8</f>
        <v>-4.0762018015204861E-5</v>
      </c>
      <c r="S358" s="5">
        <f>SUM($R$41:R358)+0</f>
        <v>6.9994304380224812E-3</v>
      </c>
      <c r="T358">
        <f t="shared" si="77"/>
        <v>5.3691403017213194E-5</v>
      </c>
      <c r="U358">
        <f t="shared" si="78"/>
        <v>9.7755954260100187E-3</v>
      </c>
      <c r="W358" s="1"/>
    </row>
    <row r="359" spans="2:23" x14ac:dyDescent="0.35">
      <c r="B359">
        <f t="shared" si="79"/>
        <v>31.800000000000182</v>
      </c>
      <c r="C359">
        <f t="shared" si="66"/>
        <v>0</v>
      </c>
      <c r="D359">
        <f t="shared" si="67"/>
        <v>254.64790894703248</v>
      </c>
      <c r="E359" s="2">
        <f t="shared" si="68"/>
        <v>-352.05762848491884</v>
      </c>
      <c r="F359">
        <f t="shared" si="69"/>
        <v>-19098.593171027438</v>
      </c>
      <c r="G359">
        <f t="shared" si="70"/>
        <v>4647.1606960008648</v>
      </c>
      <c r="H359">
        <f t="shared" si="71"/>
        <v>3361.3523981007838</v>
      </c>
      <c r="I359" s="2">
        <f t="shared" si="72"/>
        <v>5735.3981970455316</v>
      </c>
      <c r="J359" s="46">
        <f t="shared" si="73"/>
        <v>434.49986341254618</v>
      </c>
      <c r="K359">
        <f t="shared" si="74"/>
        <v>14.2627652134397</v>
      </c>
      <c r="L359">
        <f t="shared" si="75"/>
        <v>3.3766016130302778E-2</v>
      </c>
      <c r="M359" s="46">
        <f t="shared" si="76"/>
        <v>14.262885120663405</v>
      </c>
      <c r="N359" s="8">
        <f t="shared" si="64"/>
        <v>-3.8014936066555838E-6</v>
      </c>
      <c r="O359" s="5">
        <f>SUM($N$41:N359)*0.1+$N$8</f>
        <v>-3.5326174102900899E-5</v>
      </c>
      <c r="P359" s="5">
        <f>SUM($O$41:O359)+0</f>
        <v>6.7889129392570942E-3</v>
      </c>
      <c r="Q359" s="8">
        <f t="shared" si="65"/>
        <v>-2.749670279767353E-6</v>
      </c>
      <c r="R359" s="5">
        <f>SUM($Q$41:Q359)*0.1+$T$8</f>
        <v>-4.1036985043181576E-5</v>
      </c>
      <c r="S359" s="5">
        <f>SUM($R$41:R359)+0</f>
        <v>6.9583934529792993E-3</v>
      </c>
      <c r="T359">
        <f t="shared" si="77"/>
        <v>5.4147693562909722E-5</v>
      </c>
      <c r="U359">
        <f t="shared" si="78"/>
        <v>9.7215522599674153E-3</v>
      </c>
      <c r="W359" s="1"/>
    </row>
    <row r="360" spans="2:23" x14ac:dyDescent="0.35">
      <c r="B360">
        <f t="shared" si="79"/>
        <v>31.900000000000183</v>
      </c>
      <c r="C360">
        <f t="shared" si="66"/>
        <v>0</v>
      </c>
      <c r="D360">
        <f t="shared" si="67"/>
        <v>254.64790894703248</v>
      </c>
      <c r="E360" s="2">
        <f t="shared" si="68"/>
        <v>-352.05762848491884</v>
      </c>
      <c r="F360">
        <f t="shared" si="69"/>
        <v>-19098.593171027438</v>
      </c>
      <c r="G360">
        <f t="shared" si="70"/>
        <v>4611.9549331523722</v>
      </c>
      <c r="H360">
        <f t="shared" si="71"/>
        <v>3335.8876072060812</v>
      </c>
      <c r="I360" s="2">
        <f t="shared" si="72"/>
        <v>5691.9482107042768</v>
      </c>
      <c r="J360" s="46">
        <f t="shared" si="73"/>
        <v>434.49986341254618</v>
      </c>
      <c r="K360">
        <f t="shared" si="74"/>
        <v>14.154713961822729</v>
      </c>
      <c r="L360">
        <f t="shared" si="75"/>
        <v>3.3766016130302778E-2</v>
      </c>
      <c r="M360" s="46">
        <f t="shared" si="76"/>
        <v>14.15483478436097</v>
      </c>
      <c r="N360" s="8">
        <f t="shared" si="64"/>
        <v>-3.7726944126657678E-6</v>
      </c>
      <c r="O360" s="5">
        <f>SUM($N$41:N360)*0.1+$N$8</f>
        <v>-3.5703443544167479E-5</v>
      </c>
      <c r="P360" s="5">
        <f>SUM($O$41:O360)+0</f>
        <v>6.7532094957129269E-3</v>
      </c>
      <c r="Q360" s="8">
        <f t="shared" si="65"/>
        <v>-2.7288394443145702E-6</v>
      </c>
      <c r="R360" s="5">
        <f>SUM($Q$41:Q360)*0.1+$T$8</f>
        <v>-4.1309868987613049E-5</v>
      </c>
      <c r="S360" s="5">
        <f>SUM($R$41:R360)+0</f>
        <v>6.9170835839916858E-3</v>
      </c>
      <c r="T360">
        <f t="shared" si="77"/>
        <v>5.4600743188030958E-5</v>
      </c>
      <c r="U360">
        <f t="shared" si="78"/>
        <v>9.6670514533085273E-3</v>
      </c>
      <c r="W360" s="1"/>
    </row>
    <row r="361" spans="2:23" x14ac:dyDescent="0.35">
      <c r="B361">
        <f t="shared" si="79"/>
        <v>32.000000000000185</v>
      </c>
      <c r="C361">
        <f t="shared" si="66"/>
        <v>0</v>
      </c>
      <c r="D361">
        <f t="shared" si="67"/>
        <v>254.64790894703248</v>
      </c>
      <c r="E361" s="2">
        <f t="shared" si="68"/>
        <v>-352.05762848491884</v>
      </c>
      <c r="F361">
        <f t="shared" si="69"/>
        <v>-19098.593171027438</v>
      </c>
      <c r="G361">
        <f t="shared" si="70"/>
        <v>4576.7491703038804</v>
      </c>
      <c r="H361">
        <f t="shared" si="71"/>
        <v>3310.4228163113767</v>
      </c>
      <c r="I361" s="2">
        <f t="shared" si="72"/>
        <v>5648.4982243630211</v>
      </c>
      <c r="J361" s="46">
        <f t="shared" si="73"/>
        <v>434.49986341254618</v>
      </c>
      <c r="K361">
        <f t="shared" si="74"/>
        <v>14.046662710205759</v>
      </c>
      <c r="L361">
        <f t="shared" si="75"/>
        <v>3.3766016130302778E-2</v>
      </c>
      <c r="M361" s="46">
        <f t="shared" si="76"/>
        <v>14.046784462140113</v>
      </c>
      <c r="N361" s="8">
        <f t="shared" ref="N361:N424" si="80">-G361/($G$18*$B$31)</f>
        <v>-3.7438952186759523E-6</v>
      </c>
      <c r="O361" s="5">
        <f>SUM($N$41:N361)*0.1+$N$8</f>
        <v>-3.6077833066035074E-5</v>
      </c>
      <c r="P361" s="5">
        <f>SUM($O$41:O361)+0</f>
        <v>6.7171316626468917E-3</v>
      </c>
      <c r="Q361" s="8">
        <f t="shared" ref="Q361:Q424" si="81">-H361/($G$18*$B$31)</f>
        <v>-2.7080086088617858E-6</v>
      </c>
      <c r="R361" s="5">
        <f>SUM($Q$41:Q361)*0.1+$T$8</f>
        <v>-4.1580669848499224E-5</v>
      </c>
      <c r="S361" s="5">
        <f>SUM($R$41:R361)+0</f>
        <v>6.8755029141431868E-3</v>
      </c>
      <c r="T361">
        <f t="shared" si="77"/>
        <v>5.5050541721136458E-5</v>
      </c>
      <c r="U361">
        <f t="shared" si="78"/>
        <v>9.6120964464431399E-3</v>
      </c>
      <c r="W361" s="1"/>
    </row>
    <row r="362" spans="2:23" x14ac:dyDescent="0.35">
      <c r="B362">
        <f t="shared" si="79"/>
        <v>32.100000000000186</v>
      </c>
      <c r="C362">
        <f t="shared" ref="C362:C425" si="82">IF(B362&lt;$G$6,$B$14,$B$14+$B$12)</f>
        <v>0</v>
      </c>
      <c r="D362">
        <f t="shared" ref="D362:D425" si="83">IF(B362&lt;18, $B$15, $B$15+$B$11 )</f>
        <v>254.64790894703248</v>
      </c>
      <c r="E362" s="2">
        <f t="shared" ref="E362:E425" si="84">IF(B362&lt;18, $B$16, $B$16+$B$13 )</f>
        <v>-352.05762848491884</v>
      </c>
      <c r="F362">
        <f t="shared" ref="F362:F425" si="85">IF(B362&lt;18,0,-$G$7*$B$11)</f>
        <v>-19098.593171027438</v>
      </c>
      <c r="G362">
        <f t="shared" ref="G362:G425" si="86">IF(B362&lt;$G$6,    $B$16*B362,    $B$16*B362-(-B362+$G$6)*$B$13+$G$7*$B$12)</f>
        <v>4541.5434074553878</v>
      </c>
      <c r="H362">
        <f t="shared" ref="H362:H425" si="87">IF(B362&lt;$G$6,-B362*$B$15,-B362*$B$15+(-B362+$G$6)*$B$11)</f>
        <v>3284.9580254166722</v>
      </c>
      <c r="I362" s="2">
        <f t="shared" ref="I362:I425" si="88">SQRT(H362*H362+G362*G362)</f>
        <v>5605.0482380217654</v>
      </c>
      <c r="J362" s="46">
        <f t="shared" ref="J362:J425" si="89">SQRT(D362*D362+E362*E362)</f>
        <v>434.49986341254618</v>
      </c>
      <c r="K362">
        <f t="shared" ref="K362:K425" si="90">32*I362/(PI()*$G$11^3)</f>
        <v>13.938611458588786</v>
      </c>
      <c r="L362">
        <f t="shared" ref="L362:L425" si="91">16*J362/(PI()*$G$11^4)</f>
        <v>3.3766016130302778E-2</v>
      </c>
      <c r="M362" s="46">
        <f t="shared" ref="M362:M425" si="92">SQRT(K362^2+3*L362^2)</f>
        <v>13.93873415432831</v>
      </c>
      <c r="N362" s="8">
        <f t="shared" si="80"/>
        <v>-3.7150960246861363E-6</v>
      </c>
      <c r="O362" s="5">
        <f>SUM($N$41:N362)*0.1+$N$8</f>
        <v>-3.6449342668503683E-5</v>
      </c>
      <c r="P362" s="5">
        <f>SUM($O$41:O362)+0</f>
        <v>6.6806823199783878E-3</v>
      </c>
      <c r="Q362" s="8">
        <f t="shared" si="81"/>
        <v>-2.6871777734090017E-6</v>
      </c>
      <c r="R362" s="5">
        <f>SUM($Q$41:Q362)*0.1+$T$8</f>
        <v>-4.1849387625840129E-5</v>
      </c>
      <c r="S362" s="5">
        <f>SUM($R$41:R362)+0</f>
        <v>6.8336535265173465E-3</v>
      </c>
      <c r="T362">
        <f t="shared" ref="T362:T425" si="93">SQRT(SUMSQ(O362,R362))</f>
        <v>5.5497079433280307E-5</v>
      </c>
      <c r="U362">
        <f t="shared" ref="U362:U425" si="94">SQRT(SUMSQ(S362,P362))</f>
        <v>9.5566906814521721E-3</v>
      </c>
      <c r="W362" s="1"/>
    </row>
    <row r="363" spans="2:23" x14ac:dyDescent="0.35">
      <c r="B363">
        <f t="shared" ref="B363:B426" si="95">B362+0.1</f>
        <v>32.200000000000188</v>
      </c>
      <c r="C363">
        <f t="shared" si="82"/>
        <v>0</v>
      </c>
      <c r="D363">
        <f t="shared" si="83"/>
        <v>254.64790894703248</v>
      </c>
      <c r="E363" s="2">
        <f t="shared" si="84"/>
        <v>-352.05762848491884</v>
      </c>
      <c r="F363">
        <f t="shared" si="85"/>
        <v>-19098.593171027438</v>
      </c>
      <c r="G363">
        <f t="shared" si="86"/>
        <v>4506.337644606896</v>
      </c>
      <c r="H363">
        <f t="shared" si="87"/>
        <v>3259.4932345219695</v>
      </c>
      <c r="I363" s="2">
        <f t="shared" si="88"/>
        <v>5561.5982516805107</v>
      </c>
      <c r="J363" s="46">
        <f t="shared" si="89"/>
        <v>434.49986341254618</v>
      </c>
      <c r="K363">
        <f t="shared" si="90"/>
        <v>13.830560206971818</v>
      </c>
      <c r="L363">
        <f t="shared" si="91"/>
        <v>3.3766016130302778E-2</v>
      </c>
      <c r="M363" s="46">
        <f t="shared" si="92"/>
        <v>13.830683861263269</v>
      </c>
      <c r="N363" s="8">
        <f t="shared" si="80"/>
        <v>-3.6862968306963211E-6</v>
      </c>
      <c r="O363" s="5">
        <f>SUM($N$41:N363)*0.1+$N$8</f>
        <v>-3.6817972351573306E-5</v>
      </c>
      <c r="P363" s="5">
        <f>SUM($O$41:O363)+0</f>
        <v>6.6438643476268147E-3</v>
      </c>
      <c r="Q363" s="8">
        <f t="shared" si="81"/>
        <v>-2.666346937956219E-6</v>
      </c>
      <c r="R363" s="5">
        <f>SUM($Q$41:Q363)*0.1+$T$8</f>
        <v>-4.2116022319635738E-5</v>
      </c>
      <c r="S363" s="5">
        <f>SUM($R$41:R363)+0</f>
        <v>6.7915375041977108E-3</v>
      </c>
      <c r="T363">
        <f t="shared" si="93"/>
        <v>5.594034701455893E-5</v>
      </c>
      <c r="U363">
        <f t="shared" si="94"/>
        <v>9.5008376020533445E-3</v>
      </c>
      <c r="W363" s="1"/>
    </row>
    <row r="364" spans="2:23" x14ac:dyDescent="0.35">
      <c r="B364">
        <f t="shared" si="95"/>
        <v>32.300000000000189</v>
      </c>
      <c r="C364">
        <f t="shared" si="82"/>
        <v>0</v>
      </c>
      <c r="D364">
        <f t="shared" si="83"/>
        <v>254.64790894703248</v>
      </c>
      <c r="E364" s="2">
        <f t="shared" si="84"/>
        <v>-352.05762848491884</v>
      </c>
      <c r="F364">
        <f t="shared" si="85"/>
        <v>-19098.593171027438</v>
      </c>
      <c r="G364">
        <f t="shared" si="86"/>
        <v>4471.1318817584033</v>
      </c>
      <c r="H364">
        <f t="shared" si="87"/>
        <v>3234.0284436272668</v>
      </c>
      <c r="I364" s="2">
        <f t="shared" si="88"/>
        <v>5518.1482653392559</v>
      </c>
      <c r="J364" s="46">
        <f t="shared" si="89"/>
        <v>434.49986341254618</v>
      </c>
      <c r="K364">
        <f t="shared" si="90"/>
        <v>13.722508955354847</v>
      </c>
      <c r="L364">
        <f t="shared" si="91"/>
        <v>3.3766016130302778E-2</v>
      </c>
      <c r="M364" s="46">
        <f t="shared" si="92"/>
        <v>13.722633583293328</v>
      </c>
      <c r="N364" s="8">
        <f t="shared" si="80"/>
        <v>-3.6574976367065051E-6</v>
      </c>
      <c r="O364" s="5">
        <f>SUM($N$41:N364)*0.1+$N$8</f>
        <v>-3.7183722115243957E-5</v>
      </c>
      <c r="P364" s="5">
        <f>SUM($O$41:O364)+0</f>
        <v>6.6066806255115707E-3</v>
      </c>
      <c r="Q364" s="8">
        <f t="shared" si="81"/>
        <v>-2.6455161025034362E-6</v>
      </c>
      <c r="R364" s="5">
        <f>SUM($Q$41:Q364)*0.1+$T$8</f>
        <v>-4.238057392988609E-5</v>
      </c>
      <c r="S364" s="5">
        <f>SUM($R$41:R364)+0</f>
        <v>6.7491569302678247E-3</v>
      </c>
      <c r="T364">
        <f t="shared" si="93"/>
        <v>5.6380335552125113E-5</v>
      </c>
      <c r="U364">
        <f t="shared" si="94"/>
        <v>9.4445406535676561E-3</v>
      </c>
      <c r="W364" s="1"/>
    </row>
    <row r="365" spans="2:23" x14ac:dyDescent="0.35">
      <c r="B365">
        <f t="shared" si="95"/>
        <v>32.40000000000019</v>
      </c>
      <c r="C365">
        <f t="shared" si="82"/>
        <v>0</v>
      </c>
      <c r="D365">
        <f t="shared" si="83"/>
        <v>254.64790894703248</v>
      </c>
      <c r="E365" s="2">
        <f t="shared" si="84"/>
        <v>-352.05762848491884</v>
      </c>
      <c r="F365">
        <f t="shared" si="85"/>
        <v>-19098.593171027438</v>
      </c>
      <c r="G365">
        <f t="shared" si="86"/>
        <v>4435.9261189099107</v>
      </c>
      <c r="H365">
        <f t="shared" si="87"/>
        <v>3208.5636527325623</v>
      </c>
      <c r="I365" s="2">
        <f t="shared" si="88"/>
        <v>5474.6982789980002</v>
      </c>
      <c r="J365" s="46">
        <f t="shared" si="89"/>
        <v>434.49986341254618</v>
      </c>
      <c r="K365">
        <f t="shared" si="90"/>
        <v>13.614457703737877</v>
      </c>
      <c r="L365">
        <f t="shared" si="91"/>
        <v>3.3766016130302778E-2</v>
      </c>
      <c r="M365" s="46">
        <f t="shared" si="92"/>
        <v>13.614583320777893</v>
      </c>
      <c r="N365" s="8">
        <f t="shared" si="80"/>
        <v>-3.6286984427166891E-6</v>
      </c>
      <c r="O365" s="5">
        <f>SUM($N$41:N365)*0.1+$N$8</f>
        <v>-3.7546591959515635E-5</v>
      </c>
      <c r="P365" s="5">
        <f>SUM($O$41:O365)+0</f>
        <v>6.5691340335520551E-3</v>
      </c>
      <c r="Q365" s="8">
        <f t="shared" si="81"/>
        <v>-2.6246852670506518E-6</v>
      </c>
      <c r="R365" s="5">
        <f>SUM($Q$41:Q365)*0.1+$T$8</f>
        <v>-4.2643042456591158E-5</v>
      </c>
      <c r="S365" s="5">
        <f>SUM($R$41:R365)+0</f>
        <v>6.7065138878112333E-3</v>
      </c>
      <c r="T365">
        <f t="shared" si="93"/>
        <v>5.6817036509562871E-5</v>
      </c>
      <c r="U365">
        <f t="shared" si="94"/>
        <v>9.3878032828866222E-3</v>
      </c>
      <c r="W365" s="1"/>
    </row>
    <row r="366" spans="2:23" x14ac:dyDescent="0.35">
      <c r="B366">
        <f t="shared" si="95"/>
        <v>32.500000000000192</v>
      </c>
      <c r="C366">
        <f t="shared" si="82"/>
        <v>0</v>
      </c>
      <c r="D366">
        <f t="shared" si="83"/>
        <v>254.64790894703248</v>
      </c>
      <c r="E366" s="2">
        <f t="shared" si="84"/>
        <v>-352.05762848491884</v>
      </c>
      <c r="F366">
        <f t="shared" si="85"/>
        <v>-19098.593171027438</v>
      </c>
      <c r="G366">
        <f t="shared" si="86"/>
        <v>4400.720356061418</v>
      </c>
      <c r="H366">
        <f t="shared" si="87"/>
        <v>3183.0988618378578</v>
      </c>
      <c r="I366" s="2">
        <f t="shared" si="88"/>
        <v>5431.2482926567445</v>
      </c>
      <c r="J366" s="46">
        <f t="shared" si="89"/>
        <v>434.49986341254618</v>
      </c>
      <c r="K366">
        <f t="shared" si="90"/>
        <v>13.506406452120904</v>
      </c>
      <c r="L366">
        <f t="shared" si="91"/>
        <v>3.3766016130302778E-2</v>
      </c>
      <c r="M366" s="46">
        <f t="shared" si="92"/>
        <v>13.506533074087855</v>
      </c>
      <c r="N366" s="8">
        <f t="shared" si="80"/>
        <v>-3.5998992487268727E-6</v>
      </c>
      <c r="O366" s="5">
        <f>SUM($N$41:N366)*0.1+$N$8</f>
        <v>-3.7906581884388315E-5</v>
      </c>
      <c r="P366" s="5">
        <f>SUM($O$41:O366)+0</f>
        <v>6.5312274516676665E-3</v>
      </c>
      <c r="Q366" s="8">
        <f t="shared" si="81"/>
        <v>-2.6038544315978673E-6</v>
      </c>
      <c r="R366" s="5">
        <f>SUM($Q$41:Q366)*0.1+$T$8</f>
        <v>-4.2903427899750943E-5</v>
      </c>
      <c r="S366" s="5">
        <f>SUM($R$41:R366)+0</f>
        <v>6.6636104599114825E-3</v>
      </c>
      <c r="T366">
        <f t="shared" si="93"/>
        <v>5.7250441707527145E-5</v>
      </c>
      <c r="U366">
        <f t="shared" si="94"/>
        <v>9.3306289384402722E-3</v>
      </c>
      <c r="W366" s="1"/>
    </row>
    <row r="367" spans="2:23" x14ac:dyDescent="0.35">
      <c r="B367">
        <f t="shared" si="95"/>
        <v>32.600000000000193</v>
      </c>
      <c r="C367">
        <f t="shared" si="82"/>
        <v>0</v>
      </c>
      <c r="D367">
        <f t="shared" si="83"/>
        <v>254.64790894703248</v>
      </c>
      <c r="E367" s="2">
        <f t="shared" si="84"/>
        <v>-352.05762848491884</v>
      </c>
      <c r="F367">
        <f t="shared" si="85"/>
        <v>-19098.593171027438</v>
      </c>
      <c r="G367">
        <f t="shared" si="86"/>
        <v>4365.5145932129253</v>
      </c>
      <c r="H367">
        <f t="shared" si="87"/>
        <v>3157.6340709431533</v>
      </c>
      <c r="I367" s="2">
        <f t="shared" si="88"/>
        <v>5387.7983063154879</v>
      </c>
      <c r="J367" s="46">
        <f t="shared" si="89"/>
        <v>434.49986341254618</v>
      </c>
      <c r="K367">
        <f t="shared" si="90"/>
        <v>13.39835520050393</v>
      </c>
      <c r="L367">
        <f t="shared" si="91"/>
        <v>3.3766016130302778E-2</v>
      </c>
      <c r="M367" s="46">
        <f t="shared" si="92"/>
        <v>13.398482843606088</v>
      </c>
      <c r="N367" s="8">
        <f t="shared" si="80"/>
        <v>-3.5711000547370567E-6</v>
      </c>
      <c r="O367" s="5">
        <f>SUM($N$41:N367)*0.1+$N$8</f>
        <v>-3.8263691889862023E-5</v>
      </c>
      <c r="P367" s="5">
        <f>SUM($O$41:O367)+0</f>
        <v>6.4929637597778041E-3</v>
      </c>
      <c r="Q367" s="8">
        <f t="shared" si="81"/>
        <v>-2.5830235961450833E-6</v>
      </c>
      <c r="R367" s="5">
        <f>SUM($Q$41:Q367)*0.1+$T$8</f>
        <v>-4.3161730259365445E-5</v>
      </c>
      <c r="S367" s="5">
        <f>SUM($R$41:R367)+0</f>
        <v>6.6204487296521175E-3</v>
      </c>
      <c r="T367">
        <f t="shared" si="93"/>
        <v>5.768054330555942E-5</v>
      </c>
      <c r="U367">
        <f t="shared" si="94"/>
        <v>9.2730210701658742E-3</v>
      </c>
      <c r="W367" s="1"/>
    </row>
    <row r="368" spans="2:23" x14ac:dyDescent="0.35">
      <c r="B368">
        <f t="shared" si="95"/>
        <v>32.700000000000195</v>
      </c>
      <c r="C368">
        <f t="shared" si="82"/>
        <v>0</v>
      </c>
      <c r="D368">
        <f t="shared" si="83"/>
        <v>254.64790894703248</v>
      </c>
      <c r="E368" s="2">
        <f t="shared" si="84"/>
        <v>-352.05762848491884</v>
      </c>
      <c r="F368">
        <f t="shared" si="85"/>
        <v>-19098.593171027438</v>
      </c>
      <c r="G368">
        <f t="shared" si="86"/>
        <v>4330.3088303644336</v>
      </c>
      <c r="H368">
        <f t="shared" si="87"/>
        <v>3132.1692800484525</v>
      </c>
      <c r="I368" s="2">
        <f t="shared" si="88"/>
        <v>5344.348319974235</v>
      </c>
      <c r="J368" s="46">
        <f t="shared" si="89"/>
        <v>434.49986341254618</v>
      </c>
      <c r="K368">
        <f t="shared" si="90"/>
        <v>13.290303948886967</v>
      </c>
      <c r="L368">
        <f t="shared" si="91"/>
        <v>3.3766016130302778E-2</v>
      </c>
      <c r="M368" s="46">
        <f t="shared" si="92"/>
        <v>13.290432629727915</v>
      </c>
      <c r="N368" s="8">
        <f t="shared" si="80"/>
        <v>-3.5423008607472416E-6</v>
      </c>
      <c r="O368" s="5">
        <f>SUM($N$41:N368)*0.1+$N$8</f>
        <v>-3.8617921975936745E-5</v>
      </c>
      <c r="P368" s="5">
        <f>SUM($O$41:O368)+0</f>
        <v>6.4543458378018672E-3</v>
      </c>
      <c r="Q368" s="8">
        <f t="shared" si="81"/>
        <v>-2.5621927606923018E-6</v>
      </c>
      <c r="R368" s="5">
        <f>SUM($Q$41:Q368)*0.1+$T$8</f>
        <v>-4.341794953543469E-5</v>
      </c>
      <c r="S368" s="5">
        <f>SUM($R$41:R368)+0</f>
        <v>6.5770307801166824E-3</v>
      </c>
      <c r="T368">
        <f t="shared" si="93"/>
        <v>5.8107333784997327E-5</v>
      </c>
      <c r="U368">
        <f t="shared" si="94"/>
        <v>9.2149831294773693E-3</v>
      </c>
      <c r="W368" s="1"/>
    </row>
    <row r="369" spans="2:23" x14ac:dyDescent="0.35">
      <c r="B369">
        <f t="shared" si="95"/>
        <v>32.800000000000196</v>
      </c>
      <c r="C369">
        <f t="shared" si="82"/>
        <v>0</v>
      </c>
      <c r="D369">
        <f t="shared" si="83"/>
        <v>254.64790894703248</v>
      </c>
      <c r="E369" s="2">
        <f t="shared" si="84"/>
        <v>-352.05762848491884</v>
      </c>
      <c r="F369">
        <f t="shared" si="85"/>
        <v>-19098.593171027438</v>
      </c>
      <c r="G369">
        <f t="shared" si="86"/>
        <v>4295.1030675159418</v>
      </c>
      <c r="H369">
        <f t="shared" si="87"/>
        <v>3106.704489153748</v>
      </c>
      <c r="I369" s="2">
        <f t="shared" si="88"/>
        <v>5300.8983336329793</v>
      </c>
      <c r="J369" s="46">
        <f t="shared" si="89"/>
        <v>434.49986341254618</v>
      </c>
      <c r="K369">
        <f t="shared" si="90"/>
        <v>13.182252697269995</v>
      </c>
      <c r="L369">
        <f t="shared" si="91"/>
        <v>3.3766016130302778E-2</v>
      </c>
      <c r="M369" s="46">
        <f t="shared" si="92"/>
        <v>13.182382432861596</v>
      </c>
      <c r="N369" s="8">
        <f t="shared" si="80"/>
        <v>-3.513501666757426E-6</v>
      </c>
      <c r="O369" s="5">
        <f>SUM($N$41:N369)*0.1+$N$8</f>
        <v>-3.8969272142612494E-5</v>
      </c>
      <c r="P369" s="5">
        <f>SUM($O$41:O369)+0</f>
        <v>6.4153765656592551E-3</v>
      </c>
      <c r="Q369" s="8">
        <f t="shared" si="81"/>
        <v>-2.5413619252395178E-6</v>
      </c>
      <c r="R369" s="5">
        <f>SUM($Q$41:Q369)*0.1+$T$8</f>
        <v>-4.3672085727958638E-5</v>
      </c>
      <c r="S369" s="5">
        <f>SUM($R$41:R369)+0</f>
        <v>6.533358694388724E-3</v>
      </c>
      <c r="T369">
        <f t="shared" si="93"/>
        <v>5.8530805932903087E-5</v>
      </c>
      <c r="U369">
        <f t="shared" si="94"/>
        <v>9.1565185692355083E-3</v>
      </c>
      <c r="W369" s="1"/>
    </row>
    <row r="370" spans="2:23" x14ac:dyDescent="0.35">
      <c r="B370">
        <f t="shared" si="95"/>
        <v>32.900000000000198</v>
      </c>
      <c r="C370">
        <f t="shared" si="82"/>
        <v>0</v>
      </c>
      <c r="D370">
        <f t="shared" si="83"/>
        <v>254.64790894703248</v>
      </c>
      <c r="E370" s="2">
        <f t="shared" si="84"/>
        <v>-352.05762848491884</v>
      </c>
      <c r="F370">
        <f t="shared" si="85"/>
        <v>-19098.593171027438</v>
      </c>
      <c r="G370">
        <f t="shared" si="86"/>
        <v>4259.8973046674491</v>
      </c>
      <c r="H370">
        <f t="shared" si="87"/>
        <v>3081.2396982590435</v>
      </c>
      <c r="I370" s="2">
        <f t="shared" si="88"/>
        <v>5257.4483472917236</v>
      </c>
      <c r="J370" s="46">
        <f t="shared" si="89"/>
        <v>434.49986341254618</v>
      </c>
      <c r="K370">
        <f t="shared" si="90"/>
        <v>13.074201445653022</v>
      </c>
      <c r="L370">
        <f t="shared" si="91"/>
        <v>3.3766016130302778E-2</v>
      </c>
      <c r="M370" s="46">
        <f t="shared" si="92"/>
        <v>13.074332253428912</v>
      </c>
      <c r="N370" s="8">
        <f t="shared" si="80"/>
        <v>-3.48470247276761E-6</v>
      </c>
      <c r="O370" s="5">
        <f>SUM($N$41:N370)*0.1+$N$8</f>
        <v>-3.9317742389889245E-5</v>
      </c>
      <c r="P370" s="5">
        <f>SUM($O$41:O370)+0</f>
        <v>6.3760588232693654E-3</v>
      </c>
      <c r="Q370" s="8">
        <f t="shared" si="81"/>
        <v>-2.5205310897867334E-6</v>
      </c>
      <c r="R370" s="5">
        <f>SUM($Q$41:Q370)*0.1+$T$8</f>
        <v>-4.3924138836937316E-5</v>
      </c>
      <c r="S370" s="5">
        <f>SUM($R$41:R370)+0</f>
        <v>6.4894345555517865E-3</v>
      </c>
      <c r="T370">
        <f t="shared" si="93"/>
        <v>5.895095282694113E-5</v>
      </c>
      <c r="U370">
        <f t="shared" si="94"/>
        <v>9.0976308437186407E-3</v>
      </c>
      <c r="W370" s="1"/>
    </row>
    <row r="371" spans="2:23" x14ac:dyDescent="0.35">
      <c r="B371">
        <f t="shared" si="95"/>
        <v>33.000000000000199</v>
      </c>
      <c r="C371">
        <f t="shared" si="82"/>
        <v>0</v>
      </c>
      <c r="D371">
        <f t="shared" si="83"/>
        <v>254.64790894703248</v>
      </c>
      <c r="E371" s="2">
        <f t="shared" si="84"/>
        <v>-352.05762848491884</v>
      </c>
      <c r="F371">
        <f t="shared" si="85"/>
        <v>-19098.593171027438</v>
      </c>
      <c r="G371">
        <f t="shared" si="86"/>
        <v>4224.6915418189565</v>
      </c>
      <c r="H371">
        <f t="shared" si="87"/>
        <v>3055.7749073643408</v>
      </c>
      <c r="I371" s="2">
        <f t="shared" si="88"/>
        <v>5213.9983609504689</v>
      </c>
      <c r="J371" s="46">
        <f t="shared" si="89"/>
        <v>434.49986341254618</v>
      </c>
      <c r="K371">
        <f t="shared" si="90"/>
        <v>12.966150194036054</v>
      </c>
      <c r="L371">
        <f t="shared" si="91"/>
        <v>3.3766016130302778E-2</v>
      </c>
      <c r="M371" s="46">
        <f t="shared" si="92"/>
        <v>12.966282091865699</v>
      </c>
      <c r="N371" s="8">
        <f t="shared" si="80"/>
        <v>-3.455903278777794E-6</v>
      </c>
      <c r="O371" s="5">
        <f>SUM($N$41:N371)*0.1+$N$8</f>
        <v>-3.9663332717767037E-5</v>
      </c>
      <c r="P371" s="5">
        <f>SUM($O$41:O371)+0</f>
        <v>6.3363954905515983E-3</v>
      </c>
      <c r="Q371" s="8">
        <f t="shared" si="81"/>
        <v>-2.4997002543339506E-6</v>
      </c>
      <c r="R371" s="5">
        <f>SUM($Q$41:Q371)*0.1+$T$8</f>
        <v>-4.4174108862370698E-5</v>
      </c>
      <c r="S371" s="5">
        <f>SUM($R$41:R371)+0</f>
        <v>6.4452604466894159E-3</v>
      </c>
      <c r="T371">
        <f t="shared" si="93"/>
        <v>5.9367767821140675E-5</v>
      </c>
      <c r="U371">
        <f t="shared" si="94"/>
        <v>9.0383234085941889E-3</v>
      </c>
      <c r="W371" s="1"/>
    </row>
    <row r="372" spans="2:23" x14ac:dyDescent="0.35">
      <c r="B372">
        <f t="shared" si="95"/>
        <v>33.1000000000002</v>
      </c>
      <c r="C372">
        <f t="shared" si="82"/>
        <v>0</v>
      </c>
      <c r="D372">
        <f t="shared" si="83"/>
        <v>254.64790894703248</v>
      </c>
      <c r="E372" s="2">
        <f t="shared" si="84"/>
        <v>-352.05762848491884</v>
      </c>
      <c r="F372">
        <f t="shared" si="85"/>
        <v>-19098.593171027438</v>
      </c>
      <c r="G372">
        <f t="shared" si="86"/>
        <v>4189.4857789704638</v>
      </c>
      <c r="H372">
        <f t="shared" si="87"/>
        <v>3030.3101164696382</v>
      </c>
      <c r="I372" s="2">
        <f t="shared" si="88"/>
        <v>5170.5483746092141</v>
      </c>
      <c r="J372" s="46">
        <f t="shared" si="89"/>
        <v>434.49986341254618</v>
      </c>
      <c r="K372">
        <f t="shared" si="90"/>
        <v>12.858098942419085</v>
      </c>
      <c r="L372">
        <f t="shared" si="91"/>
        <v>3.3766016130302778E-2</v>
      </c>
      <c r="M372" s="46">
        <f t="shared" si="92"/>
        <v>12.858231948622436</v>
      </c>
      <c r="N372" s="8">
        <f t="shared" si="80"/>
        <v>-3.427104084787978E-6</v>
      </c>
      <c r="O372" s="5">
        <f>SUM($N$41:N372)*0.1+$N$8</f>
        <v>-4.000604312624583E-5</v>
      </c>
      <c r="P372" s="5">
        <f>SUM($O$41:O372)+0</f>
        <v>6.2963894474253523E-3</v>
      </c>
      <c r="Q372" s="8">
        <f t="shared" si="81"/>
        <v>-2.4788694188811679E-6</v>
      </c>
      <c r="R372" s="5">
        <f>SUM($Q$41:Q372)*0.1+$T$8</f>
        <v>-4.4421995804258836E-5</v>
      </c>
      <c r="S372" s="5">
        <f>SUM($R$41:R372)+0</f>
        <v>6.4008384508851572E-3</v>
      </c>
      <c r="T372">
        <f t="shared" si="93"/>
        <v>5.9781244532483857E-5</v>
      </c>
      <c r="U372">
        <f t="shared" si="94"/>
        <v>8.978599720890738E-3</v>
      </c>
      <c r="W372" s="1"/>
    </row>
    <row r="373" spans="2:23" x14ac:dyDescent="0.35">
      <c r="B373">
        <f t="shared" si="95"/>
        <v>33.200000000000202</v>
      </c>
      <c r="C373">
        <f t="shared" si="82"/>
        <v>0</v>
      </c>
      <c r="D373">
        <f t="shared" si="83"/>
        <v>254.64790894703248</v>
      </c>
      <c r="E373" s="2">
        <f t="shared" si="84"/>
        <v>-352.05762848491884</v>
      </c>
      <c r="F373">
        <f t="shared" si="85"/>
        <v>-19098.593171027438</v>
      </c>
      <c r="G373">
        <f t="shared" si="86"/>
        <v>4154.2800161219711</v>
      </c>
      <c r="H373">
        <f t="shared" si="87"/>
        <v>3004.8453255749337</v>
      </c>
      <c r="I373" s="2">
        <f t="shared" si="88"/>
        <v>5127.0983882679584</v>
      </c>
      <c r="J373" s="46">
        <f t="shared" si="89"/>
        <v>434.49986341254618</v>
      </c>
      <c r="K373">
        <f t="shared" si="90"/>
        <v>12.750047690802113</v>
      </c>
      <c r="L373">
        <f t="shared" si="91"/>
        <v>3.3766016130302778E-2</v>
      </c>
      <c r="M373" s="46">
        <f t="shared" si="92"/>
        <v>12.750181824164871</v>
      </c>
      <c r="N373" s="8">
        <f t="shared" si="80"/>
        <v>-3.398304890798162E-6</v>
      </c>
      <c r="O373" s="5">
        <f>SUM($N$41:N373)*0.1+$N$8</f>
        <v>-4.034587361532565E-5</v>
      </c>
      <c r="P373" s="5">
        <f>SUM($O$41:O373)+0</f>
        <v>6.2560435738100266E-3</v>
      </c>
      <c r="Q373" s="8">
        <f t="shared" si="81"/>
        <v>-2.4580385834283834E-6</v>
      </c>
      <c r="R373" s="5">
        <f>SUM($Q$41:Q373)*0.1+$T$8</f>
        <v>-4.4667799662601677E-5</v>
      </c>
      <c r="S373" s="5">
        <f>SUM($R$41:R373)+0</f>
        <v>6.3561706512225554E-3</v>
      </c>
      <c r="T373">
        <f t="shared" si="93"/>
        <v>6.0191376828264603E-5</v>
      </c>
      <c r="U373">
        <f t="shared" si="94"/>
        <v>8.9184632389707526E-3</v>
      </c>
      <c r="W373" s="1"/>
    </row>
    <row r="374" spans="2:23" x14ac:dyDescent="0.35">
      <c r="B374">
        <f t="shared" si="95"/>
        <v>33.300000000000203</v>
      </c>
      <c r="C374">
        <f t="shared" si="82"/>
        <v>0</v>
      </c>
      <c r="D374">
        <f t="shared" si="83"/>
        <v>254.64790894703248</v>
      </c>
      <c r="E374" s="2">
        <f t="shared" si="84"/>
        <v>-352.05762848491884</v>
      </c>
      <c r="F374">
        <f t="shared" si="85"/>
        <v>-19098.593171027438</v>
      </c>
      <c r="G374">
        <f t="shared" si="86"/>
        <v>4119.0742532734785</v>
      </c>
      <c r="H374">
        <f t="shared" si="87"/>
        <v>2979.3805346802292</v>
      </c>
      <c r="I374" s="2">
        <f t="shared" si="88"/>
        <v>5083.6484019267018</v>
      </c>
      <c r="J374" s="46">
        <f t="shared" si="89"/>
        <v>434.49986341254618</v>
      </c>
      <c r="K374">
        <f t="shared" si="90"/>
        <v>12.641996439185139</v>
      </c>
      <c r="L374">
        <f t="shared" si="91"/>
        <v>3.3766016130302778E-2</v>
      </c>
      <c r="M374" s="46">
        <f t="shared" si="92"/>
        <v>12.64213171897468</v>
      </c>
      <c r="N374" s="8">
        <f t="shared" si="80"/>
        <v>-3.369505696808346E-6</v>
      </c>
      <c r="O374" s="5">
        <f>SUM($N$41:N374)*0.1+$N$8</f>
        <v>-4.0682824185006485E-5</v>
      </c>
      <c r="P374" s="5">
        <f>SUM($O$41:O374)+0</f>
        <v>6.2153607496250197E-3</v>
      </c>
      <c r="Q374" s="8">
        <f t="shared" si="81"/>
        <v>-2.4372077479755994E-6</v>
      </c>
      <c r="R374" s="5">
        <f>SUM($Q$41:Q374)*0.1+$T$8</f>
        <v>-4.4911520437399235E-5</v>
      </c>
      <c r="S374" s="5">
        <f>SUM($R$41:R374)+0</f>
        <v>6.3112591307851566E-3</v>
      </c>
      <c r="T374">
        <f t="shared" si="93"/>
        <v>6.0598158814167598E-5</v>
      </c>
      <c r="U374">
        <f t="shared" si="94"/>
        <v>8.8579174225039085E-3</v>
      </c>
      <c r="W374" s="1"/>
    </row>
    <row r="375" spans="2:23" x14ac:dyDescent="0.35">
      <c r="B375">
        <f t="shared" si="95"/>
        <v>33.400000000000205</v>
      </c>
      <c r="C375">
        <f t="shared" si="82"/>
        <v>0</v>
      </c>
      <c r="D375">
        <f t="shared" si="83"/>
        <v>254.64790894703248</v>
      </c>
      <c r="E375" s="2">
        <f t="shared" si="84"/>
        <v>-352.05762848491884</v>
      </c>
      <c r="F375">
        <f t="shared" si="85"/>
        <v>-19098.593171027438</v>
      </c>
      <c r="G375">
        <f t="shared" si="86"/>
        <v>4083.8684904249876</v>
      </c>
      <c r="H375">
        <f t="shared" si="87"/>
        <v>2953.9157437855265</v>
      </c>
      <c r="I375" s="2">
        <f t="shared" si="88"/>
        <v>5040.1984155854489</v>
      </c>
      <c r="J375" s="46">
        <f t="shared" si="89"/>
        <v>434.49986341254618</v>
      </c>
      <c r="K375">
        <f t="shared" si="90"/>
        <v>12.533945187568175</v>
      </c>
      <c r="L375">
        <f t="shared" si="91"/>
        <v>3.3766016130302778E-2</v>
      </c>
      <c r="M375" s="46">
        <f t="shared" si="92"/>
        <v>12.534081633550157</v>
      </c>
      <c r="N375" s="8">
        <f t="shared" si="80"/>
        <v>-3.3407065028185313E-6</v>
      </c>
      <c r="O375" s="5">
        <f>SUM($N$41:N375)*0.1+$N$8</f>
        <v>-4.1016894835288335E-5</v>
      </c>
      <c r="P375" s="5">
        <f>SUM($O$41:O375)+0</f>
        <v>6.1743438547897317E-3</v>
      </c>
      <c r="Q375" s="8">
        <f t="shared" si="81"/>
        <v>-2.4163769125228166E-6</v>
      </c>
      <c r="R375" s="5">
        <f>SUM($Q$41:Q375)*0.1+$T$8</f>
        <v>-4.5153158128651509E-5</v>
      </c>
      <c r="S375" s="5">
        <f>SUM($R$41:R375)+0</f>
        <v>6.2661059726565049E-3</v>
      </c>
      <c r="T375">
        <f t="shared" si="93"/>
        <v>6.1001584823020056E-5</v>
      </c>
      <c r="U375">
        <f t="shared" si="94"/>
        <v>8.7969657324410023E-3</v>
      </c>
      <c r="W375" s="1"/>
    </row>
    <row r="376" spans="2:23" x14ac:dyDescent="0.35">
      <c r="B376">
        <f t="shared" si="95"/>
        <v>33.500000000000206</v>
      </c>
      <c r="C376">
        <f t="shared" si="82"/>
        <v>0</v>
      </c>
      <c r="D376">
        <f t="shared" si="83"/>
        <v>254.64790894703248</v>
      </c>
      <c r="E376" s="2">
        <f t="shared" si="84"/>
        <v>-352.05762848491884</v>
      </c>
      <c r="F376">
        <f t="shared" si="85"/>
        <v>-19098.593171027438</v>
      </c>
      <c r="G376">
        <f t="shared" si="86"/>
        <v>4048.6627275764949</v>
      </c>
      <c r="H376">
        <f t="shared" si="87"/>
        <v>2928.450952890822</v>
      </c>
      <c r="I376" s="2">
        <f t="shared" si="88"/>
        <v>4996.7484292441932</v>
      </c>
      <c r="J376" s="46">
        <f t="shared" si="89"/>
        <v>434.49986341254618</v>
      </c>
      <c r="K376">
        <f t="shared" si="90"/>
        <v>12.425893935951203</v>
      </c>
      <c r="L376">
        <f t="shared" si="91"/>
        <v>3.3766016130302778E-2</v>
      </c>
      <c r="M376" s="46">
        <f t="shared" si="92"/>
        <v>12.4260315684069</v>
      </c>
      <c r="N376" s="8">
        <f t="shared" si="80"/>
        <v>-3.3119073088287153E-6</v>
      </c>
      <c r="O376" s="5">
        <f>SUM($N$41:N376)*0.1+$N$8</f>
        <v>-4.1348085566171212E-5</v>
      </c>
      <c r="P376" s="5">
        <f>SUM($O$41:O376)+0</f>
        <v>6.1329957692235603E-3</v>
      </c>
      <c r="Q376" s="8">
        <f t="shared" si="81"/>
        <v>-2.3955460770700322E-6</v>
      </c>
      <c r="R376" s="5">
        <f>SUM($Q$41:Q376)*0.1+$T$8</f>
        <v>-4.53927127363585E-5</v>
      </c>
      <c r="S376" s="5">
        <f>SUM($R$41:R376)+0</f>
        <v>6.2207132599201463E-3</v>
      </c>
      <c r="T376">
        <f t="shared" si="93"/>
        <v>6.1401649404173005E-5</v>
      </c>
      <c r="U376">
        <f t="shared" si="94"/>
        <v>8.7356116309884341E-3</v>
      </c>
      <c r="W376" s="1"/>
    </row>
    <row r="377" spans="2:23" x14ac:dyDescent="0.35">
      <c r="B377">
        <f t="shared" si="95"/>
        <v>33.600000000000207</v>
      </c>
      <c r="C377">
        <f t="shared" si="82"/>
        <v>0</v>
      </c>
      <c r="D377">
        <f t="shared" si="83"/>
        <v>254.64790894703248</v>
      </c>
      <c r="E377" s="2">
        <f t="shared" si="84"/>
        <v>-352.05762848491884</v>
      </c>
      <c r="F377">
        <f t="shared" si="85"/>
        <v>-19098.593171027438</v>
      </c>
      <c r="G377">
        <f t="shared" si="86"/>
        <v>4013.4569647280023</v>
      </c>
      <c r="H377">
        <f t="shared" si="87"/>
        <v>2902.9861619961193</v>
      </c>
      <c r="I377" s="2">
        <f t="shared" si="88"/>
        <v>4953.2984429029375</v>
      </c>
      <c r="J377" s="46">
        <f t="shared" si="89"/>
        <v>434.49986341254618</v>
      </c>
      <c r="K377">
        <f t="shared" si="90"/>
        <v>12.317842684334231</v>
      </c>
      <c r="L377">
        <f t="shared" si="91"/>
        <v>3.3766016130302778E-2</v>
      </c>
      <c r="M377" s="46">
        <f t="shared" si="92"/>
        <v>12.317981524078622</v>
      </c>
      <c r="N377" s="8">
        <f t="shared" si="80"/>
        <v>-3.2831081148388993E-6</v>
      </c>
      <c r="O377" s="5">
        <f>SUM($N$41:N377)*0.1+$N$8</f>
        <v>-4.167639637765509E-5</v>
      </c>
      <c r="P377" s="5">
        <f>SUM($O$41:O377)+0</f>
        <v>6.0913193728459056E-3</v>
      </c>
      <c r="Q377" s="8">
        <f t="shared" si="81"/>
        <v>-2.3747152416172494E-6</v>
      </c>
      <c r="R377" s="5">
        <f>SUM($Q$41:Q377)*0.1+$T$8</f>
        <v>-4.5630184260520235E-5</v>
      </c>
      <c r="S377" s="5">
        <f>SUM($R$41:R377)+0</f>
        <v>6.1750830756596257E-3</v>
      </c>
      <c r="T377">
        <f t="shared" si="93"/>
        <v>6.1798347313471514E-5</v>
      </c>
      <c r="U377">
        <f t="shared" si="94"/>
        <v>8.6738585815832724E-3</v>
      </c>
      <c r="W377" s="1"/>
    </row>
    <row r="378" spans="2:23" x14ac:dyDescent="0.35">
      <c r="B378">
        <f t="shared" si="95"/>
        <v>33.700000000000209</v>
      </c>
      <c r="C378">
        <f t="shared" si="82"/>
        <v>0</v>
      </c>
      <c r="D378">
        <f t="shared" si="83"/>
        <v>254.64790894703248</v>
      </c>
      <c r="E378" s="2">
        <f t="shared" si="84"/>
        <v>-352.05762848491884</v>
      </c>
      <c r="F378">
        <f t="shared" si="85"/>
        <v>-19098.593171027438</v>
      </c>
      <c r="G378">
        <f t="shared" si="86"/>
        <v>3978.2512018795096</v>
      </c>
      <c r="H378">
        <f t="shared" si="87"/>
        <v>2877.5213711014148</v>
      </c>
      <c r="I378" s="2">
        <f t="shared" si="88"/>
        <v>4909.8484565616818</v>
      </c>
      <c r="J378" s="46">
        <f t="shared" si="89"/>
        <v>434.49986341254618</v>
      </c>
      <c r="K378">
        <f t="shared" si="90"/>
        <v>12.20979143271726</v>
      </c>
      <c r="L378">
        <f t="shared" si="91"/>
        <v>3.3766016130302778E-2</v>
      </c>
      <c r="M378" s="46">
        <f t="shared" si="92"/>
        <v>12.209931501117921</v>
      </c>
      <c r="N378" s="8">
        <f t="shared" si="80"/>
        <v>-3.2543089208490828E-6</v>
      </c>
      <c r="O378" s="5">
        <f>SUM($N$41:N378)*0.1+$N$8</f>
        <v>-4.2001827269739996E-5</v>
      </c>
      <c r="P378" s="5">
        <f>SUM($O$41:O378)+0</f>
        <v>6.0493175455761652E-3</v>
      </c>
      <c r="Q378" s="8">
        <f t="shared" si="81"/>
        <v>-2.353884406164465E-6</v>
      </c>
      <c r="R378" s="5">
        <f>SUM($Q$41:Q378)*0.1+$T$8</f>
        <v>-4.5865572701136686E-5</v>
      </c>
      <c r="S378" s="5">
        <f>SUM($R$41:R378)+0</f>
        <v>6.1292175029584893E-3</v>
      </c>
      <c r="T378">
        <f t="shared" si="93"/>
        <v>6.2191673503776446E-5</v>
      </c>
      <c r="U378">
        <f t="shared" si="94"/>
        <v>8.6117100488688272E-3</v>
      </c>
      <c r="W378" s="1"/>
    </row>
    <row r="379" spans="2:23" x14ac:dyDescent="0.35">
      <c r="B379">
        <f t="shared" si="95"/>
        <v>33.80000000000021</v>
      </c>
      <c r="C379">
        <f t="shared" si="82"/>
        <v>0</v>
      </c>
      <c r="D379">
        <f t="shared" si="83"/>
        <v>254.64790894703248</v>
      </c>
      <c r="E379" s="2">
        <f t="shared" si="84"/>
        <v>-352.05762848491884</v>
      </c>
      <c r="F379">
        <f t="shared" si="85"/>
        <v>-19098.593171027438</v>
      </c>
      <c r="G379">
        <f t="shared" si="86"/>
        <v>3943.0454390310169</v>
      </c>
      <c r="H379">
        <f t="shared" si="87"/>
        <v>2852.0565802067122</v>
      </c>
      <c r="I379" s="2">
        <f t="shared" si="88"/>
        <v>4866.398470220427</v>
      </c>
      <c r="J379" s="46">
        <f t="shared" si="89"/>
        <v>434.49986341254618</v>
      </c>
      <c r="K379">
        <f t="shared" si="90"/>
        <v>12.101740181100292</v>
      </c>
      <c r="L379">
        <f t="shared" si="91"/>
        <v>3.3766016130302778E-2</v>
      </c>
      <c r="M379" s="46">
        <f t="shared" si="92"/>
        <v>12.101881500097134</v>
      </c>
      <c r="N379" s="8">
        <f t="shared" si="80"/>
        <v>-3.2255097268592669E-6</v>
      </c>
      <c r="O379" s="5">
        <f>SUM($N$41:N379)*0.1+$N$8</f>
        <v>-4.2324378242425929E-5</v>
      </c>
      <c r="P379" s="5">
        <f>SUM($O$41:O379)+0</f>
        <v>6.0069931673337393E-3</v>
      </c>
      <c r="Q379" s="8">
        <f t="shared" si="81"/>
        <v>-2.3330535707116822E-6</v>
      </c>
      <c r="R379" s="5">
        <f>SUM($Q$41:Q379)*0.1+$T$8</f>
        <v>-4.6098878058207853E-5</v>
      </c>
      <c r="S379" s="5">
        <f>SUM($R$41:R379)+0</f>
        <v>6.083118624900281E-3</v>
      </c>
      <c r="T379">
        <f t="shared" si="93"/>
        <v>6.2581623116003107E-5</v>
      </c>
      <c r="U379">
        <f t="shared" si="94"/>
        <v>8.5491694986707875E-3</v>
      </c>
      <c r="W379" s="1"/>
    </row>
    <row r="380" spans="2:23" x14ac:dyDescent="0.35">
      <c r="B380">
        <f t="shared" si="95"/>
        <v>33.900000000000212</v>
      </c>
      <c r="C380">
        <f t="shared" si="82"/>
        <v>0</v>
      </c>
      <c r="D380">
        <f t="shared" si="83"/>
        <v>254.64790894703248</v>
      </c>
      <c r="E380" s="2">
        <f t="shared" si="84"/>
        <v>-352.05762848491884</v>
      </c>
      <c r="F380">
        <f t="shared" si="85"/>
        <v>-19098.593171027438</v>
      </c>
      <c r="G380">
        <f t="shared" si="86"/>
        <v>3907.8396761825243</v>
      </c>
      <c r="H380">
        <f t="shared" si="87"/>
        <v>2826.5917893120077</v>
      </c>
      <c r="I380" s="2">
        <f t="shared" si="88"/>
        <v>4822.9484838791705</v>
      </c>
      <c r="J380" s="46">
        <f t="shared" si="89"/>
        <v>434.49986341254618</v>
      </c>
      <c r="K380">
        <f t="shared" si="90"/>
        <v>11.993688929483318</v>
      </c>
      <c r="L380">
        <f t="shared" si="91"/>
        <v>3.3766016130302778E-2</v>
      </c>
      <c r="M380" s="46">
        <f t="shared" si="92"/>
        <v>11.993831521609208</v>
      </c>
      <c r="N380" s="8">
        <f t="shared" si="80"/>
        <v>-3.1967105328694509E-6</v>
      </c>
      <c r="O380" s="5">
        <f>SUM($N$41:N380)*0.1+$N$8</f>
        <v>-4.2644049295712864E-5</v>
      </c>
      <c r="P380" s="5">
        <f>SUM($O$41:O380)+0</f>
        <v>5.9643491180380263E-3</v>
      </c>
      <c r="Q380" s="8">
        <f t="shared" si="81"/>
        <v>-2.3122227352588982E-6</v>
      </c>
      <c r="R380" s="5">
        <f>SUM($Q$41:Q380)*0.1+$T$8</f>
        <v>-4.6330100331733737E-5</v>
      </c>
      <c r="S380" s="5">
        <f>SUM($R$41:R380)+0</f>
        <v>6.036788524568547E-3</v>
      </c>
      <c r="T380">
        <f t="shared" si="93"/>
        <v>6.296819147064416E-5</v>
      </c>
      <c r="U380">
        <f t="shared" si="94"/>
        <v>8.4862403979738561E-3</v>
      </c>
      <c r="W380" s="1"/>
    </row>
    <row r="381" spans="2:23" x14ac:dyDescent="0.35">
      <c r="B381">
        <f t="shared" si="95"/>
        <v>34.000000000000213</v>
      </c>
      <c r="C381">
        <f t="shared" si="82"/>
        <v>0</v>
      </c>
      <c r="D381">
        <f t="shared" si="83"/>
        <v>254.64790894703248</v>
      </c>
      <c r="E381" s="2">
        <f t="shared" si="84"/>
        <v>-352.05762848491884</v>
      </c>
      <c r="F381">
        <f t="shared" si="85"/>
        <v>-19098.593171027438</v>
      </c>
      <c r="G381">
        <f t="shared" si="86"/>
        <v>3872.6339133340316</v>
      </c>
      <c r="H381">
        <f t="shared" si="87"/>
        <v>2801.1269984173032</v>
      </c>
      <c r="I381" s="2">
        <f t="shared" si="88"/>
        <v>4779.4984975379148</v>
      </c>
      <c r="J381" s="46">
        <f t="shared" si="89"/>
        <v>434.49986341254618</v>
      </c>
      <c r="K381">
        <f t="shared" si="90"/>
        <v>11.885637677866345</v>
      </c>
      <c r="L381">
        <f t="shared" si="91"/>
        <v>3.3766016130302778E-2</v>
      </c>
      <c r="M381" s="46">
        <f t="shared" si="92"/>
        <v>11.885781566268667</v>
      </c>
      <c r="N381" s="8">
        <f t="shared" si="80"/>
        <v>-3.1679113388796349E-6</v>
      </c>
      <c r="O381" s="5">
        <f>SUM($N$41:N381)*0.1+$N$8</f>
        <v>-4.296084042960084E-5</v>
      </c>
      <c r="P381" s="5">
        <f>SUM($O$41:O381)+0</f>
        <v>5.9213882776084255E-3</v>
      </c>
      <c r="Q381" s="8">
        <f t="shared" si="81"/>
        <v>-2.2913918998061138E-6</v>
      </c>
      <c r="R381" s="5">
        <f>SUM($Q$41:Q381)*0.1+$T$8</f>
        <v>-4.6559239521714351E-5</v>
      </c>
      <c r="S381" s="5">
        <f>SUM($R$41:R381)+0</f>
        <v>5.9902292850468331E-3</v>
      </c>
      <c r="T381">
        <f t="shared" si="93"/>
        <v>6.3351374059747068E-5</v>
      </c>
      <c r="U381">
        <f t="shared" si="94"/>
        <v>8.4229262148989032E-3</v>
      </c>
      <c r="W381" s="1"/>
    </row>
    <row r="382" spans="2:23" x14ac:dyDescent="0.35">
      <c r="B382">
        <f t="shared" si="95"/>
        <v>34.100000000000215</v>
      </c>
      <c r="C382">
        <f t="shared" si="82"/>
        <v>0</v>
      </c>
      <c r="D382">
        <f t="shared" si="83"/>
        <v>254.64790894703248</v>
      </c>
      <c r="E382" s="2">
        <f t="shared" si="84"/>
        <v>-352.05762848491884</v>
      </c>
      <c r="F382">
        <f t="shared" si="85"/>
        <v>-19098.593171027438</v>
      </c>
      <c r="G382">
        <f t="shared" si="86"/>
        <v>3837.4281504855408</v>
      </c>
      <c r="H382">
        <f t="shared" si="87"/>
        <v>2775.6622075226023</v>
      </c>
      <c r="I382" s="2">
        <f t="shared" si="88"/>
        <v>4736.0485111966627</v>
      </c>
      <c r="J382" s="46">
        <f t="shared" si="89"/>
        <v>434.49986341254618</v>
      </c>
      <c r="K382">
        <f t="shared" si="90"/>
        <v>11.777586426249384</v>
      </c>
      <c r="L382">
        <f t="shared" si="91"/>
        <v>3.3766016130302778E-2</v>
      </c>
      <c r="M382" s="46">
        <f t="shared" si="92"/>
        <v>11.777731634712589</v>
      </c>
      <c r="N382" s="8">
        <f t="shared" si="80"/>
        <v>-3.1391121448898201E-6</v>
      </c>
      <c r="O382" s="5">
        <f>SUM($N$41:N382)*0.1+$N$8</f>
        <v>-4.3274751644089817E-5</v>
      </c>
      <c r="P382" s="5">
        <f>SUM($O$41:O382)+0</f>
        <v>5.8781135259643354E-3</v>
      </c>
      <c r="Q382" s="8">
        <f t="shared" si="81"/>
        <v>-2.2705610643533327E-6</v>
      </c>
      <c r="R382" s="5">
        <f>SUM($Q$41:Q382)*0.1+$T$8</f>
        <v>-4.6786295628149682E-5</v>
      </c>
      <c r="S382" s="5">
        <f>SUM($R$41:R382)+0</f>
        <v>5.9434429894186834E-3</v>
      </c>
      <c r="T382">
        <f t="shared" si="93"/>
        <v>6.3731166539317889E-5</v>
      </c>
      <c r="U382">
        <f t="shared" si="94"/>
        <v>8.3592304186805959E-3</v>
      </c>
      <c r="W382" s="1"/>
    </row>
    <row r="383" spans="2:23" x14ac:dyDescent="0.35">
      <c r="B383">
        <f t="shared" si="95"/>
        <v>34.200000000000216</v>
      </c>
      <c r="C383">
        <f t="shared" si="82"/>
        <v>0</v>
      </c>
      <c r="D383">
        <f t="shared" si="83"/>
        <v>254.64790894703248</v>
      </c>
      <c r="E383" s="2">
        <f t="shared" si="84"/>
        <v>-352.05762848491884</v>
      </c>
      <c r="F383">
        <f t="shared" si="85"/>
        <v>-19098.593171027438</v>
      </c>
      <c r="G383">
        <f t="shared" si="86"/>
        <v>3802.2223876370481</v>
      </c>
      <c r="H383">
        <f t="shared" si="87"/>
        <v>2750.1974166278978</v>
      </c>
      <c r="I383" s="2">
        <f t="shared" si="88"/>
        <v>4692.5985248554061</v>
      </c>
      <c r="J383" s="46">
        <f t="shared" si="89"/>
        <v>434.49986341254618</v>
      </c>
      <c r="K383">
        <f t="shared" si="90"/>
        <v>11.66953517463241</v>
      </c>
      <c r="L383">
        <f t="shared" si="91"/>
        <v>3.3766016130302778E-2</v>
      </c>
      <c r="M383" s="46">
        <f t="shared" si="92"/>
        <v>11.669681727601615</v>
      </c>
      <c r="N383" s="8">
        <f t="shared" si="80"/>
        <v>-3.1103129509000041E-6</v>
      </c>
      <c r="O383" s="5">
        <f>SUM($N$41:N383)*0.1+$N$8</f>
        <v>-4.3585782939179821E-5</v>
      </c>
      <c r="P383" s="5">
        <f>SUM($O$41:O383)+0</f>
        <v>5.8345277430251552E-3</v>
      </c>
      <c r="Q383" s="8">
        <f t="shared" si="81"/>
        <v>-2.2497302289005483E-6</v>
      </c>
      <c r="R383" s="5">
        <f>SUM($Q$41:Q383)*0.1+$T$8</f>
        <v>-4.7011268651039743E-5</v>
      </c>
      <c r="S383" s="5">
        <f>SUM($R$41:R383)+0</f>
        <v>5.8964317207676441E-3</v>
      </c>
      <c r="T383">
        <f t="shared" si="93"/>
        <v>6.4107564722125672E-5</v>
      </c>
      <c r="U383">
        <f t="shared" si="94"/>
        <v>8.2951564796455227E-3</v>
      </c>
      <c r="W383" s="1"/>
    </row>
    <row r="384" spans="2:23" x14ac:dyDescent="0.35">
      <c r="B384">
        <f t="shared" si="95"/>
        <v>34.300000000000217</v>
      </c>
      <c r="C384">
        <f t="shared" si="82"/>
        <v>0</v>
      </c>
      <c r="D384">
        <f t="shared" si="83"/>
        <v>254.64790894703248</v>
      </c>
      <c r="E384" s="2">
        <f t="shared" si="84"/>
        <v>-352.05762848491884</v>
      </c>
      <c r="F384">
        <f t="shared" si="85"/>
        <v>-19098.593171027438</v>
      </c>
      <c r="G384">
        <f t="shared" si="86"/>
        <v>3767.0166247885554</v>
      </c>
      <c r="H384">
        <f t="shared" si="87"/>
        <v>2724.7326257331933</v>
      </c>
      <c r="I384" s="2">
        <f t="shared" si="88"/>
        <v>4649.1485385141505</v>
      </c>
      <c r="J384" s="46">
        <f t="shared" si="89"/>
        <v>434.49986341254618</v>
      </c>
      <c r="K384">
        <f t="shared" si="90"/>
        <v>11.561483923015437</v>
      </c>
      <c r="L384">
        <f t="shared" si="91"/>
        <v>3.3766016130302778E-2</v>
      </c>
      <c r="M384" s="46">
        <f t="shared" si="92"/>
        <v>11.561631845621118</v>
      </c>
      <c r="N384" s="8">
        <f t="shared" si="80"/>
        <v>-3.0815137569101881E-6</v>
      </c>
      <c r="O384" s="5">
        <f>SUM($N$41:N384)*0.1+$N$8</f>
        <v>-4.389393431487084E-5</v>
      </c>
      <c r="P384" s="5">
        <f>SUM($O$41:O384)+0</f>
        <v>5.7906338087102844E-3</v>
      </c>
      <c r="Q384" s="8">
        <f t="shared" si="81"/>
        <v>-2.2288993934477638E-6</v>
      </c>
      <c r="R384" s="5">
        <f>SUM($Q$41:Q384)*0.1+$T$8</f>
        <v>-4.7234158590384506E-5</v>
      </c>
      <c r="S384" s="5">
        <f>SUM($R$41:R384)+0</f>
        <v>5.8491975621772592E-3</v>
      </c>
      <c r="T384">
        <f t="shared" si="93"/>
        <v>6.4480564570882834E-5</v>
      </c>
      <c r="U384">
        <f t="shared" si="94"/>
        <v>8.2307078691907769E-3</v>
      </c>
      <c r="W384" s="1"/>
    </row>
    <row r="385" spans="2:23" x14ac:dyDescent="0.35">
      <c r="B385">
        <f t="shared" si="95"/>
        <v>34.400000000000219</v>
      </c>
      <c r="C385">
        <f t="shared" si="82"/>
        <v>0</v>
      </c>
      <c r="D385">
        <f t="shared" si="83"/>
        <v>254.64790894703248</v>
      </c>
      <c r="E385" s="2">
        <f t="shared" si="84"/>
        <v>-352.05762848491884</v>
      </c>
      <c r="F385">
        <f t="shared" si="85"/>
        <v>-19098.593171027438</v>
      </c>
      <c r="G385">
        <f t="shared" si="86"/>
        <v>3731.8108619400628</v>
      </c>
      <c r="H385">
        <f t="shared" si="87"/>
        <v>2699.2678348384889</v>
      </c>
      <c r="I385" s="2">
        <f t="shared" si="88"/>
        <v>4605.6985521728948</v>
      </c>
      <c r="J385" s="46">
        <f t="shared" si="89"/>
        <v>434.49986341254618</v>
      </c>
      <c r="K385">
        <f t="shared" si="90"/>
        <v>11.453432671398467</v>
      </c>
      <c r="L385">
        <f t="shared" si="91"/>
        <v>3.3766016130302778E-2</v>
      </c>
      <c r="M385" s="46">
        <f t="shared" si="92"/>
        <v>11.45358198948232</v>
      </c>
      <c r="N385" s="8">
        <f t="shared" si="80"/>
        <v>-3.0527145629203721E-6</v>
      </c>
      <c r="O385" s="5">
        <f>SUM($N$41:N385)*0.1+$N$8</f>
        <v>-4.4199205771162874E-5</v>
      </c>
      <c r="P385" s="5">
        <f>SUM($O$41:O385)+0</f>
        <v>5.7464346029391213E-3</v>
      </c>
      <c r="Q385" s="8">
        <f t="shared" si="81"/>
        <v>-2.2080685579949798E-6</v>
      </c>
      <c r="R385" s="5">
        <f>SUM($Q$41:Q385)*0.1+$T$8</f>
        <v>-4.7454965446184014E-5</v>
      </c>
      <c r="S385" s="5">
        <f>SUM($R$41:R385)+0</f>
        <v>5.8017425967310755E-3</v>
      </c>
      <c r="T385">
        <f t="shared" si="93"/>
        <v>6.4850162191779569E-5</v>
      </c>
      <c r="U385">
        <f t="shared" si="94"/>
        <v>8.1658880597630015E-3</v>
      </c>
      <c r="W385" s="1"/>
    </row>
    <row r="386" spans="2:23" x14ac:dyDescent="0.35">
      <c r="B386">
        <f t="shared" si="95"/>
        <v>34.50000000000022</v>
      </c>
      <c r="C386">
        <f t="shared" si="82"/>
        <v>0</v>
      </c>
      <c r="D386">
        <f t="shared" si="83"/>
        <v>254.64790894703248</v>
      </c>
      <c r="E386" s="2">
        <f t="shared" si="84"/>
        <v>-352.05762848491884</v>
      </c>
      <c r="F386">
        <f t="shared" si="85"/>
        <v>-19098.593171027438</v>
      </c>
      <c r="G386">
        <f t="shared" si="86"/>
        <v>3696.605099091571</v>
      </c>
      <c r="H386">
        <f t="shared" si="87"/>
        <v>2673.8030439437862</v>
      </c>
      <c r="I386" s="2">
        <f t="shared" si="88"/>
        <v>4562.24856583164</v>
      </c>
      <c r="J386" s="46">
        <f t="shared" si="89"/>
        <v>434.49986341254618</v>
      </c>
      <c r="K386">
        <f t="shared" si="90"/>
        <v>11.345381419781496</v>
      </c>
      <c r="L386">
        <f t="shared" si="91"/>
        <v>3.3766016130302778E-2</v>
      </c>
      <c r="M386" s="46">
        <f t="shared" si="92"/>
        <v>11.345532159923533</v>
      </c>
      <c r="N386" s="8">
        <f t="shared" si="80"/>
        <v>-3.0239153689305566E-6</v>
      </c>
      <c r="O386" s="5">
        <f>SUM($N$41:N386)*0.1+$N$8</f>
        <v>-4.4501597308055921E-5</v>
      </c>
      <c r="P386" s="5">
        <f>SUM($O$41:O386)+0</f>
        <v>5.7019330056310652E-3</v>
      </c>
      <c r="Q386" s="8">
        <f t="shared" si="81"/>
        <v>-2.1872377225421971E-6</v>
      </c>
      <c r="R386" s="5">
        <f>SUM($Q$41:Q386)*0.1+$T$8</f>
        <v>-4.7673689218438237E-5</v>
      </c>
      <c r="S386" s="5">
        <f>SUM($R$41:R386)+0</f>
        <v>5.7540689075126373E-3</v>
      </c>
      <c r="T386">
        <f t="shared" si="93"/>
        <v>6.5216353828350483E-5</v>
      </c>
      <c r="U386">
        <f t="shared" si="94"/>
        <v>8.1007005248378717E-3</v>
      </c>
      <c r="W386" s="1"/>
    </row>
    <row r="387" spans="2:23" x14ac:dyDescent="0.35">
      <c r="B387">
        <f t="shared" si="95"/>
        <v>34.600000000000222</v>
      </c>
      <c r="C387">
        <f t="shared" si="82"/>
        <v>0</v>
      </c>
      <c r="D387">
        <f t="shared" si="83"/>
        <v>254.64790894703248</v>
      </c>
      <c r="E387" s="2">
        <f t="shared" si="84"/>
        <v>-352.05762848491884</v>
      </c>
      <c r="F387">
        <f t="shared" si="85"/>
        <v>-19098.593171027438</v>
      </c>
      <c r="G387">
        <f t="shared" si="86"/>
        <v>3661.3993362430783</v>
      </c>
      <c r="H387">
        <f t="shared" si="87"/>
        <v>2648.3382530490835</v>
      </c>
      <c r="I387" s="2">
        <f t="shared" si="88"/>
        <v>4518.7985794903852</v>
      </c>
      <c r="J387" s="46">
        <f t="shared" si="89"/>
        <v>434.49986341254618</v>
      </c>
      <c r="K387">
        <f t="shared" si="90"/>
        <v>11.237330168164528</v>
      </c>
      <c r="L387">
        <f t="shared" si="91"/>
        <v>3.3766016130302778E-2</v>
      </c>
      <c r="M387" s="46">
        <f t="shared" si="92"/>
        <v>11.237482357711469</v>
      </c>
      <c r="N387" s="8">
        <f t="shared" si="80"/>
        <v>-2.9951161749407406E-6</v>
      </c>
      <c r="O387" s="5">
        <f>SUM($N$41:N387)*0.1+$N$8</f>
        <v>-4.4801108925549997E-5</v>
      </c>
      <c r="P387" s="5">
        <f>SUM($O$41:O387)+0</f>
        <v>5.6571318967055155E-3</v>
      </c>
      <c r="Q387" s="8">
        <f t="shared" si="81"/>
        <v>-2.1664068870894143E-6</v>
      </c>
      <c r="R387" s="5">
        <f>SUM($Q$41:Q387)*0.1+$T$8</f>
        <v>-4.7890329907147178E-5</v>
      </c>
      <c r="S387" s="5">
        <f>SUM($R$41:R387)+0</f>
        <v>5.7061785776054905E-3</v>
      </c>
      <c r="T387">
        <f t="shared" si="93"/>
        <v>6.5579135855654516E-5</v>
      </c>
      <c r="U387">
        <f t="shared" si="94"/>
        <v>8.0351487389000303E-3</v>
      </c>
      <c r="W387" s="1"/>
    </row>
    <row r="388" spans="2:23" x14ac:dyDescent="0.35">
      <c r="B388">
        <f t="shared" si="95"/>
        <v>34.700000000000223</v>
      </c>
      <c r="C388">
        <f t="shared" si="82"/>
        <v>0</v>
      </c>
      <c r="D388">
        <f t="shared" si="83"/>
        <v>254.64790894703248</v>
      </c>
      <c r="E388" s="2">
        <f t="shared" si="84"/>
        <v>-352.05762848491884</v>
      </c>
      <c r="F388">
        <f t="shared" si="85"/>
        <v>-19098.593171027438</v>
      </c>
      <c r="G388">
        <f t="shared" si="86"/>
        <v>3626.1935733945857</v>
      </c>
      <c r="H388">
        <f t="shared" si="87"/>
        <v>2622.873462154379</v>
      </c>
      <c r="I388" s="2">
        <f t="shared" si="88"/>
        <v>4475.3485931491296</v>
      </c>
      <c r="J388" s="46">
        <f t="shared" si="89"/>
        <v>434.49986341254618</v>
      </c>
      <c r="K388">
        <f t="shared" si="90"/>
        <v>11.129278916547555</v>
      </c>
      <c r="L388">
        <f t="shared" si="91"/>
        <v>3.3766016130302778E-2</v>
      </c>
      <c r="M388" s="46">
        <f t="shared" si="92"/>
        <v>11.129432583642611</v>
      </c>
      <c r="N388" s="8">
        <f t="shared" si="80"/>
        <v>-2.9663169809509246E-6</v>
      </c>
      <c r="O388" s="5">
        <f>SUM($N$41:N388)*0.1+$N$8</f>
        <v>-4.5097740623645087E-5</v>
      </c>
      <c r="P388" s="5">
        <f>SUM($O$41:O388)+0</f>
        <v>5.6120341560818706E-3</v>
      </c>
      <c r="Q388" s="8">
        <f t="shared" si="81"/>
        <v>-2.1455760516366299E-6</v>
      </c>
      <c r="R388" s="5">
        <f>SUM($Q$41:Q388)*0.1+$T$8</f>
        <v>-4.8104887512310834E-5</v>
      </c>
      <c r="S388" s="5">
        <f>SUM($R$41:R388)+0</f>
        <v>5.6580736900931792E-3</v>
      </c>
      <c r="T388">
        <f t="shared" si="93"/>
        <v>6.5938504774749388E-5</v>
      </c>
      <c r="U388">
        <f t="shared" si="94"/>
        <v>7.9692361774234173E-3</v>
      </c>
      <c r="W388" s="1"/>
    </row>
    <row r="389" spans="2:23" x14ac:dyDescent="0.35">
      <c r="B389">
        <f t="shared" si="95"/>
        <v>34.800000000000225</v>
      </c>
      <c r="C389">
        <f t="shared" si="82"/>
        <v>0</v>
      </c>
      <c r="D389">
        <f t="shared" si="83"/>
        <v>254.64790894703248</v>
      </c>
      <c r="E389" s="2">
        <f t="shared" si="84"/>
        <v>-352.05762848491884</v>
      </c>
      <c r="F389">
        <f t="shared" si="85"/>
        <v>-19098.593171027438</v>
      </c>
      <c r="G389">
        <f t="shared" si="86"/>
        <v>3590.987810546093</v>
      </c>
      <c r="H389">
        <f t="shared" si="87"/>
        <v>2597.4086712596763</v>
      </c>
      <c r="I389" s="2">
        <f t="shared" si="88"/>
        <v>4431.8986068078748</v>
      </c>
      <c r="J389" s="46">
        <f t="shared" si="89"/>
        <v>434.49986341254618</v>
      </c>
      <c r="K389">
        <f t="shared" si="90"/>
        <v>11.021227664930587</v>
      </c>
      <c r="L389">
        <f t="shared" si="91"/>
        <v>3.3766016130302778E-2</v>
      </c>
      <c r="M389" s="46">
        <f t="shared" si="92"/>
        <v>11.021382838544682</v>
      </c>
      <c r="N389" s="8">
        <f t="shared" si="80"/>
        <v>-2.9375177869611086E-6</v>
      </c>
      <c r="O389" s="5">
        <f>SUM($N$41:N389)*0.1+$N$8</f>
        <v>-4.5391492402341204E-5</v>
      </c>
      <c r="P389" s="5">
        <f>SUM($O$41:O389)+0</f>
        <v>5.5666426636795299E-3</v>
      </c>
      <c r="Q389" s="8">
        <f t="shared" si="81"/>
        <v>-2.1247452161838471E-6</v>
      </c>
      <c r="R389" s="5">
        <f>SUM($Q$41:Q389)*0.1+$T$8</f>
        <v>-4.8317362033929235E-5</v>
      </c>
      <c r="S389" s="5">
        <f>SUM($R$41:R389)+0</f>
        <v>5.6097563280592504E-3</v>
      </c>
      <c r="T389">
        <f t="shared" si="93"/>
        <v>6.6294457207443711E-5</v>
      </c>
      <c r="U389">
        <f t="shared" si="94"/>
        <v>7.902966316852042E-3</v>
      </c>
      <c r="W389" s="1"/>
    </row>
    <row r="390" spans="2:23" x14ac:dyDescent="0.35">
      <c r="B390">
        <f t="shared" si="95"/>
        <v>34.900000000000226</v>
      </c>
      <c r="C390">
        <f t="shared" si="82"/>
        <v>0</v>
      </c>
      <c r="D390">
        <f t="shared" si="83"/>
        <v>254.64790894703248</v>
      </c>
      <c r="E390" s="2">
        <f t="shared" si="84"/>
        <v>-352.05762848491884</v>
      </c>
      <c r="F390">
        <f t="shared" si="85"/>
        <v>-19098.593171027438</v>
      </c>
      <c r="G390">
        <f t="shared" si="86"/>
        <v>3555.7820476976012</v>
      </c>
      <c r="H390">
        <f t="shared" si="87"/>
        <v>2571.9438803649718</v>
      </c>
      <c r="I390" s="2">
        <f t="shared" si="88"/>
        <v>4388.44862046662</v>
      </c>
      <c r="J390" s="46">
        <f t="shared" si="89"/>
        <v>434.49986341254618</v>
      </c>
      <c r="K390">
        <f t="shared" si="90"/>
        <v>10.913176413313618</v>
      </c>
      <c r="L390">
        <f t="shared" si="91"/>
        <v>3.3766016130302778E-2</v>
      </c>
      <c r="M390" s="46">
        <f t="shared" si="92"/>
        <v>10.913333123278177</v>
      </c>
      <c r="N390" s="8">
        <f t="shared" si="80"/>
        <v>-2.9087185929712934E-6</v>
      </c>
      <c r="O390" s="5">
        <f>SUM($N$41:N390)*0.1+$N$8</f>
        <v>-4.5682364261638336E-5</v>
      </c>
      <c r="P390" s="5">
        <f>SUM($O$41:O390)+0</f>
        <v>5.5209602994178916E-3</v>
      </c>
      <c r="Q390" s="8">
        <f t="shared" si="81"/>
        <v>-2.1039143807310627E-6</v>
      </c>
      <c r="R390" s="5">
        <f>SUM($Q$41:Q390)*0.1+$T$8</f>
        <v>-4.8527753472002338E-5</v>
      </c>
      <c r="S390" s="5">
        <f>SUM($R$41:R390)+0</f>
        <v>5.5612285745872481E-3</v>
      </c>
      <c r="T390">
        <f t="shared" si="93"/>
        <v>6.6646989891310521E-5</v>
      </c>
      <c r="U390">
        <f t="shared" si="94"/>
        <v>7.8363426345811477E-3</v>
      </c>
      <c r="W390" s="1"/>
    </row>
    <row r="391" spans="2:23" x14ac:dyDescent="0.35">
      <c r="B391">
        <f t="shared" si="95"/>
        <v>35.000000000000227</v>
      </c>
      <c r="C391">
        <f t="shared" si="82"/>
        <v>0</v>
      </c>
      <c r="D391">
        <f t="shared" si="83"/>
        <v>254.64790894703248</v>
      </c>
      <c r="E391" s="2">
        <f t="shared" si="84"/>
        <v>-352.05762848491884</v>
      </c>
      <c r="F391">
        <f t="shared" si="85"/>
        <v>-19098.593171027438</v>
      </c>
      <c r="G391">
        <f t="shared" si="86"/>
        <v>3520.5762848491086</v>
      </c>
      <c r="H391">
        <f t="shared" si="87"/>
        <v>2546.4790894702674</v>
      </c>
      <c r="I391" s="2">
        <f t="shared" si="88"/>
        <v>4344.9986341253634</v>
      </c>
      <c r="J391" s="46">
        <f t="shared" si="89"/>
        <v>434.49986341254618</v>
      </c>
      <c r="K391">
        <f t="shared" si="90"/>
        <v>10.805125161696644</v>
      </c>
      <c r="L391">
        <f t="shared" si="91"/>
        <v>3.3766016130302778E-2</v>
      </c>
      <c r="M391" s="46">
        <f t="shared" si="92"/>
        <v>10.805283438738007</v>
      </c>
      <c r="N391" s="8">
        <f t="shared" si="80"/>
        <v>-2.879919398981477E-6</v>
      </c>
      <c r="O391" s="5">
        <f>SUM($N$41:N391)*0.1+$N$8</f>
        <v>-4.5970356201536483E-5</v>
      </c>
      <c r="P391" s="5">
        <f>SUM($O$41:O391)+0</f>
        <v>5.4749899432163553E-3</v>
      </c>
      <c r="Q391" s="8">
        <f t="shared" si="81"/>
        <v>-2.0830835452782786E-6</v>
      </c>
      <c r="R391" s="5">
        <f>SUM($Q$41:Q391)*0.1+$T$8</f>
        <v>-4.8736061826530172E-5</v>
      </c>
      <c r="S391" s="5">
        <f>SUM($R$41:R391)+0</f>
        <v>5.5124925127607183E-3</v>
      </c>
      <c r="T391">
        <f t="shared" si="93"/>
        <v>6.699609967494761E-5</v>
      </c>
      <c r="U391">
        <f t="shared" si="94"/>
        <v>7.7693686089387731E-3</v>
      </c>
      <c r="W391" s="1"/>
    </row>
    <row r="392" spans="2:23" x14ac:dyDescent="0.35">
      <c r="B392">
        <f t="shared" si="95"/>
        <v>35.100000000000229</v>
      </c>
      <c r="C392">
        <f t="shared" si="82"/>
        <v>0</v>
      </c>
      <c r="D392">
        <f t="shared" si="83"/>
        <v>254.64790894703248</v>
      </c>
      <c r="E392" s="2">
        <f t="shared" si="84"/>
        <v>-352.05762848491884</v>
      </c>
      <c r="F392">
        <f t="shared" si="85"/>
        <v>-19098.593171027438</v>
      </c>
      <c r="G392">
        <f t="shared" si="86"/>
        <v>3485.3705220006159</v>
      </c>
      <c r="H392">
        <f t="shared" si="87"/>
        <v>2521.0142985755647</v>
      </c>
      <c r="I392" s="2">
        <f t="shared" si="88"/>
        <v>4301.5486477841087</v>
      </c>
      <c r="J392" s="46">
        <f t="shared" si="89"/>
        <v>434.49986341254618</v>
      </c>
      <c r="K392">
        <f t="shared" si="90"/>
        <v>10.697073910079675</v>
      </c>
      <c r="L392">
        <f t="shared" si="91"/>
        <v>3.3766016130302778E-2</v>
      </c>
      <c r="M392" s="46">
        <f t="shared" si="92"/>
        <v>10.697233785855257</v>
      </c>
      <c r="N392" s="8">
        <f t="shared" si="80"/>
        <v>-2.851120204991661E-6</v>
      </c>
      <c r="O392" s="5">
        <f>SUM($N$41:N392)*0.1+$N$8</f>
        <v>-4.6255468222035644E-5</v>
      </c>
      <c r="P392" s="5">
        <f>SUM($O$41:O392)+0</f>
        <v>5.4287344749943192E-3</v>
      </c>
      <c r="Q392" s="8">
        <f t="shared" si="81"/>
        <v>-2.0622527098254959E-6</v>
      </c>
      <c r="R392" s="5">
        <f>SUM($Q$41:Q392)*0.1+$T$8</f>
        <v>-4.8942287097512722E-5</v>
      </c>
      <c r="S392" s="5">
        <f>SUM($R$41:R392)+0</f>
        <v>5.4635502256632053E-3</v>
      </c>
      <c r="T392">
        <f t="shared" si="93"/>
        <v>6.7341783513470363E-5</v>
      </c>
      <c r="U392">
        <f t="shared" si="94"/>
        <v>7.7020477191676959E-3</v>
      </c>
      <c r="W392" s="1"/>
    </row>
    <row r="393" spans="2:23" x14ac:dyDescent="0.35">
      <c r="B393">
        <f t="shared" si="95"/>
        <v>35.20000000000023</v>
      </c>
      <c r="C393">
        <f t="shared" si="82"/>
        <v>0</v>
      </c>
      <c r="D393">
        <f t="shared" si="83"/>
        <v>254.64790894703248</v>
      </c>
      <c r="E393" s="2">
        <f t="shared" si="84"/>
        <v>-352.05762848491884</v>
      </c>
      <c r="F393">
        <f t="shared" si="85"/>
        <v>-19098.593171027438</v>
      </c>
      <c r="G393">
        <f t="shared" si="86"/>
        <v>3450.1647591521232</v>
      </c>
      <c r="H393">
        <f t="shared" si="87"/>
        <v>2495.549507680862</v>
      </c>
      <c r="I393" s="2">
        <f t="shared" si="88"/>
        <v>4258.0986614428539</v>
      </c>
      <c r="J393" s="46">
        <f t="shared" si="89"/>
        <v>434.49986341254618</v>
      </c>
      <c r="K393">
        <f t="shared" si="90"/>
        <v>10.589022658462705</v>
      </c>
      <c r="L393">
        <f t="shared" si="91"/>
        <v>3.3766016130302778E-2</v>
      </c>
      <c r="M393" s="46">
        <f t="shared" si="92"/>
        <v>10.589184165598995</v>
      </c>
      <c r="N393" s="8">
        <f t="shared" si="80"/>
        <v>-2.822321011001845E-6</v>
      </c>
      <c r="O393" s="5">
        <f>SUM($N$41:N393)*0.1+$N$8</f>
        <v>-4.6537700323135832E-5</v>
      </c>
      <c r="P393" s="5">
        <f>SUM($O$41:O393)+0</f>
        <v>5.3821967746711837E-3</v>
      </c>
      <c r="Q393" s="8">
        <f t="shared" si="81"/>
        <v>-2.0414218743727131E-6</v>
      </c>
      <c r="R393" s="5">
        <f>SUM($Q$41:Q393)*0.1+$T$8</f>
        <v>-4.9146429284949975E-5</v>
      </c>
      <c r="S393" s="5">
        <f>SUM($R$41:R393)+0</f>
        <v>5.4144037963782549E-3</v>
      </c>
      <c r="T393">
        <f t="shared" si="93"/>
        <v>6.7684038464224235E-5</v>
      </c>
      <c r="U393">
        <f t="shared" si="94"/>
        <v>7.634383445407766E-3</v>
      </c>
      <c r="W393" s="1"/>
    </row>
    <row r="394" spans="2:23" x14ac:dyDescent="0.35">
      <c r="B394">
        <f t="shared" si="95"/>
        <v>35.300000000000232</v>
      </c>
      <c r="C394">
        <f t="shared" si="82"/>
        <v>0</v>
      </c>
      <c r="D394">
        <f t="shared" si="83"/>
        <v>254.64790894703248</v>
      </c>
      <c r="E394" s="2">
        <f t="shared" si="84"/>
        <v>-352.05762848491884</v>
      </c>
      <c r="F394">
        <f t="shared" si="85"/>
        <v>-19098.593171027438</v>
      </c>
      <c r="G394">
        <f t="shared" si="86"/>
        <v>3414.9589963036306</v>
      </c>
      <c r="H394">
        <f t="shared" si="87"/>
        <v>2470.0847167861575</v>
      </c>
      <c r="I394" s="2">
        <f t="shared" si="88"/>
        <v>4214.6486751015973</v>
      </c>
      <c r="J394" s="46">
        <f t="shared" si="89"/>
        <v>434.49986341254618</v>
      </c>
      <c r="K394">
        <f t="shared" si="90"/>
        <v>10.480971406845731</v>
      </c>
      <c r="L394">
        <f t="shared" si="91"/>
        <v>3.3766016130302778E-2</v>
      </c>
      <c r="M394" s="46">
        <f t="shared" si="92"/>
        <v>10.481134578978256</v>
      </c>
      <c r="N394" s="8">
        <f t="shared" si="80"/>
        <v>-2.793521817012029E-6</v>
      </c>
      <c r="O394" s="5">
        <f>SUM($N$41:N394)*0.1+$N$8</f>
        <v>-4.6817052504837022E-5</v>
      </c>
      <c r="P394" s="5">
        <f>SUM($O$41:O394)+0</f>
        <v>5.335379722166347E-3</v>
      </c>
      <c r="Q394" s="8">
        <f t="shared" si="81"/>
        <v>-2.0205910389199287E-6</v>
      </c>
      <c r="R394" s="5">
        <f>SUM($Q$41:Q394)*0.1+$T$8</f>
        <v>-4.9348488388841971E-5</v>
      </c>
      <c r="S394" s="5">
        <f>SUM($R$41:R394)+0</f>
        <v>5.3650553079894131E-3</v>
      </c>
      <c r="T394">
        <f t="shared" si="93"/>
        <v>6.8022861682704417E-5</v>
      </c>
      <c r="U394">
        <f t="shared" si="94"/>
        <v>7.5663792686785948E-3</v>
      </c>
      <c r="W394" s="1"/>
    </row>
    <row r="395" spans="2:23" x14ac:dyDescent="0.35">
      <c r="B395">
        <f t="shared" si="95"/>
        <v>35.400000000000233</v>
      </c>
      <c r="C395">
        <f t="shared" si="82"/>
        <v>0</v>
      </c>
      <c r="D395">
        <f t="shared" si="83"/>
        <v>254.64790894703248</v>
      </c>
      <c r="E395" s="2">
        <f t="shared" si="84"/>
        <v>-352.05762848491884</v>
      </c>
      <c r="F395">
        <f t="shared" si="85"/>
        <v>-19098.593171027438</v>
      </c>
      <c r="G395">
        <f t="shared" si="86"/>
        <v>3379.7532334551397</v>
      </c>
      <c r="H395">
        <f t="shared" si="87"/>
        <v>2444.619925891453</v>
      </c>
      <c r="I395" s="2">
        <f t="shared" si="88"/>
        <v>4171.1986887603425</v>
      </c>
      <c r="J395" s="46">
        <f t="shared" si="89"/>
        <v>434.49986341254618</v>
      </c>
      <c r="K395">
        <f t="shared" si="90"/>
        <v>10.372920155228762</v>
      </c>
      <c r="L395">
        <f t="shared" si="91"/>
        <v>3.3766016130302778E-2</v>
      </c>
      <c r="M395" s="46">
        <f t="shared" si="92"/>
        <v>10.373085027044125</v>
      </c>
      <c r="N395" s="8">
        <f t="shared" si="80"/>
        <v>-2.7647226230222143E-6</v>
      </c>
      <c r="O395" s="5">
        <f>SUM($N$41:N395)*0.1+$N$8</f>
        <v>-4.7093524767139253E-5</v>
      </c>
      <c r="P395" s="5">
        <f>SUM($O$41:O395)+0</f>
        <v>5.2882861973992078E-3</v>
      </c>
      <c r="Q395" s="8">
        <f t="shared" si="81"/>
        <v>-1.9997602034671442E-6</v>
      </c>
      <c r="R395" s="5">
        <f>SUM($Q$41:Q395)*0.1+$T$8</f>
        <v>-4.9548464409188698E-5</v>
      </c>
      <c r="S395" s="5">
        <f>SUM($R$41:R395)+0</f>
        <v>5.3155068435802241E-3</v>
      </c>
      <c r="T395">
        <f t="shared" si="93"/>
        <v>6.8358250418671461E-5</v>
      </c>
      <c r="U395">
        <f t="shared" si="94"/>
        <v>7.4980386708626123E-3</v>
      </c>
      <c r="W395" s="1"/>
    </row>
    <row r="396" spans="2:23" x14ac:dyDescent="0.35">
      <c r="B396">
        <f t="shared" si="95"/>
        <v>35.500000000000234</v>
      </c>
      <c r="C396">
        <f t="shared" si="82"/>
        <v>0</v>
      </c>
      <c r="D396">
        <f t="shared" si="83"/>
        <v>254.64790894703248</v>
      </c>
      <c r="E396" s="2">
        <f t="shared" si="84"/>
        <v>-352.05762848491884</v>
      </c>
      <c r="F396">
        <f t="shared" si="85"/>
        <v>-19098.593171027438</v>
      </c>
      <c r="G396">
        <f t="shared" si="86"/>
        <v>3344.547470606647</v>
      </c>
      <c r="H396">
        <f t="shared" si="87"/>
        <v>2419.1551349967503</v>
      </c>
      <c r="I396" s="2">
        <f t="shared" si="88"/>
        <v>4127.7487024190877</v>
      </c>
      <c r="J396" s="46">
        <f t="shared" si="89"/>
        <v>434.49986341254618</v>
      </c>
      <c r="K396">
        <f t="shared" si="90"/>
        <v>10.264868903611793</v>
      </c>
      <c r="L396">
        <f t="shared" si="91"/>
        <v>3.3766016130302778E-2</v>
      </c>
      <c r="M396" s="46">
        <f t="shared" si="92"/>
        <v>10.265035510891927</v>
      </c>
      <c r="N396" s="8">
        <f t="shared" si="80"/>
        <v>-2.7359234290323983E-6</v>
      </c>
      <c r="O396" s="5">
        <f>SUM($N$41:N396)*0.1+$N$8</f>
        <v>-4.7367117110042484E-5</v>
      </c>
      <c r="P396" s="5">
        <f>SUM($O$41:O396)+0</f>
        <v>5.2409190802891652E-3</v>
      </c>
      <c r="Q396" s="8">
        <f t="shared" si="81"/>
        <v>-1.9789293680143615E-6</v>
      </c>
      <c r="R396" s="5">
        <f>SUM($Q$41:Q396)*0.1+$T$8</f>
        <v>-4.9746357345990127E-5</v>
      </c>
      <c r="S396" s="5">
        <f>SUM($R$41:R396)+0</f>
        <v>5.2657604862342338E-3</v>
      </c>
      <c r="T396">
        <f t="shared" si="93"/>
        <v>6.869020201245171E-5</v>
      </c>
      <c r="U396">
        <f t="shared" si="94"/>
        <v>7.4293651346884829E-3</v>
      </c>
      <c r="W396" s="1"/>
    </row>
    <row r="397" spans="2:23" x14ac:dyDescent="0.35">
      <c r="B397">
        <f t="shared" si="95"/>
        <v>35.600000000000236</v>
      </c>
      <c r="C397">
        <f t="shared" si="82"/>
        <v>0</v>
      </c>
      <c r="D397">
        <f t="shared" si="83"/>
        <v>254.64790894703248</v>
      </c>
      <c r="E397" s="2">
        <f t="shared" si="84"/>
        <v>-352.05762848491884</v>
      </c>
      <c r="F397">
        <f t="shared" si="85"/>
        <v>-19098.593171027438</v>
      </c>
      <c r="G397">
        <f t="shared" si="86"/>
        <v>3309.3417077581544</v>
      </c>
      <c r="H397">
        <f t="shared" si="87"/>
        <v>2393.6903441020477</v>
      </c>
      <c r="I397" s="2">
        <f t="shared" si="88"/>
        <v>4084.298716077833</v>
      </c>
      <c r="J397" s="46">
        <f t="shared" si="89"/>
        <v>434.49986341254618</v>
      </c>
      <c r="K397">
        <f t="shared" si="90"/>
        <v>10.156817651994825</v>
      </c>
      <c r="L397">
        <f t="shared" si="91"/>
        <v>3.3766016130302778E-2</v>
      </c>
      <c r="M397" s="46">
        <f t="shared" si="92"/>
        <v>10.156986031663605</v>
      </c>
      <c r="N397" s="8">
        <f t="shared" si="80"/>
        <v>-2.7071242350425823E-6</v>
      </c>
      <c r="O397" s="5">
        <f>SUM($N$41:N397)*0.1+$N$8</f>
        <v>-4.7637829533546744E-5</v>
      </c>
      <c r="P397" s="5">
        <f>SUM($O$41:O397)+0</f>
        <v>5.1932812507556186E-3</v>
      </c>
      <c r="Q397" s="8">
        <f t="shared" si="81"/>
        <v>-1.9580985325615787E-6</v>
      </c>
      <c r="R397" s="5">
        <f>SUM($Q$41:Q397)*0.1+$T$8</f>
        <v>-4.9942167199246273E-5</v>
      </c>
      <c r="S397" s="5">
        <f>SUM($R$41:R397)+0</f>
        <v>5.2158183190349873E-3</v>
      </c>
      <c r="T397">
        <f t="shared" si="93"/>
        <v>6.9018713891413021E-5</v>
      </c>
      <c r="U397">
        <f t="shared" si="94"/>
        <v>7.3603621437148591E-3</v>
      </c>
      <c r="W397" s="1"/>
    </row>
    <row r="398" spans="2:23" x14ac:dyDescent="0.35">
      <c r="B398">
        <f t="shared" si="95"/>
        <v>35.700000000000237</v>
      </c>
      <c r="C398">
        <f t="shared" si="82"/>
        <v>0</v>
      </c>
      <c r="D398">
        <f t="shared" si="83"/>
        <v>254.64790894703248</v>
      </c>
      <c r="E398" s="2">
        <f t="shared" si="84"/>
        <v>-352.05762848491884</v>
      </c>
      <c r="F398">
        <f t="shared" si="85"/>
        <v>-19098.593171027438</v>
      </c>
      <c r="G398">
        <f t="shared" si="86"/>
        <v>3274.1359449096617</v>
      </c>
      <c r="H398">
        <f t="shared" si="87"/>
        <v>2368.2255532073432</v>
      </c>
      <c r="I398" s="2">
        <f t="shared" si="88"/>
        <v>4040.8487297365768</v>
      </c>
      <c r="J398" s="46">
        <f t="shared" si="89"/>
        <v>434.49986341254618</v>
      </c>
      <c r="K398">
        <f t="shared" si="90"/>
        <v>10.048766400377851</v>
      </c>
      <c r="L398">
        <f t="shared" si="91"/>
        <v>3.3766016130302778E-2</v>
      </c>
      <c r="M398" s="46">
        <f t="shared" si="92"/>
        <v>10.048936590550204</v>
      </c>
      <c r="N398" s="8">
        <f t="shared" si="80"/>
        <v>-2.6783250410527663E-6</v>
      </c>
      <c r="O398" s="5">
        <f>SUM($N$41:N398)*0.1+$N$8</f>
        <v>-4.7905662037652031E-5</v>
      </c>
      <c r="P398" s="5">
        <f>SUM($O$41:O398)+0</f>
        <v>5.1453755887179665E-3</v>
      </c>
      <c r="Q398" s="8">
        <f t="shared" si="81"/>
        <v>-1.9372676971087947E-6</v>
      </c>
      <c r="R398" s="5">
        <f>SUM($Q$41:Q398)*0.1+$T$8</f>
        <v>-5.0135893968957163E-5</v>
      </c>
      <c r="S398" s="5">
        <f>SUM($R$41:R398)+0</f>
        <v>5.1656824250660306E-3</v>
      </c>
      <c r="T398">
        <f t="shared" si="93"/>
        <v>6.9343783566605673E-5</v>
      </c>
      <c r="U398">
        <f t="shared" si="94"/>
        <v>7.2910331823144809E-3</v>
      </c>
      <c r="W398" s="1"/>
    </row>
    <row r="399" spans="2:23" x14ac:dyDescent="0.35">
      <c r="B399">
        <f t="shared" si="95"/>
        <v>35.800000000000239</v>
      </c>
      <c r="C399">
        <f t="shared" si="82"/>
        <v>0</v>
      </c>
      <c r="D399">
        <f t="shared" si="83"/>
        <v>254.64790894703248</v>
      </c>
      <c r="E399" s="2">
        <f t="shared" si="84"/>
        <v>-352.05762848491884</v>
      </c>
      <c r="F399">
        <f t="shared" si="85"/>
        <v>-19098.593171027438</v>
      </c>
      <c r="G399">
        <f t="shared" si="86"/>
        <v>3238.9301820611699</v>
      </c>
      <c r="H399">
        <f t="shared" si="87"/>
        <v>2342.7607623126387</v>
      </c>
      <c r="I399" s="2">
        <f t="shared" si="88"/>
        <v>3997.3987433953221</v>
      </c>
      <c r="J399" s="46">
        <f t="shared" si="89"/>
        <v>434.49986341254618</v>
      </c>
      <c r="K399">
        <f t="shared" si="90"/>
        <v>9.9407151487608818</v>
      </c>
      <c r="L399">
        <f t="shared" si="91"/>
        <v>3.3766016130302778E-2</v>
      </c>
      <c r="M399" s="46">
        <f t="shared" si="92"/>
        <v>9.9408871887945693</v>
      </c>
      <c r="N399" s="8">
        <f t="shared" si="80"/>
        <v>-2.6495258470629507E-6</v>
      </c>
      <c r="O399" s="5">
        <f>SUM($N$41:N399)*0.1+$N$8</f>
        <v>-4.8170614622358319E-5</v>
      </c>
      <c r="P399" s="5">
        <f>SUM($O$41:O399)+0</f>
        <v>5.0972049740956081E-3</v>
      </c>
      <c r="Q399" s="8">
        <f t="shared" si="81"/>
        <v>-1.9164368616560103E-6</v>
      </c>
      <c r="R399" s="5">
        <f>SUM($Q$41:Q399)*0.1+$T$8</f>
        <v>-5.0327537655122769E-5</v>
      </c>
      <c r="S399" s="5">
        <f>SUM($R$41:R399)+0</f>
        <v>5.1153548874109077E-3</v>
      </c>
      <c r="T399">
        <f t="shared" si="93"/>
        <v>6.9665408629559922E-5</v>
      </c>
      <c r="U399">
        <f t="shared" si="94"/>
        <v>7.2213817356586042E-3</v>
      </c>
      <c r="W399" s="1"/>
    </row>
    <row r="400" spans="2:23" x14ac:dyDescent="0.35">
      <c r="B400">
        <f t="shared" si="95"/>
        <v>35.90000000000024</v>
      </c>
      <c r="C400">
        <f t="shared" si="82"/>
        <v>0</v>
      </c>
      <c r="D400">
        <f t="shared" si="83"/>
        <v>254.64790894703248</v>
      </c>
      <c r="E400" s="2">
        <f t="shared" si="84"/>
        <v>-352.05762848491884</v>
      </c>
      <c r="F400">
        <f t="shared" si="85"/>
        <v>-19098.593171027438</v>
      </c>
      <c r="G400">
        <f t="shared" si="86"/>
        <v>3203.7244192126773</v>
      </c>
      <c r="H400">
        <f t="shared" si="87"/>
        <v>2317.295971417936</v>
      </c>
      <c r="I400" s="2">
        <f t="shared" si="88"/>
        <v>3953.9487570540673</v>
      </c>
      <c r="J400" s="46">
        <f t="shared" si="89"/>
        <v>434.49986341254618</v>
      </c>
      <c r="K400">
        <f t="shared" si="90"/>
        <v>9.8326638971439131</v>
      </c>
      <c r="L400">
        <f t="shared" si="91"/>
        <v>3.3766016130302778E-2</v>
      </c>
      <c r="M400" s="46">
        <f t="shared" si="92"/>
        <v>9.8328378276941617</v>
      </c>
      <c r="N400" s="8">
        <f t="shared" si="80"/>
        <v>-2.6207266530731347E-6</v>
      </c>
      <c r="O400" s="5">
        <f>SUM($N$41:N400)*0.1+$N$8</f>
        <v>-4.8432687287665636E-5</v>
      </c>
      <c r="P400" s="5">
        <f>SUM($O$41:O400)+0</f>
        <v>5.0487722868079428E-3</v>
      </c>
      <c r="Q400" s="8">
        <f t="shared" si="81"/>
        <v>-1.8956060262032275E-6</v>
      </c>
      <c r="R400" s="5">
        <f>SUM($Q$41:Q400)*0.1+$T$8</f>
        <v>-5.0517098257743079E-5</v>
      </c>
      <c r="S400" s="5">
        <f>SUM($R$41:R400)+0</f>
        <v>5.0648377891531647E-3</v>
      </c>
      <c r="T400">
        <f t="shared" si="93"/>
        <v>6.9983586749231976E-5</v>
      </c>
      <c r="U400">
        <f t="shared" si="94"/>
        <v>7.1514112897017625E-3</v>
      </c>
      <c r="W400" s="1"/>
    </row>
    <row r="401" spans="2:23" x14ac:dyDescent="0.35">
      <c r="B401">
        <f t="shared" si="95"/>
        <v>36.000000000000242</v>
      </c>
      <c r="C401">
        <f t="shared" si="82"/>
        <v>0</v>
      </c>
      <c r="D401">
        <f t="shared" si="83"/>
        <v>254.64790894703248</v>
      </c>
      <c r="E401" s="2">
        <f t="shared" si="84"/>
        <v>-352.05762848491884</v>
      </c>
      <c r="F401">
        <f t="shared" si="85"/>
        <v>-19098.593171027438</v>
      </c>
      <c r="G401">
        <f t="shared" si="86"/>
        <v>3168.5186563641846</v>
      </c>
      <c r="H401">
        <f t="shared" si="87"/>
        <v>2291.8311805232333</v>
      </c>
      <c r="I401" s="2">
        <f t="shared" si="88"/>
        <v>3910.4987707128121</v>
      </c>
      <c r="J401" s="46">
        <f t="shared" si="89"/>
        <v>434.49986341254618</v>
      </c>
      <c r="K401">
        <f t="shared" si="90"/>
        <v>9.7246126455269426</v>
      </c>
      <c r="L401">
        <f t="shared" si="91"/>
        <v>3.3766016130302778E-2</v>
      </c>
      <c r="M401" s="46">
        <f t="shared" si="92"/>
        <v>9.7247885086041048</v>
      </c>
      <c r="N401" s="8">
        <f t="shared" si="80"/>
        <v>-2.5919274590833187E-6</v>
      </c>
      <c r="O401" s="5">
        <f>SUM($N$41:N401)*0.1+$N$8</f>
        <v>-4.8691880033573966E-5</v>
      </c>
      <c r="P401" s="5">
        <f>SUM($O$41:O401)+0</f>
        <v>5.000080406774369E-3</v>
      </c>
      <c r="Q401" s="8">
        <f t="shared" si="81"/>
        <v>-1.8747751907504448E-6</v>
      </c>
      <c r="R401" s="5">
        <f>SUM($Q$41:Q401)*0.1+$T$8</f>
        <v>-5.0704575776818118E-5</v>
      </c>
      <c r="S401" s="5">
        <f>SUM($R$41:R401)+0</f>
        <v>5.0141332133763466E-3</v>
      </c>
      <c r="T401">
        <f t="shared" si="93"/>
        <v>7.0298315669090175E-5</v>
      </c>
      <c r="U401">
        <f t="shared" si="94"/>
        <v>7.0811253311668437E-3</v>
      </c>
      <c r="W401" s="1"/>
    </row>
    <row r="402" spans="2:23" x14ac:dyDescent="0.35">
      <c r="B402">
        <f t="shared" si="95"/>
        <v>36.100000000000243</v>
      </c>
      <c r="C402">
        <f t="shared" si="82"/>
        <v>0</v>
      </c>
      <c r="D402">
        <f t="shared" si="83"/>
        <v>254.64790894703248</v>
      </c>
      <c r="E402" s="2">
        <f t="shared" si="84"/>
        <v>-352.05762848491884</v>
      </c>
      <c r="F402">
        <f t="shared" si="85"/>
        <v>-19098.593171027438</v>
      </c>
      <c r="G402">
        <f t="shared" si="86"/>
        <v>3133.3128935156919</v>
      </c>
      <c r="H402">
        <f t="shared" si="87"/>
        <v>2266.3663896285289</v>
      </c>
      <c r="I402" s="2">
        <f t="shared" si="88"/>
        <v>3867.0487843715564</v>
      </c>
      <c r="J402" s="46">
        <f t="shared" si="89"/>
        <v>434.49986341254618</v>
      </c>
      <c r="K402">
        <f t="shared" si="90"/>
        <v>9.6165613939099703</v>
      </c>
      <c r="L402">
        <f t="shared" si="91"/>
        <v>3.3766016130302778E-2</v>
      </c>
      <c r="M402" s="46">
        <f t="shared" si="92"/>
        <v>9.6167392329404251</v>
      </c>
      <c r="N402" s="8">
        <f t="shared" si="80"/>
        <v>-2.5631282650935027E-6</v>
      </c>
      <c r="O402" s="5">
        <f>SUM($N$41:N402)*0.1+$N$8</f>
        <v>-4.8948192860083324E-5</v>
      </c>
      <c r="P402" s="5">
        <f>SUM($O$41:O402)+0</f>
        <v>4.951132213914286E-3</v>
      </c>
      <c r="Q402" s="8">
        <f t="shared" si="81"/>
        <v>-1.8539443552976605E-6</v>
      </c>
      <c r="R402" s="5">
        <f>SUM($Q$41:Q402)*0.1+$T$8</f>
        <v>-5.0889970212347901E-5</v>
      </c>
      <c r="S402" s="5">
        <f>SUM($R$41:R402)+0</f>
        <v>4.9632432431639985E-3</v>
      </c>
      <c r="T402">
        <f t="shared" si="93"/>
        <v>7.0609593204334274E-5</v>
      </c>
      <c r="U402">
        <f t="shared" si="94"/>
        <v>7.0105273475304887E-3</v>
      </c>
      <c r="W402" s="1"/>
    </row>
    <row r="403" spans="2:23" x14ac:dyDescent="0.35">
      <c r="B403">
        <f t="shared" si="95"/>
        <v>36.200000000000244</v>
      </c>
      <c r="C403">
        <f t="shared" si="82"/>
        <v>0</v>
      </c>
      <c r="D403">
        <f t="shared" si="83"/>
        <v>254.64790894703248</v>
      </c>
      <c r="E403" s="2">
        <f t="shared" si="84"/>
        <v>-352.05762848491884</v>
      </c>
      <c r="F403">
        <f t="shared" si="85"/>
        <v>-19098.593171027438</v>
      </c>
      <c r="G403">
        <f t="shared" si="86"/>
        <v>3098.1071306672002</v>
      </c>
      <c r="H403">
        <f t="shared" si="87"/>
        <v>2240.9015987338244</v>
      </c>
      <c r="I403" s="2">
        <f t="shared" si="88"/>
        <v>3823.5987980303012</v>
      </c>
      <c r="J403" s="46">
        <f t="shared" si="89"/>
        <v>434.49986341254618</v>
      </c>
      <c r="K403">
        <f t="shared" si="90"/>
        <v>9.5085101422929998</v>
      </c>
      <c r="L403">
        <f t="shared" si="91"/>
        <v>3.3766016130302778E-2</v>
      </c>
      <c r="M403" s="46">
        <f t="shared" si="92"/>
        <v>9.508690002183517</v>
      </c>
      <c r="N403" s="8">
        <f t="shared" si="80"/>
        <v>-2.5343290711036876E-6</v>
      </c>
      <c r="O403" s="5">
        <f>SUM($N$41:N403)*0.1+$N$8</f>
        <v>-4.9201625767193683E-5</v>
      </c>
      <c r="P403" s="5">
        <f>SUM($O$41:O403)+0</f>
        <v>4.9019305881470923E-3</v>
      </c>
      <c r="Q403" s="8">
        <f t="shared" si="81"/>
        <v>-1.8331135198448761E-6</v>
      </c>
      <c r="R403" s="5">
        <f>SUM($Q$41:Q403)*0.1+$T$8</f>
        <v>-5.1073281564332387E-5</v>
      </c>
      <c r="S403" s="5">
        <f>SUM($R$41:R403)+0</f>
        <v>4.9121699615996663E-3</v>
      </c>
      <c r="T403">
        <f t="shared" si="93"/>
        <v>7.0917417239240688E-5</v>
      </c>
      <c r="U403">
        <f t="shared" si="94"/>
        <v>6.9396208270087901E-3</v>
      </c>
      <c r="W403" s="1"/>
    </row>
    <row r="404" spans="2:23" x14ac:dyDescent="0.35">
      <c r="B404">
        <f t="shared" si="95"/>
        <v>36.300000000000246</v>
      </c>
      <c r="C404">
        <f t="shared" si="82"/>
        <v>0</v>
      </c>
      <c r="D404">
        <f t="shared" si="83"/>
        <v>254.64790894703248</v>
      </c>
      <c r="E404" s="2">
        <f t="shared" si="84"/>
        <v>-352.05762848491884</v>
      </c>
      <c r="F404">
        <f t="shared" si="85"/>
        <v>-19098.593171027438</v>
      </c>
      <c r="G404">
        <f t="shared" si="86"/>
        <v>3062.9013678187075</v>
      </c>
      <c r="H404">
        <f t="shared" si="87"/>
        <v>2215.4368078391217</v>
      </c>
      <c r="I404" s="2">
        <f t="shared" si="88"/>
        <v>3780.1488116890459</v>
      </c>
      <c r="J404" s="46">
        <f t="shared" si="89"/>
        <v>434.49986341254618</v>
      </c>
      <c r="K404">
        <f t="shared" si="90"/>
        <v>9.4004588906760294</v>
      </c>
      <c r="L404">
        <f t="shared" si="91"/>
        <v>3.3766016130302778E-2</v>
      </c>
      <c r="M404" s="46">
        <f t="shared" si="92"/>
        <v>9.400640817881829</v>
      </c>
      <c r="N404" s="8">
        <f t="shared" si="80"/>
        <v>-2.5055298771138711E-6</v>
      </c>
      <c r="O404" s="5">
        <f>SUM($N$41:N404)*0.1+$N$8</f>
        <v>-4.945217875490507E-5</v>
      </c>
      <c r="P404" s="5">
        <f>SUM($O$41:O404)+0</f>
        <v>4.8524784093921872E-3</v>
      </c>
      <c r="Q404" s="8">
        <f t="shared" si="81"/>
        <v>-1.8122826843920933E-6</v>
      </c>
      <c r="R404" s="5">
        <f>SUM($Q$41:Q404)*0.1+$T$8</f>
        <v>-5.1254509832771589E-5</v>
      </c>
      <c r="S404" s="5">
        <f>SUM($R$41:R404)+0</f>
        <v>4.8609154517668951E-3</v>
      </c>
      <c r="T404">
        <f t="shared" si="93"/>
        <v>7.1221785724627574E-5</v>
      </c>
      <c r="U404">
        <f t="shared" si="94"/>
        <v>6.8684092585433116E-3</v>
      </c>
      <c r="W404" s="1"/>
    </row>
    <row r="405" spans="2:23" x14ac:dyDescent="0.35">
      <c r="B405">
        <f t="shared" si="95"/>
        <v>36.400000000000247</v>
      </c>
      <c r="C405">
        <f t="shared" si="82"/>
        <v>0</v>
      </c>
      <c r="D405">
        <f t="shared" si="83"/>
        <v>254.64790894703248</v>
      </c>
      <c r="E405" s="2">
        <f t="shared" si="84"/>
        <v>-352.05762848491884</v>
      </c>
      <c r="F405">
        <f t="shared" si="85"/>
        <v>-19098.593171027438</v>
      </c>
      <c r="G405">
        <f t="shared" si="86"/>
        <v>3027.6956049702148</v>
      </c>
      <c r="H405">
        <f t="shared" si="87"/>
        <v>2189.9720169444172</v>
      </c>
      <c r="I405" s="2">
        <f t="shared" si="88"/>
        <v>3736.6988253477903</v>
      </c>
      <c r="J405" s="46">
        <f t="shared" si="89"/>
        <v>434.49986341254618</v>
      </c>
      <c r="K405">
        <f t="shared" si="90"/>
        <v>9.2924076390590589</v>
      </c>
      <c r="L405">
        <f t="shared" si="91"/>
        <v>3.3766016130302778E-2</v>
      </c>
      <c r="M405" s="46">
        <f t="shared" si="92"/>
        <v>9.2925916816558267</v>
      </c>
      <c r="N405" s="8">
        <f t="shared" si="80"/>
        <v>-2.4767306831240551E-6</v>
      </c>
      <c r="O405" s="5">
        <f>SUM($N$41:N405)*0.1+$N$8</f>
        <v>-4.9699851823217485E-5</v>
      </c>
      <c r="P405" s="5">
        <f>SUM($O$41:O405)+0</f>
        <v>4.8027785575689699E-3</v>
      </c>
      <c r="Q405" s="8">
        <f t="shared" si="81"/>
        <v>-1.7914518489393091E-6</v>
      </c>
      <c r="R405" s="5">
        <f>SUM($Q$41:Q405)*0.1+$T$8</f>
        <v>-5.1433655017665521E-5</v>
      </c>
      <c r="S405" s="5">
        <f>SUM($R$41:R405)+0</f>
        <v>4.80948179674923E-3</v>
      </c>
      <c r="T405">
        <f t="shared" si="93"/>
        <v>7.1522696675433065E-5</v>
      </c>
      <c r="U405">
        <f t="shared" si="94"/>
        <v>6.7968961317873972E-3</v>
      </c>
      <c r="W405" s="1"/>
    </row>
    <row r="406" spans="2:23" x14ac:dyDescent="0.35">
      <c r="B406">
        <f t="shared" si="95"/>
        <v>36.500000000000249</v>
      </c>
      <c r="C406">
        <f t="shared" si="82"/>
        <v>0</v>
      </c>
      <c r="D406">
        <f t="shared" si="83"/>
        <v>254.64790894703248</v>
      </c>
      <c r="E406" s="2">
        <f t="shared" si="84"/>
        <v>-352.05762848491884</v>
      </c>
      <c r="F406">
        <f t="shared" si="85"/>
        <v>-19098.593171027438</v>
      </c>
      <c r="G406">
        <f t="shared" si="86"/>
        <v>2992.4898421217222</v>
      </c>
      <c r="H406">
        <f t="shared" si="87"/>
        <v>2164.5072260497145</v>
      </c>
      <c r="I406" s="2">
        <f t="shared" si="88"/>
        <v>3693.248839006535</v>
      </c>
      <c r="J406" s="46">
        <f t="shared" si="89"/>
        <v>434.49986341254618</v>
      </c>
      <c r="K406">
        <f t="shared" si="90"/>
        <v>9.1843563874420884</v>
      </c>
      <c r="L406">
        <f t="shared" si="91"/>
        <v>3.3766016130302778E-2</v>
      </c>
      <c r="M406" s="46">
        <f t="shared" si="92"/>
        <v>9.1845425952022346</v>
      </c>
      <c r="N406" s="8">
        <f t="shared" si="80"/>
        <v>-2.4479314891342391E-6</v>
      </c>
      <c r="O406" s="5">
        <f>SUM($N$41:N406)*0.1+$N$8</f>
        <v>-4.9944644972130901E-5</v>
      </c>
      <c r="P406" s="5">
        <f>SUM($O$41:O406)+0</f>
        <v>4.752833912596839E-3</v>
      </c>
      <c r="Q406" s="8">
        <f t="shared" si="81"/>
        <v>-1.7706210134865263E-6</v>
      </c>
      <c r="R406" s="5">
        <f>SUM($Q$41:Q406)*0.1+$T$8</f>
        <v>-5.1610717119014184E-5</v>
      </c>
      <c r="S406" s="5">
        <f>SUM($R$41:R406)+0</f>
        <v>4.7578710796302159E-3</v>
      </c>
      <c r="T406">
        <f t="shared" si="93"/>
        <v>7.1820148168401214E-5</v>
      </c>
      <c r="U406">
        <f t="shared" si="94"/>
        <v>6.7250849370927776E-3</v>
      </c>
      <c r="W406" s="1"/>
    </row>
    <row r="407" spans="2:23" x14ac:dyDescent="0.35">
      <c r="B407">
        <f t="shared" si="95"/>
        <v>36.60000000000025</v>
      </c>
      <c r="C407">
        <f t="shared" si="82"/>
        <v>0</v>
      </c>
      <c r="D407">
        <f t="shared" si="83"/>
        <v>254.64790894703248</v>
      </c>
      <c r="E407" s="2">
        <f t="shared" si="84"/>
        <v>-352.05762848491884</v>
      </c>
      <c r="F407">
        <f t="shared" si="85"/>
        <v>-19098.593171027438</v>
      </c>
      <c r="G407">
        <f t="shared" si="86"/>
        <v>2957.2840792732313</v>
      </c>
      <c r="H407">
        <f t="shared" si="87"/>
        <v>2139.0424351550118</v>
      </c>
      <c r="I407" s="2">
        <f t="shared" si="88"/>
        <v>3649.7988526652816</v>
      </c>
      <c r="J407" s="46">
        <f t="shared" si="89"/>
        <v>434.49986341254618</v>
      </c>
      <c r="K407">
        <f t="shared" si="90"/>
        <v>9.0763051358251214</v>
      </c>
      <c r="L407">
        <f t="shared" si="91"/>
        <v>3.3766016130302778E-2</v>
      </c>
      <c r="M407" s="46">
        <f t="shared" si="92"/>
        <v>9.0764935602985695</v>
      </c>
      <c r="N407" s="8">
        <f t="shared" si="80"/>
        <v>-2.4191322951444244E-6</v>
      </c>
      <c r="O407" s="5">
        <f>SUM($N$41:N407)*0.1+$N$8</f>
        <v>-5.0186558201645344E-5</v>
      </c>
      <c r="P407" s="5">
        <f>SUM($O$41:O407)+0</f>
        <v>4.7026473543951937E-3</v>
      </c>
      <c r="Q407" s="8">
        <f t="shared" si="81"/>
        <v>-1.7497901780337436E-6</v>
      </c>
      <c r="R407" s="5">
        <f>SUM($Q$41:Q407)*0.1+$T$8</f>
        <v>-5.1785696136817563E-5</v>
      </c>
      <c r="S407" s="5">
        <f>SUM($R$41:R407)+0</f>
        <v>4.7060853834933981E-3</v>
      </c>
      <c r="T407">
        <f t="shared" si="93"/>
        <v>7.2114138339870207E-5</v>
      </c>
      <c r="U407">
        <f t="shared" si="94"/>
        <v>6.6529791654964861E-3</v>
      </c>
      <c r="W407" s="1"/>
    </row>
    <row r="408" spans="2:23" x14ac:dyDescent="0.35">
      <c r="B408">
        <f t="shared" si="95"/>
        <v>36.700000000000252</v>
      </c>
      <c r="C408">
        <f t="shared" si="82"/>
        <v>0</v>
      </c>
      <c r="D408">
        <f t="shared" si="83"/>
        <v>254.64790894703248</v>
      </c>
      <c r="E408" s="2">
        <f t="shared" si="84"/>
        <v>-352.05762848491884</v>
      </c>
      <c r="F408">
        <f t="shared" si="85"/>
        <v>-19098.593171027438</v>
      </c>
      <c r="G408">
        <f t="shared" si="86"/>
        <v>2922.0783164247387</v>
      </c>
      <c r="H408">
        <f t="shared" si="87"/>
        <v>2113.5776442603074</v>
      </c>
      <c r="I408" s="2">
        <f t="shared" si="88"/>
        <v>3606.3488663240255</v>
      </c>
      <c r="J408" s="46">
        <f t="shared" si="89"/>
        <v>434.49986341254618</v>
      </c>
      <c r="K408">
        <f t="shared" si="90"/>
        <v>8.9682538842081492</v>
      </c>
      <c r="L408">
        <f t="shared" si="91"/>
        <v>3.3766016130302778E-2</v>
      </c>
      <c r="M408" s="46">
        <f t="shared" si="92"/>
        <v>8.9684445788079934</v>
      </c>
      <c r="N408" s="8">
        <f t="shared" si="80"/>
        <v>-2.3903331011546084E-6</v>
      </c>
      <c r="O408" s="5">
        <f>SUM($N$41:N408)*0.1+$N$8</f>
        <v>-5.0425591511760802E-5</v>
      </c>
      <c r="P408" s="5">
        <f>SUM($O$41:O408)+0</f>
        <v>4.6522217628834324E-3</v>
      </c>
      <c r="Q408" s="8">
        <f t="shared" si="81"/>
        <v>-1.7289593425809593E-6</v>
      </c>
      <c r="R408" s="5">
        <f>SUM($Q$41:Q408)*0.1+$T$8</f>
        <v>-5.1958592071075658E-5</v>
      </c>
      <c r="S408" s="5">
        <f>SUM($R$41:R408)+0</f>
        <v>4.6541267914223224E-3</v>
      </c>
      <c r="T408">
        <f t="shared" si="93"/>
        <v>7.2404665383657494E-5</v>
      </c>
      <c r="U408">
        <f t="shared" si="94"/>
        <v>6.5805823087080424E-3</v>
      </c>
      <c r="W408" s="1"/>
    </row>
    <row r="409" spans="2:23" x14ac:dyDescent="0.35">
      <c r="B409">
        <f t="shared" si="95"/>
        <v>36.800000000000253</v>
      </c>
      <c r="C409">
        <f t="shared" si="82"/>
        <v>0</v>
      </c>
      <c r="D409">
        <f t="shared" si="83"/>
        <v>254.64790894703248</v>
      </c>
      <c r="E409" s="2">
        <f t="shared" si="84"/>
        <v>-352.05762848491884</v>
      </c>
      <c r="F409">
        <f t="shared" si="85"/>
        <v>-19098.593171027438</v>
      </c>
      <c r="G409">
        <f t="shared" si="86"/>
        <v>2886.872553576246</v>
      </c>
      <c r="H409">
        <f t="shared" si="87"/>
        <v>2088.1128533656029</v>
      </c>
      <c r="I409" s="2">
        <f t="shared" si="88"/>
        <v>3562.8988799827694</v>
      </c>
      <c r="J409" s="46">
        <f t="shared" si="89"/>
        <v>434.49986341254618</v>
      </c>
      <c r="K409">
        <f t="shared" si="90"/>
        <v>8.8602026325911769</v>
      </c>
      <c r="L409">
        <f t="shared" si="91"/>
        <v>3.3766016130302778E-2</v>
      </c>
      <c r="M409" s="46">
        <f t="shared" si="92"/>
        <v>8.8603956526845664</v>
      </c>
      <c r="N409" s="8">
        <f t="shared" si="80"/>
        <v>-2.3615339071647924E-6</v>
      </c>
      <c r="O409" s="5">
        <f>SUM($N$41:N409)*0.1+$N$8</f>
        <v>-5.0661744902477288E-5</v>
      </c>
      <c r="P409" s="5">
        <f>SUM($O$41:O409)+0</f>
        <v>4.6015600179809555E-3</v>
      </c>
      <c r="Q409" s="8">
        <f t="shared" si="81"/>
        <v>-1.7081285071281749E-6</v>
      </c>
      <c r="R409" s="5">
        <f>SUM($Q$41:Q409)*0.1+$T$8</f>
        <v>-5.212940492178847E-5</v>
      </c>
      <c r="S409" s="5">
        <f>SUM($R$41:R409)+0</f>
        <v>4.6019973865005339E-3</v>
      </c>
      <c r="T409">
        <f t="shared" si="93"/>
        <v>7.2691727549037291E-5</v>
      </c>
      <c r="U409">
        <f t="shared" si="94"/>
        <v>6.5078978590969476E-3</v>
      </c>
      <c r="W409" s="1"/>
    </row>
    <row r="410" spans="2:23" x14ac:dyDescent="0.35">
      <c r="B410">
        <f t="shared" si="95"/>
        <v>36.900000000000254</v>
      </c>
      <c r="C410">
        <f t="shared" si="82"/>
        <v>0</v>
      </c>
      <c r="D410">
        <f t="shared" si="83"/>
        <v>254.64790894703248</v>
      </c>
      <c r="E410" s="2">
        <f t="shared" si="84"/>
        <v>-352.05762848491884</v>
      </c>
      <c r="F410">
        <f t="shared" si="85"/>
        <v>-19098.593171027438</v>
      </c>
      <c r="G410">
        <f t="shared" si="86"/>
        <v>2851.6667907277533</v>
      </c>
      <c r="H410">
        <f t="shared" si="87"/>
        <v>2062.6480624708984</v>
      </c>
      <c r="I410" s="2">
        <f t="shared" si="88"/>
        <v>3519.4488936415137</v>
      </c>
      <c r="J410" s="46">
        <f t="shared" si="89"/>
        <v>434.49986341254618</v>
      </c>
      <c r="K410">
        <f t="shared" si="90"/>
        <v>8.7521513809742046</v>
      </c>
      <c r="L410">
        <f t="shared" si="91"/>
        <v>3.3766016130302778E-2</v>
      </c>
      <c r="M410" s="46">
        <f t="shared" si="92"/>
        <v>8.7523467839788331</v>
      </c>
      <c r="N410" s="8">
        <f t="shared" si="80"/>
        <v>-2.3327347131749764E-6</v>
      </c>
      <c r="O410" s="5">
        <f>SUM($N$41:N410)*0.1+$N$8</f>
        <v>-5.0895018373794788E-5</v>
      </c>
      <c r="P410" s="5">
        <f>SUM($O$41:O410)+0</f>
        <v>4.5506649996071603E-3</v>
      </c>
      <c r="Q410" s="8">
        <f t="shared" si="81"/>
        <v>-1.6872976716753907E-6</v>
      </c>
      <c r="R410" s="5">
        <f>SUM($Q$41:Q410)*0.1+$T$8</f>
        <v>-5.2298134688955999E-5</v>
      </c>
      <c r="S410" s="5">
        <f>SUM($R$41:R410)+0</f>
        <v>4.5496992518115776E-3</v>
      </c>
      <c r="T410">
        <f t="shared" si="93"/>
        <v>7.2975323138805575E-5</v>
      </c>
      <c r="U410">
        <f t="shared" si="94"/>
        <v>6.434929309680446E-3</v>
      </c>
      <c r="W410" s="1"/>
    </row>
    <row r="411" spans="2:23" x14ac:dyDescent="0.35">
      <c r="B411">
        <f t="shared" si="95"/>
        <v>37.000000000000256</v>
      </c>
      <c r="C411">
        <f t="shared" si="82"/>
        <v>0</v>
      </c>
      <c r="D411">
        <f t="shared" si="83"/>
        <v>254.64790894703248</v>
      </c>
      <c r="E411" s="2">
        <f t="shared" si="84"/>
        <v>-352.05762848491884</v>
      </c>
      <c r="F411">
        <f t="shared" si="85"/>
        <v>-19098.593171027438</v>
      </c>
      <c r="G411">
        <f t="shared" si="86"/>
        <v>2816.4610278792607</v>
      </c>
      <c r="H411">
        <f t="shared" si="87"/>
        <v>2037.1832715761975</v>
      </c>
      <c r="I411" s="2">
        <f t="shared" si="88"/>
        <v>3475.9989073002598</v>
      </c>
      <c r="J411" s="46">
        <f t="shared" si="89"/>
        <v>434.49986341254618</v>
      </c>
      <c r="K411">
        <f t="shared" si="90"/>
        <v>8.6441001293572377</v>
      </c>
      <c r="L411">
        <f t="shared" si="91"/>
        <v>3.3766016130302778E-2</v>
      </c>
      <c r="M411" s="46">
        <f t="shared" si="92"/>
        <v>8.6442979748438642</v>
      </c>
      <c r="N411" s="8">
        <f t="shared" si="80"/>
        <v>-2.3039355191851604E-6</v>
      </c>
      <c r="O411" s="5">
        <f>SUM($N$41:N411)*0.1+$N$8</f>
        <v>-5.1125411925713303E-5</v>
      </c>
      <c r="P411" s="5">
        <f>SUM($O$41:O411)+0</f>
        <v>4.4995395876814472E-3</v>
      </c>
      <c r="Q411" s="8">
        <f t="shared" si="81"/>
        <v>-1.6664668362226094E-6</v>
      </c>
      <c r="R411" s="5">
        <f>SUM($Q$41:Q411)*0.1+$T$8</f>
        <v>-5.2464781372578258E-5</v>
      </c>
      <c r="S411" s="5">
        <f>SUM($R$41:R411)+0</f>
        <v>4.4972344704389995E-3</v>
      </c>
      <c r="T411">
        <f t="shared" si="93"/>
        <v>7.325545050742847E-5</v>
      </c>
      <c r="U411">
        <f t="shared" si="94"/>
        <v>6.3616801541115913E-3</v>
      </c>
      <c r="W411" s="1"/>
    </row>
    <row r="412" spans="2:23" x14ac:dyDescent="0.35">
      <c r="B412">
        <f t="shared" si="95"/>
        <v>37.100000000000257</v>
      </c>
      <c r="C412">
        <f t="shared" si="82"/>
        <v>0</v>
      </c>
      <c r="D412">
        <f t="shared" si="83"/>
        <v>254.64790894703248</v>
      </c>
      <c r="E412" s="2">
        <f t="shared" si="84"/>
        <v>-352.05762848491884</v>
      </c>
      <c r="F412">
        <f t="shared" si="85"/>
        <v>-19098.593171027438</v>
      </c>
      <c r="G412">
        <f t="shared" si="86"/>
        <v>2781.255265030768</v>
      </c>
      <c r="H412">
        <f t="shared" si="87"/>
        <v>2011.718480681493</v>
      </c>
      <c r="I412" s="2">
        <f t="shared" si="88"/>
        <v>3432.5489209590041</v>
      </c>
      <c r="J412" s="46">
        <f t="shared" si="89"/>
        <v>434.49986341254618</v>
      </c>
      <c r="K412">
        <f t="shared" si="90"/>
        <v>8.5360488777402672</v>
      </c>
      <c r="L412">
        <f t="shared" si="91"/>
        <v>3.3766016130302778E-2</v>
      </c>
      <c r="M412" s="46">
        <f t="shared" si="92"/>
        <v>8.536249227541731</v>
      </c>
      <c r="N412" s="8">
        <f t="shared" si="80"/>
        <v>-2.2751363251953444E-6</v>
      </c>
      <c r="O412" s="5">
        <f>SUM($N$41:N412)*0.1+$N$8</f>
        <v>-5.1352925558232831E-5</v>
      </c>
      <c r="P412" s="5">
        <f>SUM($O$41:O412)+0</f>
        <v>4.4481866621232146E-3</v>
      </c>
      <c r="Q412" s="8">
        <f t="shared" si="81"/>
        <v>-1.6456360007698252E-6</v>
      </c>
      <c r="R412" s="5">
        <f>SUM($Q$41:Q412)*0.1+$T$8</f>
        <v>-5.2629344972655246E-5</v>
      </c>
      <c r="S412" s="5">
        <f>SUM($R$41:R412)+0</f>
        <v>4.4446051254663447E-3</v>
      </c>
      <c r="T412">
        <f t="shared" si="93"/>
        <v>7.353210805926996E-5</v>
      </c>
      <c r="U412">
        <f t="shared" si="94"/>
        <v>6.2881538866675782E-3</v>
      </c>
      <c r="W412" s="1"/>
    </row>
    <row r="413" spans="2:23" x14ac:dyDescent="0.35">
      <c r="B413">
        <f t="shared" si="95"/>
        <v>37.200000000000259</v>
      </c>
      <c r="C413">
        <f t="shared" si="82"/>
        <v>0</v>
      </c>
      <c r="D413">
        <f t="shared" si="83"/>
        <v>254.64790894703248</v>
      </c>
      <c r="E413" s="2">
        <f t="shared" si="84"/>
        <v>-352.05762848491884</v>
      </c>
      <c r="F413">
        <f t="shared" si="85"/>
        <v>-19098.593171027438</v>
      </c>
      <c r="G413">
        <f t="shared" si="86"/>
        <v>2746.0495021822753</v>
      </c>
      <c r="H413">
        <f t="shared" si="87"/>
        <v>1986.2536897867885</v>
      </c>
      <c r="I413" s="2">
        <f t="shared" si="88"/>
        <v>3389.098934617748</v>
      </c>
      <c r="J413" s="46">
        <f t="shared" si="89"/>
        <v>434.49986341254618</v>
      </c>
      <c r="K413">
        <f t="shared" si="90"/>
        <v>8.4279976261232932</v>
      </c>
      <c r="L413">
        <f t="shared" si="91"/>
        <v>3.3766016130302778E-2</v>
      </c>
      <c r="M413" s="46">
        <f t="shared" si="92"/>
        <v>8.4282005444505046</v>
      </c>
      <c r="N413" s="8">
        <f t="shared" si="80"/>
        <v>-2.246337131205528E-6</v>
      </c>
      <c r="O413" s="5">
        <f>SUM($N$41:N413)*0.1+$N$8</f>
        <v>-5.1577559271353388E-5</v>
      </c>
      <c r="P413" s="5">
        <f>SUM($O$41:O413)+0</f>
        <v>4.3966091028518608E-3</v>
      </c>
      <c r="Q413" s="8">
        <f t="shared" si="81"/>
        <v>-1.6248051653170409E-6</v>
      </c>
      <c r="R413" s="5">
        <f>SUM($Q$41:Q413)*0.1+$T$8</f>
        <v>-5.2791825489186952E-5</v>
      </c>
      <c r="S413" s="5">
        <f>SUM($R$41:R413)+0</f>
        <v>4.3918132999771573E-3</v>
      </c>
      <c r="T413">
        <f t="shared" si="93"/>
        <v>7.3805294246894932E-5</v>
      </c>
      <c r="U413">
        <f t="shared" si="94"/>
        <v>6.2143540022383736E-3</v>
      </c>
      <c r="W413" s="1"/>
    </row>
    <row r="414" spans="2:23" x14ac:dyDescent="0.35">
      <c r="B414">
        <f t="shared" si="95"/>
        <v>37.30000000000026</v>
      </c>
      <c r="C414">
        <f t="shared" si="82"/>
        <v>0</v>
      </c>
      <c r="D414">
        <f t="shared" si="83"/>
        <v>254.64790894703248</v>
      </c>
      <c r="E414" s="2">
        <f t="shared" si="84"/>
        <v>-352.05762848491884</v>
      </c>
      <c r="F414">
        <f t="shared" si="85"/>
        <v>-19098.593171027438</v>
      </c>
      <c r="G414">
        <f t="shared" si="86"/>
        <v>2710.8437393337845</v>
      </c>
      <c r="H414">
        <f t="shared" si="87"/>
        <v>1960.788898892084</v>
      </c>
      <c r="I414" s="2">
        <f t="shared" si="88"/>
        <v>3345.6489482764932</v>
      </c>
      <c r="J414" s="46">
        <f t="shared" si="89"/>
        <v>434.49986341254618</v>
      </c>
      <c r="K414">
        <f t="shared" si="90"/>
        <v>8.3199463745063245</v>
      </c>
      <c r="L414">
        <f t="shared" si="91"/>
        <v>3.3766016130302778E-2</v>
      </c>
      <c r="M414" s="46">
        <f t="shared" si="92"/>
        <v>8.3201519280717982</v>
      </c>
      <c r="N414" s="8">
        <f t="shared" si="80"/>
        <v>-2.2175379372157137E-6</v>
      </c>
      <c r="O414" s="5">
        <f>SUM($N$41:N414)*0.1+$N$8</f>
        <v>-5.1799313065074959E-5</v>
      </c>
      <c r="P414" s="5">
        <f>SUM($O$41:O414)+0</f>
        <v>4.3448097897867861E-3</v>
      </c>
      <c r="Q414" s="8">
        <f t="shared" si="81"/>
        <v>-1.6039743298642567E-6</v>
      </c>
      <c r="R414" s="5">
        <f>SUM($Q$41:Q414)*0.1+$T$8</f>
        <v>-5.295222292217336E-5</v>
      </c>
      <c r="S414" s="5">
        <f>SUM($R$41:R414)+0</f>
        <v>4.3388610770549842E-3</v>
      </c>
      <c r="T414">
        <f t="shared" si="93"/>
        <v>7.4075007569444012E-5</v>
      </c>
      <c r="U414">
        <f t="shared" si="94"/>
        <v>6.1402839963156297E-3</v>
      </c>
      <c r="W414" s="1"/>
    </row>
    <row r="415" spans="2:23" x14ac:dyDescent="0.35">
      <c r="B415">
        <f t="shared" si="95"/>
        <v>37.400000000000261</v>
      </c>
      <c r="C415">
        <f t="shared" si="82"/>
        <v>0</v>
      </c>
      <c r="D415">
        <f t="shared" si="83"/>
        <v>254.64790894703248</v>
      </c>
      <c r="E415" s="2">
        <f t="shared" si="84"/>
        <v>-352.05762848491884</v>
      </c>
      <c r="F415">
        <f t="shared" si="85"/>
        <v>-19098.593171027438</v>
      </c>
      <c r="G415">
        <f t="shared" si="86"/>
        <v>2675.6379764852918</v>
      </c>
      <c r="H415">
        <f t="shared" si="87"/>
        <v>1935.3241079973814</v>
      </c>
      <c r="I415" s="2">
        <f t="shared" si="88"/>
        <v>3302.1989619352385</v>
      </c>
      <c r="J415" s="46">
        <f t="shared" si="89"/>
        <v>434.49986341254618</v>
      </c>
      <c r="K415">
        <f t="shared" si="90"/>
        <v>8.2118951228893557</v>
      </c>
      <c r="L415">
        <f t="shared" si="91"/>
        <v>3.3766016130302778E-2</v>
      </c>
      <c r="M415" s="46">
        <f t="shared" si="92"/>
        <v>8.2121033810388617</v>
      </c>
      <c r="N415" s="8">
        <f t="shared" si="80"/>
        <v>-2.1887387432258977E-6</v>
      </c>
      <c r="O415" s="5">
        <f>SUM($N$41:N415)*0.1+$N$8</f>
        <v>-5.2018186939397544E-5</v>
      </c>
      <c r="P415" s="5">
        <f>SUM($O$41:O415)+0</f>
        <v>4.292791602847389E-3</v>
      </c>
      <c r="Q415" s="8">
        <f t="shared" si="81"/>
        <v>-1.5831434944114737E-6</v>
      </c>
      <c r="R415" s="5">
        <f>SUM($Q$41:Q415)*0.1+$T$8</f>
        <v>-5.3110537271614512E-5</v>
      </c>
      <c r="S415" s="5">
        <f>SUM($R$41:R415)+0</f>
        <v>4.2857505397833695E-3</v>
      </c>
      <c r="T415">
        <f t="shared" si="93"/>
        <v>7.4341246571076963E-5</v>
      </c>
      <c r="U415">
        <f t="shared" si="94"/>
        <v>6.0659473649818706E-3</v>
      </c>
      <c r="W415" s="1"/>
    </row>
    <row r="416" spans="2:23" x14ac:dyDescent="0.35">
      <c r="B416">
        <f t="shared" si="95"/>
        <v>37.500000000000263</v>
      </c>
      <c r="C416">
        <f t="shared" si="82"/>
        <v>0</v>
      </c>
      <c r="D416">
        <f t="shared" si="83"/>
        <v>254.64790894703248</v>
      </c>
      <c r="E416" s="2">
        <f t="shared" si="84"/>
        <v>-352.05762848491884</v>
      </c>
      <c r="F416">
        <f t="shared" si="85"/>
        <v>-19098.593171027438</v>
      </c>
      <c r="G416">
        <f t="shared" si="86"/>
        <v>2640.4322136367991</v>
      </c>
      <c r="H416">
        <f t="shared" si="87"/>
        <v>1909.8593171026787</v>
      </c>
      <c r="I416" s="2">
        <f t="shared" si="88"/>
        <v>3258.7489755939837</v>
      </c>
      <c r="J416" s="46">
        <f t="shared" si="89"/>
        <v>434.49986341254618</v>
      </c>
      <c r="K416">
        <f t="shared" si="90"/>
        <v>8.103843871272387</v>
      </c>
      <c r="L416">
        <f t="shared" si="91"/>
        <v>3.3766016130302778E-2</v>
      </c>
      <c r="M416" s="46">
        <f t="shared" si="92"/>
        <v>8.1040549061253877</v>
      </c>
      <c r="N416" s="8">
        <f t="shared" si="80"/>
        <v>-2.1599395492360813E-6</v>
      </c>
      <c r="O416" s="5">
        <f>SUM($N$41:N416)*0.1+$N$8</f>
        <v>-5.2234180894321158E-5</v>
      </c>
      <c r="P416" s="5">
        <f>SUM($O$41:O416)+0</f>
        <v>4.2405574219530678E-3</v>
      </c>
      <c r="Q416" s="8">
        <f t="shared" si="81"/>
        <v>-1.562312658958691E-6</v>
      </c>
      <c r="R416" s="5">
        <f>SUM($Q$41:Q416)*0.1+$T$8</f>
        <v>-5.3266768537510393E-5</v>
      </c>
      <c r="S416" s="5">
        <f>SUM($R$41:R416)+0</f>
        <v>4.2324837712458593E-3</v>
      </c>
      <c r="T416">
        <f t="shared" si="93"/>
        <v>7.4604009839480961E-5</v>
      </c>
      <c r="U416">
        <f t="shared" si="94"/>
        <v>5.9913476048999879E-3</v>
      </c>
      <c r="W416" s="1"/>
    </row>
    <row r="417" spans="2:23" x14ac:dyDescent="0.35">
      <c r="B417">
        <f t="shared" si="95"/>
        <v>37.600000000000264</v>
      </c>
      <c r="C417">
        <f t="shared" si="82"/>
        <v>0</v>
      </c>
      <c r="D417">
        <f t="shared" si="83"/>
        <v>254.64790894703248</v>
      </c>
      <c r="E417" s="2">
        <f t="shared" si="84"/>
        <v>-352.05762848491884</v>
      </c>
      <c r="F417">
        <f t="shared" si="85"/>
        <v>-19098.593171027438</v>
      </c>
      <c r="G417">
        <f t="shared" si="86"/>
        <v>2605.2264507883065</v>
      </c>
      <c r="H417">
        <f t="shared" si="87"/>
        <v>1884.3945262079742</v>
      </c>
      <c r="I417" s="2">
        <f t="shared" si="88"/>
        <v>3215.2989892527276</v>
      </c>
      <c r="J417" s="46">
        <f t="shared" si="89"/>
        <v>434.49986341254618</v>
      </c>
      <c r="K417">
        <f t="shared" si="90"/>
        <v>7.9957926196554139</v>
      </c>
      <c r="L417">
        <f t="shared" si="91"/>
        <v>3.3766016130302778E-2</v>
      </c>
      <c r="M417" s="46">
        <f t="shared" si="92"/>
        <v>7.996006506254977</v>
      </c>
      <c r="N417" s="8">
        <f t="shared" si="80"/>
        <v>-2.1311403552462653E-6</v>
      </c>
      <c r="O417" s="5">
        <f>SUM($N$41:N417)*0.1+$N$8</f>
        <v>-5.2447294929845785E-5</v>
      </c>
      <c r="P417" s="5">
        <f>SUM($O$41:O417)+0</f>
        <v>4.1881101270232219E-3</v>
      </c>
      <c r="Q417" s="8">
        <f t="shared" si="81"/>
        <v>-1.5414818235059067E-6</v>
      </c>
      <c r="R417" s="5">
        <f>SUM($Q$41:Q417)*0.1+$T$8</f>
        <v>-5.3420916719860978E-5</v>
      </c>
      <c r="S417" s="5">
        <f>SUM($R$41:R417)+0</f>
        <v>4.1790628545259985E-3</v>
      </c>
      <c r="T417">
        <f t="shared" si="93"/>
        <v>7.4863296004440988E-5</v>
      </c>
      <c r="U417">
        <f t="shared" si="94"/>
        <v>5.9164882133030108E-3</v>
      </c>
      <c r="W417" s="1"/>
    </row>
    <row r="418" spans="2:23" x14ac:dyDescent="0.35">
      <c r="B418">
        <f t="shared" si="95"/>
        <v>37.700000000000266</v>
      </c>
      <c r="C418">
        <f t="shared" si="82"/>
        <v>0</v>
      </c>
      <c r="D418">
        <f t="shared" si="83"/>
        <v>254.64790894703248</v>
      </c>
      <c r="E418" s="2">
        <f t="shared" si="84"/>
        <v>-352.05762848491884</v>
      </c>
      <c r="F418">
        <f t="shared" si="85"/>
        <v>-19098.593171027438</v>
      </c>
      <c r="G418">
        <f t="shared" si="86"/>
        <v>2570.0206879398138</v>
      </c>
      <c r="H418">
        <f t="shared" si="87"/>
        <v>1858.9297353132715</v>
      </c>
      <c r="I418" s="2">
        <f t="shared" si="88"/>
        <v>3171.8490029114728</v>
      </c>
      <c r="J418" s="46">
        <f t="shared" si="89"/>
        <v>434.49986341254618</v>
      </c>
      <c r="K418">
        <f t="shared" si="90"/>
        <v>7.8877413680384443</v>
      </c>
      <c r="L418">
        <f t="shared" si="91"/>
        <v>3.3766016130302778E-2</v>
      </c>
      <c r="M418" s="46">
        <f t="shared" si="92"/>
        <v>7.8879581845114348</v>
      </c>
      <c r="N418" s="8">
        <f t="shared" si="80"/>
        <v>-2.1023411612564493E-6</v>
      </c>
      <c r="O418" s="5">
        <f>SUM($N$41:N418)*0.1+$N$8</f>
        <v>-5.2657529045971441E-5</v>
      </c>
      <c r="P418" s="5">
        <f>SUM($O$41:O418)+0</f>
        <v>4.1354525979772506E-3</v>
      </c>
      <c r="Q418" s="8">
        <f t="shared" si="81"/>
        <v>-1.520650988053124E-6</v>
      </c>
      <c r="R418" s="5">
        <f>SUM($Q$41:Q418)*0.1+$T$8</f>
        <v>-5.357298181866628E-5</v>
      </c>
      <c r="S418" s="5">
        <f>SUM($R$41:R418)+0</f>
        <v>4.1254898727073322E-3</v>
      </c>
      <c r="T418">
        <f t="shared" si="93"/>
        <v>7.5119103736469552E-5</v>
      </c>
      <c r="U418">
        <f t="shared" si="94"/>
        <v>5.8413726879841827E-3</v>
      </c>
      <c r="W418" s="1"/>
    </row>
    <row r="419" spans="2:23" x14ac:dyDescent="0.35">
      <c r="B419">
        <f t="shared" si="95"/>
        <v>37.800000000000267</v>
      </c>
      <c r="C419">
        <f t="shared" si="82"/>
        <v>0</v>
      </c>
      <c r="D419">
        <f t="shared" si="83"/>
        <v>254.64790894703248</v>
      </c>
      <c r="E419" s="2">
        <f t="shared" si="84"/>
        <v>-352.05762848491884</v>
      </c>
      <c r="F419">
        <f t="shared" si="85"/>
        <v>-19098.593171027438</v>
      </c>
      <c r="G419">
        <f t="shared" si="86"/>
        <v>2534.8149250913229</v>
      </c>
      <c r="H419">
        <f t="shared" si="87"/>
        <v>1833.464944418567</v>
      </c>
      <c r="I419" s="2">
        <f t="shared" si="88"/>
        <v>3128.399016570218</v>
      </c>
      <c r="J419" s="46">
        <f t="shared" si="89"/>
        <v>434.49986341254618</v>
      </c>
      <c r="K419">
        <f t="shared" si="90"/>
        <v>7.7796901164214747</v>
      </c>
      <c r="L419">
        <f t="shared" si="91"/>
        <v>3.3766016130302778E-2</v>
      </c>
      <c r="M419" s="46">
        <f t="shared" si="92"/>
        <v>7.7799099441498623</v>
      </c>
      <c r="N419" s="8">
        <f t="shared" si="80"/>
        <v>-2.0735419672666345E-6</v>
      </c>
      <c r="O419" s="5">
        <f>SUM($N$41:N419)*0.1+$N$8</f>
        <v>-5.2864883242698097E-5</v>
      </c>
      <c r="P419" s="5">
        <f>SUM($O$41:O419)+0</f>
        <v>4.0825877147345523E-3</v>
      </c>
      <c r="Q419" s="8">
        <f t="shared" si="81"/>
        <v>-1.4998201526003398E-6</v>
      </c>
      <c r="R419" s="5">
        <f>SUM($Q$41:Q419)*0.1+$T$8</f>
        <v>-5.3722963833926325E-5</v>
      </c>
      <c r="S419" s="5">
        <f>SUM($R$41:R419)+0</f>
        <v>4.0717669088734055E-3</v>
      </c>
      <c r="T419">
        <f t="shared" si="93"/>
        <v>7.537143174549265E-5</v>
      </c>
      <c r="U419">
        <f t="shared" si="94"/>
        <v>5.7660045272873292E-3</v>
      </c>
      <c r="W419" s="1"/>
    </row>
    <row r="420" spans="2:23" x14ac:dyDescent="0.35">
      <c r="B420">
        <f t="shared" si="95"/>
        <v>37.900000000000269</v>
      </c>
      <c r="C420">
        <f t="shared" si="82"/>
        <v>0</v>
      </c>
      <c r="D420">
        <f t="shared" si="83"/>
        <v>254.64790894703248</v>
      </c>
      <c r="E420" s="2">
        <f t="shared" si="84"/>
        <v>-352.05762848491884</v>
      </c>
      <c r="F420">
        <f t="shared" si="85"/>
        <v>-19098.593171027438</v>
      </c>
      <c r="G420">
        <f t="shared" si="86"/>
        <v>2499.6091622428303</v>
      </c>
      <c r="H420">
        <f t="shared" si="87"/>
        <v>1808.0001535238644</v>
      </c>
      <c r="I420" s="2">
        <f t="shared" si="88"/>
        <v>3084.9490302289632</v>
      </c>
      <c r="J420" s="46">
        <f t="shared" si="89"/>
        <v>434.49986341254618</v>
      </c>
      <c r="K420">
        <f t="shared" si="90"/>
        <v>7.671638864804506</v>
      </c>
      <c r="L420">
        <f t="shared" si="91"/>
        <v>3.3766016130302778E-2</v>
      </c>
      <c r="M420" s="46">
        <f t="shared" si="92"/>
        <v>7.6718617886087408</v>
      </c>
      <c r="N420" s="8">
        <f t="shared" si="80"/>
        <v>-2.0447427732768186E-6</v>
      </c>
      <c r="O420" s="5">
        <f>SUM($N$41:N420)*0.1+$N$8</f>
        <v>-5.3069357520025781E-5</v>
      </c>
      <c r="P420" s="5">
        <f>SUM($O$41:O420)+0</f>
        <v>4.0295183572145264E-3</v>
      </c>
      <c r="Q420" s="8">
        <f t="shared" si="81"/>
        <v>-1.478989317147557E-6</v>
      </c>
      <c r="R420" s="5">
        <f>SUM($Q$41:Q420)*0.1+$T$8</f>
        <v>-5.3870862765641086E-5</v>
      </c>
      <c r="S420" s="5">
        <f>SUM($R$41:R420)+0</f>
        <v>4.0178960461077643E-3</v>
      </c>
      <c r="T420">
        <f t="shared" si="93"/>
        <v>7.5620278779589621E-5</v>
      </c>
      <c r="U420">
        <f t="shared" si="94"/>
        <v>5.6903872300975494E-3</v>
      </c>
      <c r="W420" s="1"/>
    </row>
    <row r="421" spans="2:23" x14ac:dyDescent="0.35">
      <c r="B421">
        <f t="shared" si="95"/>
        <v>38.00000000000027</v>
      </c>
      <c r="C421">
        <f t="shared" si="82"/>
        <v>0</v>
      </c>
      <c r="D421">
        <f t="shared" si="83"/>
        <v>254.64790894703248</v>
      </c>
      <c r="E421" s="2">
        <f t="shared" si="84"/>
        <v>-352.05762848491884</v>
      </c>
      <c r="F421">
        <f t="shared" si="85"/>
        <v>-19098.593171027438</v>
      </c>
      <c r="G421">
        <f t="shared" si="86"/>
        <v>2464.4033993943376</v>
      </c>
      <c r="H421">
        <f t="shared" si="87"/>
        <v>1782.5353626291599</v>
      </c>
      <c r="I421" s="2">
        <f t="shared" si="88"/>
        <v>3041.4990438877071</v>
      </c>
      <c r="J421" s="46">
        <f t="shared" si="89"/>
        <v>434.49986341254618</v>
      </c>
      <c r="K421">
        <f t="shared" si="90"/>
        <v>7.5635876131875328</v>
      </c>
      <c r="L421">
        <f t="shared" si="91"/>
        <v>3.3766016130302778E-2</v>
      </c>
      <c r="M421" s="46">
        <f t="shared" si="92"/>
        <v>7.5638137215230135</v>
      </c>
      <c r="N421" s="8">
        <f t="shared" si="80"/>
        <v>-2.0159435792870026E-6</v>
      </c>
      <c r="O421" s="5">
        <f>SUM($N$41:N421)*0.1+$N$8</f>
        <v>-5.3270951877954479E-5</v>
      </c>
      <c r="P421" s="5">
        <f>SUM($O$41:O421)+0</f>
        <v>3.9762474053365721E-3</v>
      </c>
      <c r="Q421" s="8">
        <f t="shared" si="81"/>
        <v>-1.4581584816947726E-6</v>
      </c>
      <c r="R421" s="5">
        <f>SUM($Q$41:Q421)*0.1+$T$8</f>
        <v>-5.4016678613810551E-5</v>
      </c>
      <c r="S421" s="5">
        <f>SUM($R$41:R421)+0</f>
        <v>3.9638793674939537E-3</v>
      </c>
      <c r="T421">
        <f t="shared" si="93"/>
        <v>7.586564362378428E-5</v>
      </c>
      <c r="U421">
        <f t="shared" si="94"/>
        <v>5.6145242958322026E-3</v>
      </c>
      <c r="W421" s="1"/>
    </row>
    <row r="422" spans="2:23" x14ac:dyDescent="0.35">
      <c r="B422">
        <f t="shared" si="95"/>
        <v>38.100000000000271</v>
      </c>
      <c r="C422">
        <f t="shared" si="82"/>
        <v>0</v>
      </c>
      <c r="D422">
        <f t="shared" si="83"/>
        <v>254.64790894703248</v>
      </c>
      <c r="E422" s="2">
        <f t="shared" si="84"/>
        <v>-352.05762848491884</v>
      </c>
      <c r="F422">
        <f t="shared" si="85"/>
        <v>-19098.593171027438</v>
      </c>
      <c r="G422">
        <f t="shared" si="86"/>
        <v>2429.1976365458449</v>
      </c>
      <c r="H422">
        <f t="shared" si="87"/>
        <v>1757.0705717344572</v>
      </c>
      <c r="I422" s="2">
        <f t="shared" si="88"/>
        <v>2998.0490575464523</v>
      </c>
      <c r="J422" s="46">
        <f t="shared" si="89"/>
        <v>434.49986341254618</v>
      </c>
      <c r="K422">
        <f t="shared" si="90"/>
        <v>7.4555363615705641</v>
      </c>
      <c r="L422">
        <f t="shared" si="91"/>
        <v>3.3766016130302778E-2</v>
      </c>
      <c r="M422" s="46">
        <f t="shared" si="92"/>
        <v>7.4557657467383445</v>
      </c>
      <c r="N422" s="8">
        <f t="shared" si="80"/>
        <v>-1.9871443852971866E-6</v>
      </c>
      <c r="O422" s="5">
        <f>SUM($N$41:N422)*0.1+$N$8</f>
        <v>-5.3469666316484206E-5</v>
      </c>
      <c r="P422" s="5">
        <f>SUM($O$41:O422)+0</f>
        <v>3.9227777390200879E-3</v>
      </c>
      <c r="Q422" s="8">
        <f t="shared" si="81"/>
        <v>-1.4373276462419898E-6</v>
      </c>
      <c r="R422" s="5">
        <f>SUM($Q$41:Q422)*0.1+$T$8</f>
        <v>-5.4160411378434745E-5</v>
      </c>
      <c r="S422" s="5">
        <f>SUM($R$41:R422)+0</f>
        <v>3.9097189561155187E-3</v>
      </c>
      <c r="T422">
        <f t="shared" si="93"/>
        <v>7.6107525098885253E-5</v>
      </c>
      <c r="U422">
        <f t="shared" si="94"/>
        <v>5.5384192244322368E-3</v>
      </c>
      <c r="W422" s="1"/>
    </row>
    <row r="423" spans="2:23" x14ac:dyDescent="0.35">
      <c r="B423">
        <f t="shared" si="95"/>
        <v>38.200000000000273</v>
      </c>
      <c r="C423">
        <f t="shared" si="82"/>
        <v>0</v>
      </c>
      <c r="D423">
        <f t="shared" si="83"/>
        <v>254.64790894703248</v>
      </c>
      <c r="E423" s="2">
        <f t="shared" si="84"/>
        <v>-352.05762848491884</v>
      </c>
      <c r="F423">
        <f t="shared" si="85"/>
        <v>-19098.593171027438</v>
      </c>
      <c r="G423">
        <f t="shared" si="86"/>
        <v>2393.9918736973523</v>
      </c>
      <c r="H423">
        <f t="shared" si="87"/>
        <v>1731.6057808397527</v>
      </c>
      <c r="I423" s="2">
        <f t="shared" si="88"/>
        <v>2954.5990712051962</v>
      </c>
      <c r="J423" s="46">
        <f t="shared" si="89"/>
        <v>434.49986341254618</v>
      </c>
      <c r="K423">
        <f t="shared" si="90"/>
        <v>7.3474851099535909</v>
      </c>
      <c r="L423">
        <f t="shared" si="91"/>
        <v>3.3766016130302778E-2</v>
      </c>
      <c r="M423" s="46">
        <f t="shared" si="92"/>
        <v>7.347717868326578</v>
      </c>
      <c r="N423" s="8">
        <f t="shared" si="80"/>
        <v>-1.9583451913073706E-6</v>
      </c>
      <c r="O423" s="5">
        <f>SUM($N$41:N423)*0.1+$N$8</f>
        <v>-5.3665500835614933E-5</v>
      </c>
      <c r="P423" s="5">
        <f>SUM($O$41:O423)+0</f>
        <v>3.8691122381844731E-3</v>
      </c>
      <c r="Q423" s="8">
        <f t="shared" si="81"/>
        <v>-1.4164968107892056E-6</v>
      </c>
      <c r="R423" s="5">
        <f>SUM($Q$41:Q423)*0.1+$T$8</f>
        <v>-5.4302061059513683E-5</v>
      </c>
      <c r="S423" s="5">
        <f>SUM($R$41:R423)+0</f>
        <v>3.855416895056005E-3</v>
      </c>
      <c r="T423">
        <f t="shared" si="93"/>
        <v>7.6345922060372934E-5</v>
      </c>
      <c r="U423">
        <f t="shared" si="94"/>
        <v>5.4620755163538471E-3</v>
      </c>
      <c r="W423" s="1"/>
    </row>
    <row r="424" spans="2:23" x14ac:dyDescent="0.35">
      <c r="B424">
        <f t="shared" si="95"/>
        <v>38.300000000000274</v>
      </c>
      <c r="C424">
        <f t="shared" si="82"/>
        <v>0</v>
      </c>
      <c r="D424">
        <f t="shared" si="83"/>
        <v>254.64790894703248</v>
      </c>
      <c r="E424" s="2">
        <f t="shared" si="84"/>
        <v>-352.05762848491884</v>
      </c>
      <c r="F424">
        <f t="shared" si="85"/>
        <v>-19098.593171027438</v>
      </c>
      <c r="G424">
        <f t="shared" si="86"/>
        <v>2358.7861108488596</v>
      </c>
      <c r="H424">
        <f t="shared" si="87"/>
        <v>1706.1409899450482</v>
      </c>
      <c r="I424" s="2">
        <f t="shared" si="88"/>
        <v>2911.1490848639405</v>
      </c>
      <c r="J424" s="46">
        <f t="shared" si="89"/>
        <v>434.49986341254618</v>
      </c>
      <c r="K424">
        <f t="shared" si="90"/>
        <v>7.2394338583366196</v>
      </c>
      <c r="L424">
        <f t="shared" si="91"/>
        <v>3.3766016130302778E-2</v>
      </c>
      <c r="M424" s="46">
        <f t="shared" si="92"/>
        <v>7.2396700906026492</v>
      </c>
      <c r="N424" s="8">
        <f t="shared" si="80"/>
        <v>-1.9295459973175546E-6</v>
      </c>
      <c r="O424" s="5">
        <f>SUM($N$41:N424)*0.1+$N$8</f>
        <v>-5.3858455435346688E-5</v>
      </c>
      <c r="P424" s="5">
        <f>SUM($O$41:O424)+0</f>
        <v>3.8152537827491266E-3</v>
      </c>
      <c r="Q424" s="8">
        <f t="shared" si="81"/>
        <v>-1.3956659753364213E-6</v>
      </c>
      <c r="R424" s="5">
        <f>SUM($Q$41:Q424)*0.1+$T$8</f>
        <v>-5.4441627657047324E-5</v>
      </c>
      <c r="S424" s="5">
        <f>SUM($R$41:R424)+0</f>
        <v>3.8009752673989579E-3</v>
      </c>
      <c r="T424">
        <f t="shared" si="93"/>
        <v>7.658083339733125E-5</v>
      </c>
      <c r="U424">
        <f t="shared" si="94"/>
        <v>5.3854966725604891E-3</v>
      </c>
      <c r="W424" s="1"/>
    </row>
    <row r="425" spans="2:23" x14ac:dyDescent="0.35">
      <c r="B425">
        <f t="shared" si="95"/>
        <v>38.400000000000276</v>
      </c>
      <c r="C425">
        <f t="shared" si="82"/>
        <v>0</v>
      </c>
      <c r="D425">
        <f t="shared" si="83"/>
        <v>254.64790894703248</v>
      </c>
      <c r="E425" s="2">
        <f t="shared" si="84"/>
        <v>-352.05762848491884</v>
      </c>
      <c r="F425">
        <f t="shared" si="85"/>
        <v>-19098.593171027438</v>
      </c>
      <c r="G425">
        <f t="shared" si="86"/>
        <v>2323.5803480003669</v>
      </c>
      <c r="H425">
        <f t="shared" si="87"/>
        <v>1680.6761990503455</v>
      </c>
      <c r="I425" s="2">
        <f t="shared" si="88"/>
        <v>2867.6990985226853</v>
      </c>
      <c r="J425" s="46">
        <f t="shared" si="89"/>
        <v>434.49986341254618</v>
      </c>
      <c r="K425">
        <f t="shared" si="90"/>
        <v>7.1313826067196491</v>
      </c>
      <c r="L425">
        <f t="shared" si="91"/>
        <v>3.3766016130302778E-2</v>
      </c>
      <c r="M425" s="46">
        <f t="shared" si="92"/>
        <v>7.1316224181429764</v>
      </c>
      <c r="N425" s="8">
        <f t="shared" ref="N425:N492" si="96">-G425/($G$18*$B$31)</f>
        <v>-1.9007468033277383E-6</v>
      </c>
      <c r="O425" s="5">
        <f>SUM($N$41:N425)*0.1+$N$8</f>
        <v>-5.4048530115679457E-5</v>
      </c>
      <c r="P425" s="5">
        <f>SUM($O$41:O425)+0</f>
        <v>3.7612052526334473E-3</v>
      </c>
      <c r="Q425" s="8">
        <f t="shared" ref="Q425:Q492" si="97">-H425/($G$18*$B$31)</f>
        <v>-1.3748351398836386E-6</v>
      </c>
      <c r="R425" s="5">
        <f>SUM($Q$41:Q425)*0.1+$T$8</f>
        <v>-5.4579111171035682E-5</v>
      </c>
      <c r="S425" s="5">
        <f>SUM($R$41:R425)+0</f>
        <v>3.746396156227922E-3</v>
      </c>
      <c r="T425">
        <f t="shared" si="93"/>
        <v>7.681225803142218E-5</v>
      </c>
      <c r="U425">
        <f t="shared" si="94"/>
        <v>5.3086861945152476E-3</v>
      </c>
      <c r="W425" s="1"/>
    </row>
    <row r="426" spans="2:23" x14ac:dyDescent="0.35">
      <c r="B426">
        <f t="shared" si="95"/>
        <v>38.500000000000277</v>
      </c>
      <c r="C426">
        <f t="shared" ref="C426:C489" si="98">IF(B426&lt;$G$6,$B$14,$B$14+$B$12)</f>
        <v>0</v>
      </c>
      <c r="D426">
        <f t="shared" ref="D426:D489" si="99">IF(B426&lt;18, $B$15, $B$15+$B$11 )</f>
        <v>254.64790894703248</v>
      </c>
      <c r="E426" s="2">
        <f t="shared" ref="E426:E489" si="100">IF(B426&lt;18, $B$16, $B$16+$B$13 )</f>
        <v>-352.05762848491884</v>
      </c>
      <c r="F426">
        <f t="shared" ref="F426:F489" si="101">IF(B426&lt;18,0,-$G$7*$B$11)</f>
        <v>-19098.593171027438</v>
      </c>
      <c r="G426">
        <f t="shared" ref="G426:G489" si="102">IF(B426&lt;$G$6,    $B$16*B426,    $B$16*B426-(-B426+$G$6)*$B$13+$G$7*$B$12)</f>
        <v>2288.3745851518743</v>
      </c>
      <c r="H426">
        <f t="shared" ref="H426:H489" si="103">IF(B426&lt;$G$6,-B426*$B$15,-B426*$B$15+(-B426+$G$6)*$B$11)</f>
        <v>1655.2114081556429</v>
      </c>
      <c r="I426" s="2">
        <f t="shared" ref="I426:I489" si="104">SQRT(H426*H426+G426*G426)</f>
        <v>2824.2491121814305</v>
      </c>
      <c r="J426" s="46">
        <f t="shared" ref="J426:J489" si="105">SQRT(D426*D426+E426*E426)</f>
        <v>434.49986341254618</v>
      </c>
      <c r="K426">
        <f t="shared" ref="K426:K489" si="106">32*I426/(PI()*$G$11^3)</f>
        <v>7.0233313551026804</v>
      </c>
      <c r="L426">
        <f t="shared" ref="L426:L489" si="107">16*J426/(PI()*$G$11^4)</f>
        <v>3.3766016130302778E-2</v>
      </c>
      <c r="M426" s="46">
        <f t="shared" ref="M426:M489" si="108">SQRT(K426^2+3*L426^2)</f>
        <v>7.0235748558055811</v>
      </c>
      <c r="N426" s="8">
        <f t="shared" si="96"/>
        <v>-1.8719476093379224E-6</v>
      </c>
      <c r="O426" s="5">
        <f>SUM($N$41:N426)*0.1+$N$8</f>
        <v>-5.4235724876613254E-5</v>
      </c>
      <c r="P426" s="5">
        <f>SUM($O$41:O426)+0</f>
        <v>3.706969527756834E-3</v>
      </c>
      <c r="Q426" s="8">
        <f t="shared" si="97"/>
        <v>-1.3540043044308558E-6</v>
      </c>
      <c r="R426" s="5">
        <f>SUM($Q$41:Q426)*0.1+$T$8</f>
        <v>-5.4714511601478756E-5</v>
      </c>
      <c r="S426" s="5">
        <f>SUM($R$41:R426)+0</f>
        <v>3.6916816446264434E-3</v>
      </c>
      <c r="T426">
        <f t="shared" ref="T426:T489" si="109">SQRT(SUMSQ(O426,R426))</f>
        <v>7.7040194915901136E-5</v>
      </c>
      <c r="U426">
        <f t="shared" ref="U426:U489" si="110">SQRT(SUMSQ(S426,P426))</f>
        <v>5.231647584173606E-3</v>
      </c>
      <c r="W426" s="1"/>
    </row>
    <row r="427" spans="2:23" x14ac:dyDescent="0.35">
      <c r="B427">
        <f t="shared" ref="B427:B492" si="111">B426+0.1</f>
        <v>38.600000000000279</v>
      </c>
      <c r="C427">
        <f t="shared" si="98"/>
        <v>0</v>
      </c>
      <c r="D427">
        <f t="shared" si="99"/>
        <v>254.64790894703248</v>
      </c>
      <c r="E427" s="2">
        <f t="shared" si="100"/>
        <v>-352.05762848491884</v>
      </c>
      <c r="F427">
        <f t="shared" si="101"/>
        <v>-19098.593171027438</v>
      </c>
      <c r="G427">
        <f t="shared" si="102"/>
        <v>2253.1688223033834</v>
      </c>
      <c r="H427">
        <f t="shared" si="103"/>
        <v>1629.7466172609384</v>
      </c>
      <c r="I427" s="2">
        <f t="shared" si="104"/>
        <v>2780.7991258401762</v>
      </c>
      <c r="J427" s="46">
        <f t="shared" si="105"/>
        <v>434.49986341254618</v>
      </c>
      <c r="K427">
        <f t="shared" si="106"/>
        <v>6.9152801034857116</v>
      </c>
      <c r="L427">
        <f t="shared" si="107"/>
        <v>3.3766016130302778E-2</v>
      </c>
      <c r="M427" s="46">
        <f t="shared" si="108"/>
        <v>6.9155274087520819</v>
      </c>
      <c r="N427" s="8">
        <f t="shared" si="96"/>
        <v>-1.8431484153481076E-6</v>
      </c>
      <c r="O427" s="5">
        <f>SUM($N$41:N427)*0.1+$N$8</f>
        <v>-5.4420039718148066E-5</v>
      </c>
      <c r="P427" s="5">
        <f>SUM($O$41:O427)+0</f>
        <v>3.652549488038686E-3</v>
      </c>
      <c r="Q427" s="8">
        <f t="shared" si="97"/>
        <v>-1.3331734689780714E-6</v>
      </c>
      <c r="R427" s="5">
        <f>SUM($Q$41:Q427)*0.1+$T$8</f>
        <v>-5.4847828948376574E-5</v>
      </c>
      <c r="S427" s="5">
        <f>SUM($R$41:R427)+0</f>
        <v>3.6368338156780667E-3</v>
      </c>
      <c r="T427">
        <f t="shared" si="109"/>
        <v>7.7264643034671352E-5</v>
      </c>
      <c r="U427">
        <f t="shared" si="110"/>
        <v>5.1543843439766064E-3</v>
      </c>
      <c r="W427" s="1"/>
    </row>
    <row r="428" spans="2:23" x14ac:dyDescent="0.35">
      <c r="B428">
        <f t="shared" si="111"/>
        <v>38.70000000000028</v>
      </c>
      <c r="C428">
        <f t="shared" si="98"/>
        <v>0</v>
      </c>
      <c r="D428">
        <f t="shared" si="99"/>
        <v>254.64790894703248</v>
      </c>
      <c r="E428" s="2">
        <f t="shared" si="100"/>
        <v>-352.05762848491884</v>
      </c>
      <c r="F428">
        <f t="shared" si="101"/>
        <v>-19098.593171027438</v>
      </c>
      <c r="G428">
        <f t="shared" si="102"/>
        <v>2217.9630594548908</v>
      </c>
      <c r="H428">
        <f t="shared" si="103"/>
        <v>1604.2818263662339</v>
      </c>
      <c r="I428" s="2">
        <f t="shared" si="104"/>
        <v>2737.3491394989201</v>
      </c>
      <c r="J428" s="46">
        <f t="shared" si="105"/>
        <v>434.49986341254618</v>
      </c>
      <c r="K428">
        <f t="shared" si="106"/>
        <v>6.8072288518687394</v>
      </c>
      <c r="L428">
        <f t="shared" si="107"/>
        <v>3.3766016130302778E-2</v>
      </c>
      <c r="M428" s="46">
        <f t="shared" si="108"/>
        <v>6.8074800824717903</v>
      </c>
      <c r="N428" s="8">
        <f t="shared" si="96"/>
        <v>-1.8143492213582916E-6</v>
      </c>
      <c r="O428" s="5">
        <f>SUM($N$41:N428)*0.1+$N$8</f>
        <v>-5.4601474640283892E-5</v>
      </c>
      <c r="P428" s="5">
        <f>SUM($O$41:O428)+0</f>
        <v>3.5979480133984023E-3</v>
      </c>
      <c r="Q428" s="8">
        <f t="shared" si="97"/>
        <v>-1.3123426335252871E-6</v>
      </c>
      <c r="R428" s="5">
        <f>SUM($Q$41:Q428)*0.1+$T$8</f>
        <v>-5.4979063211729108E-5</v>
      </c>
      <c r="S428" s="5">
        <f>SUM($R$41:R428)+0</f>
        <v>3.5818547524663377E-3</v>
      </c>
      <c r="T428">
        <f t="shared" si="109"/>
        <v>7.7485601401375661E-5</v>
      </c>
      <c r="U428">
        <f t="shared" si="110"/>
        <v>5.0768999768444519E-3</v>
      </c>
      <c r="W428" s="1"/>
    </row>
    <row r="429" spans="2:23" x14ac:dyDescent="0.35">
      <c r="B429">
        <f t="shared" si="111"/>
        <v>38.800000000000281</v>
      </c>
      <c r="C429">
        <f t="shared" si="98"/>
        <v>0</v>
      </c>
      <c r="D429">
        <f t="shared" si="99"/>
        <v>254.64790894703248</v>
      </c>
      <c r="E429" s="2">
        <f t="shared" si="100"/>
        <v>-352.05762848491884</v>
      </c>
      <c r="F429">
        <f t="shared" si="101"/>
        <v>-19098.593171027438</v>
      </c>
      <c r="G429">
        <f t="shared" si="102"/>
        <v>2182.7572966063981</v>
      </c>
      <c r="H429">
        <f t="shared" si="103"/>
        <v>1578.8170354715312</v>
      </c>
      <c r="I429" s="2">
        <f t="shared" si="104"/>
        <v>2693.8991531576653</v>
      </c>
      <c r="J429" s="46">
        <f t="shared" si="105"/>
        <v>434.49986341254618</v>
      </c>
      <c r="K429">
        <f t="shared" si="106"/>
        <v>6.6991776002517698</v>
      </c>
      <c r="L429">
        <f t="shared" si="107"/>
        <v>3.3766016130302778E-2</v>
      </c>
      <c r="M429" s="46">
        <f t="shared" si="108"/>
        <v>6.6994328828081411</v>
      </c>
      <c r="N429" s="8">
        <f t="shared" si="96"/>
        <v>-1.7855500273684756E-6</v>
      </c>
      <c r="O429" s="5">
        <f>SUM($N$41:N429)*0.1+$N$8</f>
        <v>-5.4780029643020745E-5</v>
      </c>
      <c r="P429" s="5">
        <f>SUM($O$41:O429)+0</f>
        <v>3.5431679837553817E-3</v>
      </c>
      <c r="Q429" s="8">
        <f t="shared" si="97"/>
        <v>-1.2915117980725044E-6</v>
      </c>
      <c r="R429" s="5">
        <f>SUM($Q$41:Q429)*0.1+$T$8</f>
        <v>-5.5108214391536359E-5</v>
      </c>
      <c r="S429" s="5">
        <f>SUM($R$41:R429)+0</f>
        <v>3.5267465380748012E-3</v>
      </c>
      <c r="T429">
        <f t="shared" si="109"/>
        <v>7.7703069058524102E-5</v>
      </c>
      <c r="U429">
        <f t="shared" si="110"/>
        <v>4.9991979861705588E-3</v>
      </c>
      <c r="W429" s="1"/>
    </row>
    <row r="430" spans="2:23" x14ac:dyDescent="0.35">
      <c r="B430">
        <f t="shared" si="111"/>
        <v>38.900000000000283</v>
      </c>
      <c r="C430">
        <f t="shared" si="98"/>
        <v>0</v>
      </c>
      <c r="D430">
        <f t="shared" si="99"/>
        <v>254.64790894703248</v>
      </c>
      <c r="E430" s="2">
        <f t="shared" si="100"/>
        <v>-352.05762848491884</v>
      </c>
      <c r="F430">
        <f t="shared" si="101"/>
        <v>-19098.593171027438</v>
      </c>
      <c r="G430">
        <f t="shared" si="102"/>
        <v>2147.5515337579054</v>
      </c>
      <c r="H430">
        <f t="shared" si="103"/>
        <v>1553.3522445768285</v>
      </c>
      <c r="I430" s="2">
        <f t="shared" si="104"/>
        <v>2650.4491668164101</v>
      </c>
      <c r="J430" s="46">
        <f t="shared" si="105"/>
        <v>434.49986341254618</v>
      </c>
      <c r="K430">
        <f t="shared" si="106"/>
        <v>6.5911263486347993</v>
      </c>
      <c r="L430">
        <f t="shared" si="107"/>
        <v>3.3766016130302778E-2</v>
      </c>
      <c r="M430" s="46">
        <f t="shared" si="108"/>
        <v>6.5913858159877003</v>
      </c>
      <c r="N430" s="8">
        <f t="shared" si="96"/>
        <v>-1.7567508333786594E-6</v>
      </c>
      <c r="O430" s="5">
        <f>SUM($N$41:N430)*0.1+$N$8</f>
        <v>-5.4955704726358614E-5</v>
      </c>
      <c r="P430" s="5">
        <f>SUM($O$41:O430)+0</f>
        <v>3.4882122790290231E-3</v>
      </c>
      <c r="Q430" s="8">
        <f t="shared" si="97"/>
        <v>-1.2706809626197216E-6</v>
      </c>
      <c r="R430" s="5">
        <f>SUM($Q$41:Q430)*0.1+$T$8</f>
        <v>-5.5235282487798326E-5</v>
      </c>
      <c r="S430" s="5">
        <f>SUM($R$41:R430)+0</f>
        <v>3.471511255587003E-3</v>
      </c>
      <c r="T430">
        <f t="shared" si="109"/>
        <v>7.7917045076655698E-5</v>
      </c>
      <c r="U430">
        <f t="shared" si="110"/>
        <v>4.9212818758161067E-3</v>
      </c>
      <c r="W430" s="1"/>
    </row>
    <row r="431" spans="2:23" x14ac:dyDescent="0.35">
      <c r="B431">
        <f t="shared" si="111"/>
        <v>39.000000000000284</v>
      </c>
      <c r="C431">
        <f t="shared" si="98"/>
        <v>0</v>
      </c>
      <c r="D431">
        <f t="shared" si="99"/>
        <v>254.64790894703248</v>
      </c>
      <c r="E431" s="2">
        <f t="shared" si="100"/>
        <v>-352.05762848491884</v>
      </c>
      <c r="F431">
        <f t="shared" si="101"/>
        <v>-19098.593171027438</v>
      </c>
      <c r="G431">
        <f t="shared" si="102"/>
        <v>2112.3457709094146</v>
      </c>
      <c r="H431">
        <f t="shared" si="103"/>
        <v>1527.887453682124</v>
      </c>
      <c r="I431" s="2">
        <f t="shared" si="104"/>
        <v>2606.9991804751558</v>
      </c>
      <c r="J431" s="46">
        <f t="shared" si="105"/>
        <v>434.49986341254618</v>
      </c>
      <c r="K431">
        <f t="shared" si="106"/>
        <v>6.4830750970178315</v>
      </c>
      <c r="L431">
        <f t="shared" si="107"/>
        <v>3.3766016130302778E-2</v>
      </c>
      <c r="M431" s="46">
        <f t="shared" si="108"/>
        <v>6.4833388886521046</v>
      </c>
      <c r="N431" s="8">
        <f t="shared" si="96"/>
        <v>-1.7279516393888449E-6</v>
      </c>
      <c r="O431" s="5">
        <f>SUM($N$41:N431)*0.1+$N$8</f>
        <v>-5.5128499890297496E-5</v>
      </c>
      <c r="P431" s="5">
        <f>SUM($O$41:O431)+0</f>
        <v>3.4330837791387257E-3</v>
      </c>
      <c r="Q431" s="8">
        <f t="shared" si="97"/>
        <v>-1.2498501271669374E-6</v>
      </c>
      <c r="R431" s="5">
        <f>SUM($Q$41:Q431)*0.1+$T$8</f>
        <v>-5.536026750051501E-5</v>
      </c>
      <c r="S431" s="5">
        <f>SUM($R$41:R431)+0</f>
        <v>3.4161509880864878E-3</v>
      </c>
      <c r="T431">
        <f t="shared" si="109"/>
        <v>7.8127528553532965E-5</v>
      </c>
      <c r="U431">
        <f t="shared" si="110"/>
        <v>4.8431551501051176E-3</v>
      </c>
      <c r="W431" s="1"/>
    </row>
    <row r="432" spans="2:23" x14ac:dyDescent="0.35">
      <c r="B432">
        <f t="shared" si="111"/>
        <v>39.100000000000286</v>
      </c>
      <c r="C432">
        <f t="shared" si="98"/>
        <v>0</v>
      </c>
      <c r="D432">
        <f t="shared" si="99"/>
        <v>254.64790894703248</v>
      </c>
      <c r="E432" s="2">
        <f t="shared" si="100"/>
        <v>-352.05762848491884</v>
      </c>
      <c r="F432">
        <f t="shared" si="101"/>
        <v>-19098.593171027438</v>
      </c>
      <c r="G432">
        <f t="shared" si="102"/>
        <v>2077.1400080609201</v>
      </c>
      <c r="H432">
        <f t="shared" si="103"/>
        <v>1502.4226627874195</v>
      </c>
      <c r="I432" s="2">
        <f t="shared" si="104"/>
        <v>2563.5491941338983</v>
      </c>
      <c r="J432" s="46">
        <f t="shared" si="105"/>
        <v>434.49986341254618</v>
      </c>
      <c r="K432">
        <f t="shared" si="106"/>
        <v>6.3750238454008556</v>
      </c>
      <c r="L432">
        <f t="shared" si="107"/>
        <v>3.3766016130302778E-2</v>
      </c>
      <c r="M432" s="46">
        <f t="shared" si="108"/>
        <v>6.3752921078932099</v>
      </c>
      <c r="N432" s="8">
        <f t="shared" si="96"/>
        <v>-1.6991524453990274E-6</v>
      </c>
      <c r="O432" s="5">
        <f>SUM($N$41:N432)*0.1+$N$8</f>
        <v>-5.5298415134837393E-5</v>
      </c>
      <c r="P432" s="5">
        <f>SUM($O$41:O432)+0</f>
        <v>3.3777853640038881E-3</v>
      </c>
      <c r="Q432" s="8">
        <f t="shared" si="97"/>
        <v>-1.2290192917141532E-6</v>
      </c>
      <c r="R432" s="5">
        <f>SUM($Q$41:Q432)*0.1+$T$8</f>
        <v>-5.5483169429686437E-5</v>
      </c>
      <c r="S432" s="5">
        <f>SUM($R$41:R432)+0</f>
        <v>3.3606678186568015E-3</v>
      </c>
      <c r="T432">
        <f t="shared" si="109"/>
        <v>7.8334518613368042E-5</v>
      </c>
      <c r="U432">
        <f t="shared" si="110"/>
        <v>4.7648213138201043E-3</v>
      </c>
      <c r="W432" s="1"/>
    </row>
    <row r="433" spans="2:23" x14ac:dyDescent="0.35">
      <c r="B433">
        <f t="shared" si="111"/>
        <v>39.200000000000287</v>
      </c>
      <c r="C433">
        <f t="shared" si="98"/>
        <v>0</v>
      </c>
      <c r="D433">
        <f t="shared" si="99"/>
        <v>254.64790894703248</v>
      </c>
      <c r="E433" s="2">
        <f t="shared" si="100"/>
        <v>-352.05762848491884</v>
      </c>
      <c r="F433">
        <f t="shared" si="101"/>
        <v>-19098.593171027438</v>
      </c>
      <c r="G433">
        <f t="shared" si="102"/>
        <v>2041.9342452124292</v>
      </c>
      <c r="H433">
        <f t="shared" si="103"/>
        <v>1476.9578718927169</v>
      </c>
      <c r="I433" s="2">
        <f t="shared" si="104"/>
        <v>2520.0992077926448</v>
      </c>
      <c r="J433" s="46">
        <f t="shared" si="105"/>
        <v>434.49986341254618</v>
      </c>
      <c r="K433">
        <f t="shared" si="106"/>
        <v>6.2669725937838896</v>
      </c>
      <c r="L433">
        <f t="shared" si="107"/>
        <v>3.3766016130302778E-2</v>
      </c>
      <c r="M433" s="46">
        <f t="shared" si="108"/>
        <v>6.2672454812919449</v>
      </c>
      <c r="N433" s="8">
        <f t="shared" si="96"/>
        <v>-1.6703532514092129E-6</v>
      </c>
      <c r="O433" s="5">
        <f>SUM($N$41:N433)*0.1+$N$8</f>
        <v>-5.5465450459978317E-5</v>
      </c>
      <c r="P433" s="5">
        <f>SUM($O$41:O433)+0</f>
        <v>3.32231991354391E-3</v>
      </c>
      <c r="Q433" s="8">
        <f t="shared" si="97"/>
        <v>-1.2081884562613702E-6</v>
      </c>
      <c r="R433" s="5">
        <f>SUM($Q$41:Q433)*0.1+$T$8</f>
        <v>-5.5603988275312581E-5</v>
      </c>
      <c r="S433" s="5">
        <f>SUM($R$41:R433)+0</f>
        <v>3.3050638303814888E-3</v>
      </c>
      <c r="T433">
        <f t="shared" si="109"/>
        <v>7.8538014406078583E-5</v>
      </c>
      <c r="U433">
        <f t="shared" si="110"/>
        <v>4.6862838721983512E-3</v>
      </c>
      <c r="W433" s="1"/>
    </row>
    <row r="434" spans="2:23" x14ac:dyDescent="0.35">
      <c r="B434">
        <f t="shared" si="111"/>
        <v>39.300000000000288</v>
      </c>
      <c r="C434">
        <f t="shared" si="98"/>
        <v>0</v>
      </c>
      <c r="D434">
        <f t="shared" si="99"/>
        <v>254.64790894703248</v>
      </c>
      <c r="E434" s="2">
        <f t="shared" si="100"/>
        <v>-352.05762848491884</v>
      </c>
      <c r="F434">
        <f t="shared" si="101"/>
        <v>-19098.593171027438</v>
      </c>
      <c r="G434">
        <f t="shared" si="102"/>
        <v>2006.7284823639347</v>
      </c>
      <c r="H434">
        <f t="shared" si="103"/>
        <v>1451.4930809980124</v>
      </c>
      <c r="I434" s="2">
        <f t="shared" si="104"/>
        <v>2476.6492214513873</v>
      </c>
      <c r="J434" s="46">
        <f t="shared" si="105"/>
        <v>434.49986341254618</v>
      </c>
      <c r="K434">
        <f t="shared" si="106"/>
        <v>6.1589213421669138</v>
      </c>
      <c r="L434">
        <f t="shared" si="107"/>
        <v>3.3766016130302778E-2</v>
      </c>
      <c r="M434" s="46">
        <f t="shared" si="108"/>
        <v>6.1591990169611366</v>
      </c>
      <c r="N434" s="8">
        <f t="shared" si="96"/>
        <v>-1.6415540574193952E-6</v>
      </c>
      <c r="O434" s="5">
        <f>SUM($N$41:N434)*0.1+$N$8</f>
        <v>-5.5629605865720256E-5</v>
      </c>
      <c r="P434" s="5">
        <f>SUM($O$41:O434)+0</f>
        <v>3.2666903076781898E-3</v>
      </c>
      <c r="Q434" s="8">
        <f t="shared" si="97"/>
        <v>-1.187357620808586E-6</v>
      </c>
      <c r="R434" s="5">
        <f>SUM($Q$41:Q434)*0.1+$T$8</f>
        <v>-5.5722724037393442E-5</v>
      </c>
      <c r="S434" s="5">
        <f>SUM($R$41:R434)+0</f>
        <v>3.2493411063440952E-3</v>
      </c>
      <c r="T434">
        <f t="shared" si="109"/>
        <v>7.8738015106572776E-5</v>
      </c>
      <c r="U434">
        <f t="shared" si="110"/>
        <v>4.6075463309288708E-3</v>
      </c>
      <c r="W434" s="1"/>
    </row>
    <row r="435" spans="2:23" x14ac:dyDescent="0.35">
      <c r="B435">
        <f t="shared" si="111"/>
        <v>39.40000000000029</v>
      </c>
      <c r="C435">
        <f t="shared" si="98"/>
        <v>0</v>
      </c>
      <c r="D435">
        <f t="shared" si="99"/>
        <v>254.64790894703248</v>
      </c>
      <c r="E435" s="2">
        <f t="shared" si="100"/>
        <v>-352.05762848491884</v>
      </c>
      <c r="F435">
        <f t="shared" si="101"/>
        <v>-19098.593171027438</v>
      </c>
      <c r="G435">
        <f t="shared" si="102"/>
        <v>1971.5227195154439</v>
      </c>
      <c r="H435">
        <f t="shared" si="103"/>
        <v>1426.0282901033097</v>
      </c>
      <c r="I435" s="2">
        <f t="shared" si="104"/>
        <v>2433.1992351101339</v>
      </c>
      <c r="J435" s="46">
        <f t="shared" si="105"/>
        <v>434.49986341254618</v>
      </c>
      <c r="K435">
        <f t="shared" si="106"/>
        <v>6.0508700905499477</v>
      </c>
      <c r="L435">
        <f t="shared" si="107"/>
        <v>3.3766016130302778E-2</v>
      </c>
      <c r="M435" s="46">
        <f t="shared" si="108"/>
        <v>6.0511527235930735</v>
      </c>
      <c r="N435" s="8">
        <f t="shared" si="96"/>
        <v>-1.6127548634295807E-6</v>
      </c>
      <c r="O435" s="5">
        <f>SUM($N$41:N435)*0.1+$N$8</f>
        <v>-5.5790881352063223E-5</v>
      </c>
      <c r="P435" s="5">
        <f>SUM($O$41:O435)+0</f>
        <v>3.2108994263261264E-3</v>
      </c>
      <c r="Q435" s="8">
        <f t="shared" si="97"/>
        <v>-1.1665267853558032E-6</v>
      </c>
      <c r="R435" s="5">
        <f>SUM($Q$41:Q435)*0.1+$T$8</f>
        <v>-5.5839376715929019E-5</v>
      </c>
      <c r="S435" s="5">
        <f>SUM($R$41:R435)+0</f>
        <v>3.1935017296281661E-3</v>
      </c>
      <c r="T435">
        <f t="shared" si="109"/>
        <v>7.8934519914061876E-5</v>
      </c>
      <c r="U435">
        <f t="shared" si="110"/>
        <v>4.5286121961501113E-3</v>
      </c>
      <c r="W435" s="1"/>
    </row>
    <row r="436" spans="2:23" x14ac:dyDescent="0.35">
      <c r="B436">
        <f t="shared" si="111"/>
        <v>39.500000000000291</v>
      </c>
      <c r="C436">
        <f t="shared" si="98"/>
        <v>0</v>
      </c>
      <c r="D436">
        <f t="shared" si="99"/>
        <v>254.64790894703248</v>
      </c>
      <c r="E436" s="2">
        <f t="shared" si="100"/>
        <v>-352.05762848491884</v>
      </c>
      <c r="F436">
        <f t="shared" si="101"/>
        <v>-19098.593171027438</v>
      </c>
      <c r="G436">
        <f t="shared" si="102"/>
        <v>1936.3169566669512</v>
      </c>
      <c r="H436">
        <f t="shared" si="103"/>
        <v>1400.563499208607</v>
      </c>
      <c r="I436" s="2">
        <f t="shared" si="104"/>
        <v>2389.7492487688792</v>
      </c>
      <c r="J436" s="46">
        <f t="shared" si="105"/>
        <v>434.49986341254618</v>
      </c>
      <c r="K436">
        <f t="shared" si="106"/>
        <v>5.9428188389329781</v>
      </c>
      <c r="L436">
        <f t="shared" si="107"/>
        <v>3.3766016130302778E-2</v>
      </c>
      <c r="M436" s="46">
        <f t="shared" si="108"/>
        <v>5.9431066105121015</v>
      </c>
      <c r="N436" s="8">
        <f t="shared" si="96"/>
        <v>-1.5839556694397647E-6</v>
      </c>
      <c r="O436" s="5">
        <f>SUM($N$41:N436)*0.1+$N$8</f>
        <v>-5.5949276919007191E-5</v>
      </c>
      <c r="P436" s="5">
        <f>SUM($O$41:O436)+0</f>
        <v>3.1549501494071192E-3</v>
      </c>
      <c r="Q436" s="8">
        <f t="shared" si="97"/>
        <v>-1.1456959499030205E-6</v>
      </c>
      <c r="R436" s="5">
        <f>SUM($Q$41:Q436)*0.1+$T$8</f>
        <v>-5.5953946310919312E-5</v>
      </c>
      <c r="S436" s="5">
        <f>SUM($R$41:R436)+0</f>
        <v>3.1375477833172466E-3</v>
      </c>
      <c r="T436">
        <f t="shared" si="109"/>
        <v>7.9127528051399349E-5</v>
      </c>
      <c r="U436">
        <f t="shared" si="110"/>
        <v>4.4494849744485003E-3</v>
      </c>
      <c r="W436" s="1"/>
    </row>
    <row r="437" spans="2:23" x14ac:dyDescent="0.35">
      <c r="B437">
        <f t="shared" si="111"/>
        <v>39.600000000000293</v>
      </c>
      <c r="C437">
        <f t="shared" si="98"/>
        <v>0</v>
      </c>
      <c r="D437">
        <f t="shared" si="99"/>
        <v>254.64790894703248</v>
      </c>
      <c r="E437" s="2">
        <f t="shared" si="100"/>
        <v>-352.05762848491884</v>
      </c>
      <c r="F437">
        <f t="shared" si="101"/>
        <v>-19098.593171027438</v>
      </c>
      <c r="G437">
        <f t="shared" si="102"/>
        <v>1901.1111938184586</v>
      </c>
      <c r="H437">
        <f t="shared" si="103"/>
        <v>1375.0987083139025</v>
      </c>
      <c r="I437" s="2">
        <f t="shared" si="104"/>
        <v>2346.299262427623</v>
      </c>
      <c r="J437" s="46">
        <f t="shared" si="105"/>
        <v>434.49986341254618</v>
      </c>
      <c r="K437">
        <f t="shared" si="106"/>
        <v>5.8347675873160059</v>
      </c>
      <c r="L437">
        <f t="shared" si="107"/>
        <v>3.3766016130302778E-2</v>
      </c>
      <c r="M437" s="46">
        <f t="shared" si="108"/>
        <v>5.8350606877331943</v>
      </c>
      <c r="N437" s="8">
        <f t="shared" si="96"/>
        <v>-1.5551564754499485E-6</v>
      </c>
      <c r="O437" s="5">
        <f>SUM($N$41:N437)*0.1+$N$8</f>
        <v>-5.6104792566552186E-5</v>
      </c>
      <c r="P437" s="5">
        <f>SUM($O$41:O437)+0</f>
        <v>3.0988453568405669E-3</v>
      </c>
      <c r="Q437" s="8">
        <f t="shared" si="97"/>
        <v>-1.1248651144502362E-6</v>
      </c>
      <c r="R437" s="5">
        <f>SUM($Q$41:Q437)*0.1+$T$8</f>
        <v>-5.6066432822364349E-5</v>
      </c>
      <c r="S437" s="5">
        <f>SUM($R$41:R437)+0</f>
        <v>3.0814813504948823E-3</v>
      </c>
      <c r="T437">
        <f t="shared" si="109"/>
        <v>7.9317038764445456E-5</v>
      </c>
      <c r="U437">
        <f t="shared" si="110"/>
        <v>4.3701681728578945E-3</v>
      </c>
      <c r="W437" s="1"/>
    </row>
    <row r="438" spans="2:23" x14ac:dyDescent="0.35">
      <c r="B438">
        <f t="shared" si="111"/>
        <v>39.700000000000294</v>
      </c>
      <c r="C438">
        <f t="shared" si="98"/>
        <v>0</v>
      </c>
      <c r="D438">
        <f t="shared" si="99"/>
        <v>254.64790894703248</v>
      </c>
      <c r="E438" s="2">
        <f t="shared" si="100"/>
        <v>-352.05762848491884</v>
      </c>
      <c r="F438">
        <f t="shared" si="101"/>
        <v>-19098.593171027438</v>
      </c>
      <c r="G438">
        <f t="shared" si="102"/>
        <v>1865.9054309699659</v>
      </c>
      <c r="H438">
        <f t="shared" si="103"/>
        <v>1349.633917419198</v>
      </c>
      <c r="I438" s="2">
        <f t="shared" si="104"/>
        <v>2302.8492760863674</v>
      </c>
      <c r="J438" s="46">
        <f t="shared" si="105"/>
        <v>434.49986341254618</v>
      </c>
      <c r="K438">
        <f t="shared" si="106"/>
        <v>5.7267163356990345</v>
      </c>
      <c r="L438">
        <f t="shared" si="107"/>
        <v>3.3766016130302778E-2</v>
      </c>
      <c r="M438" s="46">
        <f t="shared" si="108"/>
        <v>5.7270149660270757</v>
      </c>
      <c r="N438" s="8">
        <f t="shared" si="96"/>
        <v>-1.5263572814601325E-6</v>
      </c>
      <c r="O438" s="5">
        <f>SUM($N$41:N438)*0.1+$N$8</f>
        <v>-5.625742829469821E-5</v>
      </c>
      <c r="P438" s="5">
        <f>SUM($O$41:O438)+0</f>
        <v>3.0425879285458685E-3</v>
      </c>
      <c r="Q438" s="8">
        <f t="shared" si="97"/>
        <v>-1.104034278997452E-6</v>
      </c>
      <c r="R438" s="5">
        <f>SUM($Q$41:Q438)*0.1+$T$8</f>
        <v>-5.6176836250264076E-5</v>
      </c>
      <c r="S438" s="5">
        <f>SUM($R$41:R438)+0</f>
        <v>3.0253045142446182E-3</v>
      </c>
      <c r="T438">
        <f t="shared" si="109"/>
        <v>7.9503051321456173E-5</v>
      </c>
      <c r="U438">
        <f t="shared" si="110"/>
        <v>4.2906652988600616E-3</v>
      </c>
      <c r="W438" s="1"/>
    </row>
    <row r="439" spans="2:23" x14ac:dyDescent="0.35">
      <c r="B439">
        <f t="shared" si="111"/>
        <v>39.800000000000296</v>
      </c>
      <c r="C439">
        <f t="shared" si="98"/>
        <v>0</v>
      </c>
      <c r="D439">
        <f t="shared" si="99"/>
        <v>254.64790894703248</v>
      </c>
      <c r="E439" s="2">
        <f t="shared" si="100"/>
        <v>-352.05762848491884</v>
      </c>
      <c r="F439">
        <f t="shared" si="101"/>
        <v>-19098.593171027438</v>
      </c>
      <c r="G439">
        <f t="shared" si="102"/>
        <v>1830.6996681214732</v>
      </c>
      <c r="H439">
        <f t="shared" si="103"/>
        <v>1324.1691265244954</v>
      </c>
      <c r="I439" s="2">
        <f t="shared" si="104"/>
        <v>2259.3992897451121</v>
      </c>
      <c r="J439" s="46">
        <f t="shared" si="105"/>
        <v>434.49986341254618</v>
      </c>
      <c r="K439">
        <f t="shared" si="106"/>
        <v>5.618665084082064</v>
      </c>
      <c r="L439">
        <f t="shared" si="107"/>
        <v>3.3766016130302778E-2</v>
      </c>
      <c r="M439" s="46">
        <f t="shared" si="108"/>
        <v>5.6189694569928781</v>
      </c>
      <c r="N439" s="8">
        <f t="shared" si="96"/>
        <v>-1.4975580874703165E-6</v>
      </c>
      <c r="O439" s="5">
        <f>SUM($N$41:N439)*0.1+$N$8</f>
        <v>-5.6407184103445234E-5</v>
      </c>
      <c r="P439" s="5">
        <f>SUM($O$41:O439)+0</f>
        <v>2.9861807444424232E-3</v>
      </c>
      <c r="Q439" s="8">
        <f t="shared" si="97"/>
        <v>-1.083203443544669E-6</v>
      </c>
      <c r="R439" s="5">
        <f>SUM($Q$41:Q439)*0.1+$T$8</f>
        <v>-5.6285156594618546E-5</v>
      </c>
      <c r="S439" s="5">
        <f>SUM($R$41:R439)+0</f>
        <v>2.9690193576499997E-3</v>
      </c>
      <c r="T439">
        <f t="shared" si="109"/>
        <v>7.9685565012495809E-5</v>
      </c>
      <c r="U439">
        <f t="shared" si="110"/>
        <v>4.2109798603863118E-3</v>
      </c>
      <c r="W439" s="1"/>
    </row>
    <row r="440" spans="2:23" x14ac:dyDescent="0.35">
      <c r="B440">
        <f t="shared" si="111"/>
        <v>39.900000000000297</v>
      </c>
      <c r="C440">
        <f t="shared" si="98"/>
        <v>0</v>
      </c>
      <c r="D440">
        <f t="shared" si="99"/>
        <v>254.64790894703248</v>
      </c>
      <c r="E440" s="2">
        <f t="shared" si="100"/>
        <v>-352.05762848491884</v>
      </c>
      <c r="F440">
        <f t="shared" si="101"/>
        <v>-19098.593171027438</v>
      </c>
      <c r="G440">
        <f t="shared" si="102"/>
        <v>1795.4939052729824</v>
      </c>
      <c r="H440">
        <f t="shared" si="103"/>
        <v>1298.7043356297927</v>
      </c>
      <c r="I440" s="2">
        <f t="shared" si="104"/>
        <v>2215.9493034038587</v>
      </c>
      <c r="J440" s="46">
        <f t="shared" si="105"/>
        <v>434.49986341254618</v>
      </c>
      <c r="K440">
        <f t="shared" si="106"/>
        <v>5.5106138324650979</v>
      </c>
      <c r="L440">
        <f t="shared" si="107"/>
        <v>3.3766016130302778E-2</v>
      </c>
      <c r="M440" s="46">
        <f t="shared" si="108"/>
        <v>5.5109241731393483</v>
      </c>
      <c r="N440" s="8">
        <f t="shared" si="96"/>
        <v>-1.4687588934805018E-6</v>
      </c>
      <c r="O440" s="5">
        <f>SUM($N$41:N440)*0.1+$N$8</f>
        <v>-5.6554059992793286E-5</v>
      </c>
      <c r="P440" s="5">
        <f>SUM($O$41:O440)+0</f>
        <v>2.9296266844496301E-3</v>
      </c>
      <c r="Q440" s="8">
        <f t="shared" si="97"/>
        <v>-1.0623726080918863E-6</v>
      </c>
      <c r="R440" s="5">
        <f>SUM($Q$41:Q440)*0.1+$T$8</f>
        <v>-5.6391393855427733E-5</v>
      </c>
      <c r="S440" s="5">
        <f>SUM($R$41:R440)+0</f>
        <v>2.912627963794572E-3</v>
      </c>
      <c r="T440">
        <f t="shared" si="109"/>
        <v>7.986457914887196E-5</v>
      </c>
      <c r="U440">
        <f t="shared" si="110"/>
        <v>4.1311153658204038E-3</v>
      </c>
      <c r="W440" s="1"/>
    </row>
    <row r="441" spans="2:23" x14ac:dyDescent="0.35">
      <c r="B441">
        <f t="shared" si="111"/>
        <v>40.000000000000298</v>
      </c>
      <c r="C441">
        <f t="shared" si="98"/>
        <v>0</v>
      </c>
      <c r="D441">
        <f t="shared" si="99"/>
        <v>254.64790894703248</v>
      </c>
      <c r="E441" s="2">
        <f t="shared" si="100"/>
        <v>-352.05762848491884</v>
      </c>
      <c r="F441">
        <f t="shared" si="101"/>
        <v>-19098.593171027438</v>
      </c>
      <c r="G441">
        <f t="shared" si="102"/>
        <v>1760.2881424244897</v>
      </c>
      <c r="H441">
        <f t="shared" si="103"/>
        <v>1273.2395447350882</v>
      </c>
      <c r="I441" s="2">
        <f t="shared" si="104"/>
        <v>2172.4993170626026</v>
      </c>
      <c r="J441" s="46">
        <f t="shared" si="105"/>
        <v>434.49986341254618</v>
      </c>
      <c r="K441">
        <f t="shared" si="106"/>
        <v>5.4025625808481248</v>
      </c>
      <c r="L441">
        <f t="shared" si="107"/>
        <v>3.3766016130302778E-2</v>
      </c>
      <c r="M441" s="46">
        <f t="shared" si="108"/>
        <v>5.4028791279757762</v>
      </c>
      <c r="N441" s="8">
        <f t="shared" si="96"/>
        <v>-1.4399596994906858E-6</v>
      </c>
      <c r="O441" s="5">
        <f>SUM($N$41:N441)*0.1+$N$8</f>
        <v>-5.6698055962742353E-5</v>
      </c>
      <c r="P441" s="5">
        <f>SUM($O$41:O441)+0</f>
        <v>2.8729286284868878E-3</v>
      </c>
      <c r="Q441" s="8">
        <f t="shared" si="97"/>
        <v>-1.041541772639102E-6</v>
      </c>
      <c r="R441" s="5">
        <f>SUM($Q$41:Q441)*0.1+$T$8</f>
        <v>-5.6495548032691663E-5</v>
      </c>
      <c r="S441" s="5">
        <f>SUM($R$41:R441)+0</f>
        <v>2.8561324157618802E-3</v>
      </c>
      <c r="T441">
        <f t="shared" si="109"/>
        <v>8.00400930625923E-5</v>
      </c>
      <c r="U441">
        <f t="shared" si="110"/>
        <v>4.0510753240029177E-3</v>
      </c>
      <c r="W441" s="1"/>
    </row>
    <row r="442" spans="2:23" x14ac:dyDescent="0.35">
      <c r="B442">
        <f t="shared" si="111"/>
        <v>40.1000000000003</v>
      </c>
      <c r="C442">
        <f t="shared" si="98"/>
        <v>0</v>
      </c>
      <c r="D442">
        <f t="shared" si="99"/>
        <v>254.64790894703248</v>
      </c>
      <c r="E442" s="2">
        <f t="shared" si="100"/>
        <v>-352.05762848491884</v>
      </c>
      <c r="F442">
        <f t="shared" si="101"/>
        <v>-19098.593171027438</v>
      </c>
      <c r="G442">
        <f t="shared" si="102"/>
        <v>1725.082379575997</v>
      </c>
      <c r="H442">
        <f t="shared" si="103"/>
        <v>1247.7747538403837</v>
      </c>
      <c r="I442" s="2">
        <f t="shared" si="104"/>
        <v>2129.0493307213469</v>
      </c>
      <c r="J442" s="46">
        <f t="shared" si="105"/>
        <v>434.49986341254618</v>
      </c>
      <c r="K442">
        <f t="shared" si="106"/>
        <v>5.2945113292311534</v>
      </c>
      <c r="L442">
        <f t="shared" si="107"/>
        <v>3.3766016130302778E-2</v>
      </c>
      <c r="M442" s="46">
        <f t="shared" si="108"/>
        <v>5.2948343361141124</v>
      </c>
      <c r="N442" s="8">
        <f t="shared" si="96"/>
        <v>-1.4111605055008698E-6</v>
      </c>
      <c r="O442" s="5">
        <f>SUM($N$41:N442)*0.1+$N$8</f>
        <v>-5.6839172013292447E-5</v>
      </c>
      <c r="P442" s="5">
        <f>SUM($O$41:O442)+0</f>
        <v>2.8160894564735954E-3</v>
      </c>
      <c r="Q442" s="8">
        <f t="shared" si="97"/>
        <v>-1.0207109371863178E-6</v>
      </c>
      <c r="R442" s="5">
        <f>SUM($Q$41:Q442)*0.1+$T$8</f>
        <v>-5.6597619126410283E-5</v>
      </c>
      <c r="S442" s="5">
        <f>SUM($R$41:R442)+0</f>
        <v>2.7995347966354701E-3</v>
      </c>
      <c r="T442">
        <f t="shared" si="109"/>
        <v>8.0212106105841965E-5</v>
      </c>
      <c r="U442">
        <f t="shared" si="110"/>
        <v>3.9708632442372717E-3</v>
      </c>
      <c r="W442" s="1"/>
    </row>
    <row r="443" spans="2:23" x14ac:dyDescent="0.35">
      <c r="B443">
        <f t="shared" si="111"/>
        <v>40.200000000000301</v>
      </c>
      <c r="C443">
        <f t="shared" si="98"/>
        <v>0</v>
      </c>
      <c r="D443">
        <f t="shared" si="99"/>
        <v>254.64790894703248</v>
      </c>
      <c r="E443" s="2">
        <f t="shared" si="100"/>
        <v>-352.05762848491884</v>
      </c>
      <c r="F443">
        <f t="shared" si="101"/>
        <v>-19098.593171027438</v>
      </c>
      <c r="G443">
        <f t="shared" si="102"/>
        <v>1689.8766167275044</v>
      </c>
      <c r="H443">
        <f t="shared" si="103"/>
        <v>1222.3099629456792</v>
      </c>
      <c r="I443" s="2">
        <f t="shared" si="104"/>
        <v>2085.5993443800908</v>
      </c>
      <c r="J443" s="46">
        <f t="shared" si="105"/>
        <v>434.49986341254618</v>
      </c>
      <c r="K443">
        <f t="shared" si="106"/>
        <v>5.1864600776141812</v>
      </c>
      <c r="L443">
        <f t="shared" si="107"/>
        <v>3.3766016130302778E-2</v>
      </c>
      <c r="M443" s="46">
        <f t="shared" si="108"/>
        <v>5.1867898133837693</v>
      </c>
      <c r="N443" s="8">
        <f t="shared" si="96"/>
        <v>-1.3823613115110536E-6</v>
      </c>
      <c r="O443" s="5">
        <f>SUM($N$41:N443)*0.1+$N$8</f>
        <v>-5.6977408144443542E-5</v>
      </c>
      <c r="P443" s="5">
        <f>SUM($O$41:O443)+0</f>
        <v>2.7591120483291516E-3</v>
      </c>
      <c r="Q443" s="8">
        <f t="shared" si="97"/>
        <v>-9.9988010173353358E-7</v>
      </c>
      <c r="R443" s="5">
        <f>SUM($Q$41:Q443)*0.1+$T$8</f>
        <v>-5.6697607136583646E-5</v>
      </c>
      <c r="S443" s="5">
        <f>SUM($R$41:R443)+0</f>
        <v>2.7428371894988863E-3</v>
      </c>
      <c r="T443">
        <f t="shared" si="109"/>
        <v>8.0380617650481406E-5</v>
      </c>
      <c r="U443">
        <f t="shared" si="110"/>
        <v>3.8904826362976147E-3</v>
      </c>
      <c r="W443" s="1"/>
    </row>
    <row r="444" spans="2:23" x14ac:dyDescent="0.35">
      <c r="B444">
        <f t="shared" si="111"/>
        <v>40.300000000000303</v>
      </c>
      <c r="C444">
        <f t="shared" si="98"/>
        <v>0</v>
      </c>
      <c r="D444">
        <f t="shared" si="99"/>
        <v>254.64790894703248</v>
      </c>
      <c r="E444" s="2">
        <f t="shared" si="100"/>
        <v>-352.05762848491884</v>
      </c>
      <c r="F444">
        <f t="shared" si="101"/>
        <v>-19098.593171027438</v>
      </c>
      <c r="G444">
        <f t="shared" si="102"/>
        <v>1654.6708538790117</v>
      </c>
      <c r="H444">
        <f t="shared" si="103"/>
        <v>1196.8451720509784</v>
      </c>
      <c r="I444" s="2">
        <f t="shared" si="104"/>
        <v>2042.1493580388369</v>
      </c>
      <c r="J444" s="46">
        <f t="shared" si="105"/>
        <v>434.49986341254618</v>
      </c>
      <c r="K444">
        <f t="shared" si="106"/>
        <v>5.0784088259972142</v>
      </c>
      <c r="L444">
        <f t="shared" si="107"/>
        <v>3.3766016130302778E-2</v>
      </c>
      <c r="M444" s="46">
        <f t="shared" si="108"/>
        <v>5.0787455769611398</v>
      </c>
      <c r="N444" s="8">
        <f t="shared" si="96"/>
        <v>-1.3535621175212376E-6</v>
      </c>
      <c r="O444" s="5">
        <f>SUM($N$41:N444)*0.1+$N$8</f>
        <v>-5.7112764356195665E-5</v>
      </c>
      <c r="P444" s="5">
        <f>SUM($O$41:O444)+0</f>
        <v>2.7019992839729559E-3</v>
      </c>
      <c r="Q444" s="8">
        <f t="shared" si="97"/>
        <v>-9.7904926628075231E-7</v>
      </c>
      <c r="R444" s="5">
        <f>SUM($Q$41:Q444)*0.1+$T$8</f>
        <v>-5.6795512063211726E-5</v>
      </c>
      <c r="S444" s="5">
        <f>SUM($R$41:R444)+0</f>
        <v>2.6860416774356745E-3</v>
      </c>
      <c r="T444">
        <f t="shared" si="109"/>
        <v>8.0545627087562997E-5</v>
      </c>
      <c r="U444">
        <f t="shared" si="110"/>
        <v>3.8099370104388627E-3</v>
      </c>
      <c r="W444" s="1"/>
    </row>
    <row r="445" spans="2:23" x14ac:dyDescent="0.35">
      <c r="B445">
        <f t="shared" si="111"/>
        <v>40.400000000000304</v>
      </c>
      <c r="C445">
        <f t="shared" si="98"/>
        <v>0</v>
      </c>
      <c r="D445">
        <f t="shared" si="99"/>
        <v>254.64790894703248</v>
      </c>
      <c r="E445" s="2">
        <f t="shared" si="100"/>
        <v>-352.05762848491884</v>
      </c>
      <c r="F445">
        <f t="shared" si="101"/>
        <v>-19098.593171027438</v>
      </c>
      <c r="G445">
        <f t="shared" si="102"/>
        <v>1619.4650910305209</v>
      </c>
      <c r="H445">
        <f t="shared" si="103"/>
        <v>1171.3803811562739</v>
      </c>
      <c r="I445" s="2">
        <f t="shared" si="104"/>
        <v>1998.6993716975824</v>
      </c>
      <c r="J445" s="46">
        <f t="shared" si="105"/>
        <v>434.49986341254618</v>
      </c>
      <c r="K445">
        <f t="shared" si="106"/>
        <v>4.9703575743802455</v>
      </c>
      <c r="L445">
        <f t="shared" si="107"/>
        <v>3.3766016130302778E-2</v>
      </c>
      <c r="M445" s="46">
        <f t="shared" si="108"/>
        <v>4.9707016455159536</v>
      </c>
      <c r="N445" s="8">
        <f t="shared" si="96"/>
        <v>-1.324762923531423E-6</v>
      </c>
      <c r="O445" s="5">
        <f>SUM($N$41:N445)*0.1+$N$8</f>
        <v>-5.7245240648548816E-5</v>
      </c>
      <c r="P445" s="5">
        <f>SUM($O$41:O445)+0</f>
        <v>2.644754043324407E-3</v>
      </c>
      <c r="Q445" s="8">
        <f t="shared" si="97"/>
        <v>-9.5821843082796786E-7</v>
      </c>
      <c r="R445" s="5">
        <f>SUM($Q$41:Q445)*0.1+$T$8</f>
        <v>-5.6891333906294522E-5</v>
      </c>
      <c r="S445" s="5">
        <f>SUM($R$41:R445)+0</f>
        <v>2.6291503435293801E-3</v>
      </c>
      <c r="T445">
        <f t="shared" si="109"/>
        <v>8.0707133826866647E-5</v>
      </c>
      <c r="U445">
        <f t="shared" si="110"/>
        <v>3.7292298774092027E-3</v>
      </c>
      <c r="W445" s="1"/>
    </row>
    <row r="446" spans="2:23" x14ac:dyDescent="0.35">
      <c r="B446">
        <f t="shared" si="111"/>
        <v>40.500000000000306</v>
      </c>
      <c r="C446">
        <f t="shared" si="98"/>
        <v>0</v>
      </c>
      <c r="D446">
        <f t="shared" si="99"/>
        <v>254.64790894703248</v>
      </c>
      <c r="E446" s="2">
        <f t="shared" si="100"/>
        <v>-352.05762848491884</v>
      </c>
      <c r="F446">
        <f t="shared" si="101"/>
        <v>-19098.593171027438</v>
      </c>
      <c r="G446">
        <f t="shared" si="102"/>
        <v>1584.2593281820264</v>
      </c>
      <c r="H446">
        <f t="shared" si="103"/>
        <v>1145.9155902615694</v>
      </c>
      <c r="I446" s="2">
        <f t="shared" si="104"/>
        <v>1955.2493853563249</v>
      </c>
      <c r="J446" s="46">
        <f t="shared" si="105"/>
        <v>434.49986341254618</v>
      </c>
      <c r="K446">
        <f t="shared" si="106"/>
        <v>4.8623063227632688</v>
      </c>
      <c r="L446">
        <f t="shared" si="107"/>
        <v>3.3766016130302778E-2</v>
      </c>
      <c r="M446" s="46">
        <f t="shared" si="108"/>
        <v>4.8626580393771883</v>
      </c>
      <c r="N446" s="8">
        <f t="shared" si="96"/>
        <v>-1.2959637295416054E-6</v>
      </c>
      <c r="O446" s="5">
        <f>SUM($N$41:N446)*0.1+$N$8</f>
        <v>-5.7374837021502968E-5</v>
      </c>
      <c r="P446" s="5">
        <f>SUM($O$41:O446)+0</f>
        <v>2.5873792063029039E-3</v>
      </c>
      <c r="Q446" s="8">
        <f t="shared" si="97"/>
        <v>-9.3738759537518362E-7</v>
      </c>
      <c r="R446" s="5">
        <f>SUM($Q$41:Q446)*0.1+$T$8</f>
        <v>-5.6985072665832035E-5</v>
      </c>
      <c r="S446" s="5">
        <f>SUM($R$41:R446)+0</f>
        <v>2.5721652708635481E-3</v>
      </c>
      <c r="T446">
        <f t="shared" si="109"/>
        <v>8.086513729645294E-5</v>
      </c>
      <c r="U446">
        <f t="shared" si="110"/>
        <v>3.6483647484654266E-3</v>
      </c>
      <c r="W446" s="1"/>
    </row>
    <row r="447" spans="2:23" x14ac:dyDescent="0.35">
      <c r="B447">
        <f t="shared" si="111"/>
        <v>40.600000000000307</v>
      </c>
      <c r="C447">
        <f t="shared" si="98"/>
        <v>0</v>
      </c>
      <c r="D447">
        <f t="shared" si="99"/>
        <v>254.64790894703248</v>
      </c>
      <c r="E447" s="2">
        <f t="shared" si="100"/>
        <v>-352.05762848491884</v>
      </c>
      <c r="F447">
        <f t="shared" si="101"/>
        <v>-19098.593171027438</v>
      </c>
      <c r="G447">
        <f t="shared" si="102"/>
        <v>1549.0535653335355</v>
      </c>
      <c r="H447">
        <f t="shared" si="103"/>
        <v>1120.4507993668667</v>
      </c>
      <c r="I447" s="2">
        <f t="shared" si="104"/>
        <v>1911.7993990150715</v>
      </c>
      <c r="J447" s="46">
        <f t="shared" si="105"/>
        <v>434.49986341254618</v>
      </c>
      <c r="K447">
        <f t="shared" si="106"/>
        <v>4.7542550711463036</v>
      </c>
      <c r="L447">
        <f t="shared" si="107"/>
        <v>3.3766016130302778E-2</v>
      </c>
      <c r="M447" s="46">
        <f t="shared" si="108"/>
        <v>4.7546147807215968</v>
      </c>
      <c r="N447" s="8">
        <f t="shared" si="96"/>
        <v>-1.2671645355517908E-6</v>
      </c>
      <c r="O447" s="5">
        <f>SUM($N$41:N447)*0.1+$N$8</f>
        <v>-5.7501553475058147E-5</v>
      </c>
      <c r="P447" s="5">
        <f>SUM($O$41:O447)+0</f>
        <v>2.5298776528278459E-3</v>
      </c>
      <c r="Q447" s="8">
        <f t="shared" si="97"/>
        <v>-9.1655675992240087E-7</v>
      </c>
      <c r="R447" s="5">
        <f>SUM($Q$41:Q447)*0.1+$T$8</f>
        <v>-5.7076728341824264E-5</v>
      </c>
      <c r="S447" s="5">
        <f>SUM($R$41:R447)+0</f>
        <v>2.5150885425217237E-3</v>
      </c>
      <c r="T447">
        <f t="shared" si="109"/>
        <v>8.101963694223381E-5</v>
      </c>
      <c r="U447">
        <f t="shared" si="110"/>
        <v>3.5673451353915534E-3</v>
      </c>
      <c r="W447" s="1"/>
    </row>
    <row r="448" spans="2:23" x14ac:dyDescent="0.35">
      <c r="B448">
        <f t="shared" si="111"/>
        <v>40.700000000000308</v>
      </c>
      <c r="C448">
        <f t="shared" si="98"/>
        <v>0</v>
      </c>
      <c r="D448">
        <f t="shared" si="99"/>
        <v>254.64790894703248</v>
      </c>
      <c r="E448" s="2">
        <f t="shared" si="100"/>
        <v>-352.05762848491884</v>
      </c>
      <c r="F448">
        <f t="shared" si="101"/>
        <v>-19098.593171027438</v>
      </c>
      <c r="G448">
        <f t="shared" si="102"/>
        <v>1513.8478024850428</v>
      </c>
      <c r="H448">
        <f t="shared" si="103"/>
        <v>1094.9860084721622</v>
      </c>
      <c r="I448" s="2">
        <f t="shared" si="104"/>
        <v>1868.3494126738156</v>
      </c>
      <c r="J448" s="46">
        <f t="shared" si="105"/>
        <v>434.49986341254618</v>
      </c>
      <c r="K448">
        <f t="shared" si="106"/>
        <v>4.6462038195293314</v>
      </c>
      <c r="L448">
        <f t="shared" si="107"/>
        <v>3.3766016130302778E-2</v>
      </c>
      <c r="M448" s="46">
        <f t="shared" si="108"/>
        <v>4.6465718937884608</v>
      </c>
      <c r="N448" s="8">
        <f t="shared" si="96"/>
        <v>-1.2383653415619748E-6</v>
      </c>
      <c r="O448" s="5">
        <f>SUM($N$41:N448)*0.1+$N$8</f>
        <v>-5.7625390009214341E-5</v>
      </c>
      <c r="P448" s="5">
        <f>SUM($O$41:O448)+0</f>
        <v>2.4722522628186313E-3</v>
      </c>
      <c r="Q448" s="8">
        <f t="shared" si="97"/>
        <v>-8.9572592446961664E-7</v>
      </c>
      <c r="R448" s="5">
        <f>SUM($Q$41:Q448)*0.1+$T$8</f>
        <v>-5.7166300934271237E-5</v>
      </c>
      <c r="S448" s="5">
        <f>SUM($R$41:R448)+0</f>
        <v>2.4579222415874523E-3</v>
      </c>
      <c r="T448">
        <f t="shared" si="109"/>
        <v>8.11706322275595E-5</v>
      </c>
      <c r="U448">
        <f t="shared" si="110"/>
        <v>3.4861745505212626E-3</v>
      </c>
      <c r="W448" s="1"/>
    </row>
    <row r="449" spans="2:23" x14ac:dyDescent="0.35">
      <c r="B449">
        <f t="shared" si="111"/>
        <v>40.80000000000031</v>
      </c>
      <c r="C449">
        <f t="shared" si="98"/>
        <v>0</v>
      </c>
      <c r="D449">
        <f t="shared" si="99"/>
        <v>254.64790894703248</v>
      </c>
      <c r="E449" s="2">
        <f t="shared" si="100"/>
        <v>-352.05762848491884</v>
      </c>
      <c r="F449">
        <f t="shared" si="101"/>
        <v>-19098.593171027438</v>
      </c>
      <c r="G449">
        <f t="shared" si="102"/>
        <v>1478.6420396365502</v>
      </c>
      <c r="H449">
        <f t="shared" si="103"/>
        <v>1069.5212175774595</v>
      </c>
      <c r="I449" s="2">
        <f t="shared" si="104"/>
        <v>1824.8994263325608</v>
      </c>
      <c r="J449" s="46">
        <f t="shared" si="105"/>
        <v>434.49986341254618</v>
      </c>
      <c r="K449">
        <f t="shared" si="106"/>
        <v>4.5381525679123618</v>
      </c>
      <c r="L449">
        <f t="shared" si="107"/>
        <v>3.3766016130302778E-2</v>
      </c>
      <c r="M449" s="46">
        <f t="shared" si="108"/>
        <v>4.5385294051251339</v>
      </c>
      <c r="N449" s="8">
        <f t="shared" si="96"/>
        <v>-1.2095661475721586E-6</v>
      </c>
      <c r="O449" s="5">
        <f>SUM($N$41:N449)*0.1+$N$8</f>
        <v>-5.7746346623971563E-5</v>
      </c>
      <c r="P449" s="5">
        <f>SUM($O$41:O449)+0</f>
        <v>2.4145059161946596E-3</v>
      </c>
      <c r="Q449" s="8">
        <f t="shared" si="97"/>
        <v>-8.7489508901683378E-7</v>
      </c>
      <c r="R449" s="5">
        <f>SUM($Q$41:Q449)*0.1+$T$8</f>
        <v>-5.7253790443172927E-5</v>
      </c>
      <c r="S449" s="5">
        <f>SUM($R$41:R449)+0</f>
        <v>2.4006684511442794E-3</v>
      </c>
      <c r="T449">
        <f t="shared" si="109"/>
        <v>8.1318122632821713E-5</v>
      </c>
      <c r="U449">
        <f t="shared" si="110"/>
        <v>3.4048565067647837E-3</v>
      </c>
      <c r="W449" s="1"/>
    </row>
    <row r="450" spans="2:23" x14ac:dyDescent="0.35">
      <c r="B450">
        <f t="shared" si="111"/>
        <v>40.900000000000311</v>
      </c>
      <c r="C450">
        <f t="shared" si="98"/>
        <v>0</v>
      </c>
      <c r="D450">
        <f t="shared" si="99"/>
        <v>254.64790894703248</v>
      </c>
      <c r="E450" s="2">
        <f t="shared" si="100"/>
        <v>-352.05762848491884</v>
      </c>
      <c r="F450">
        <f t="shared" si="101"/>
        <v>-19098.593171027438</v>
      </c>
      <c r="G450">
        <f t="shared" si="102"/>
        <v>1443.4362767880575</v>
      </c>
      <c r="H450">
        <f t="shared" si="103"/>
        <v>1044.056426682755</v>
      </c>
      <c r="I450" s="2">
        <f t="shared" si="104"/>
        <v>1781.4494399913046</v>
      </c>
      <c r="J450" s="46">
        <f t="shared" si="105"/>
        <v>434.49986341254618</v>
      </c>
      <c r="K450">
        <f t="shared" si="106"/>
        <v>4.4301013162953895</v>
      </c>
      <c r="L450">
        <f t="shared" si="107"/>
        <v>3.3766016130302778E-2</v>
      </c>
      <c r="M450" s="46">
        <f t="shared" si="108"/>
        <v>4.4304873438684007</v>
      </c>
      <c r="N450" s="8">
        <f t="shared" si="96"/>
        <v>-1.1807669535823426E-6</v>
      </c>
      <c r="O450" s="5">
        <f>SUM($N$41:N450)*0.1+$N$8</f>
        <v>-5.7864423319329799E-5</v>
      </c>
      <c r="P450" s="5">
        <f>SUM($O$41:O450)+0</f>
        <v>2.35664149287533E-3</v>
      </c>
      <c r="Q450" s="8">
        <f t="shared" si="97"/>
        <v>-8.5406425356404954E-7</v>
      </c>
      <c r="R450" s="5">
        <f>SUM($Q$41:Q450)*0.1+$T$8</f>
        <v>-5.7339196868529333E-5</v>
      </c>
      <c r="S450" s="5">
        <f>SUM($R$41:R450)+0</f>
        <v>2.3433292542757501E-3</v>
      </c>
      <c r="T450">
        <f t="shared" si="109"/>
        <v>8.146210765507214E-5</v>
      </c>
      <c r="U450">
        <f t="shared" si="110"/>
        <v>3.3233945176409929E-3</v>
      </c>
      <c r="W450" s="1"/>
    </row>
    <row r="451" spans="2:23" x14ac:dyDescent="0.35">
      <c r="B451">
        <f t="shared" si="111"/>
        <v>41.000000000000313</v>
      </c>
      <c r="C451">
        <f t="shared" si="98"/>
        <v>0</v>
      </c>
      <c r="D451">
        <f t="shared" si="99"/>
        <v>254.64790894703248</v>
      </c>
      <c r="E451" s="2">
        <f t="shared" si="100"/>
        <v>-352.05762848491884</v>
      </c>
      <c r="F451">
        <f t="shared" si="101"/>
        <v>-19098.593171027438</v>
      </c>
      <c r="G451">
        <f t="shared" si="102"/>
        <v>1408.2305139395648</v>
      </c>
      <c r="H451">
        <f t="shared" si="103"/>
        <v>1018.5916357880524</v>
      </c>
      <c r="I451" s="2">
        <f t="shared" si="104"/>
        <v>1737.9994536500496</v>
      </c>
      <c r="J451" s="46">
        <f t="shared" si="105"/>
        <v>434.49986341254618</v>
      </c>
      <c r="K451">
        <f t="shared" si="106"/>
        <v>4.3220500646784199</v>
      </c>
      <c r="L451">
        <f t="shared" si="107"/>
        <v>3.3766016130302778E-2</v>
      </c>
      <c r="M451" s="46">
        <f t="shared" si="108"/>
        <v>4.3224457420681031</v>
      </c>
      <c r="N451" s="8">
        <f t="shared" si="96"/>
        <v>-1.1519677595925266E-6</v>
      </c>
      <c r="O451" s="5">
        <f>SUM($N$41:N451)*0.1+$N$8</f>
        <v>-5.7979620095289049E-5</v>
      </c>
      <c r="P451" s="5">
        <f>SUM($O$41:O451)+0</f>
        <v>2.298661872780041E-3</v>
      </c>
      <c r="Q451" s="8">
        <f t="shared" si="97"/>
        <v>-8.3323341811126679E-7</v>
      </c>
      <c r="R451" s="5">
        <f>SUM($Q$41:Q451)*0.1+$T$8</f>
        <v>-5.7422520210340455E-5</v>
      </c>
      <c r="S451" s="5">
        <f>SUM($R$41:R451)+0</f>
        <v>2.2859067340654095E-3</v>
      </c>
      <c r="T451">
        <f t="shared" si="109"/>
        <v>8.1602586807655821E-5</v>
      </c>
      <c r="U451">
        <f t="shared" si="110"/>
        <v>3.241792097315655E-3</v>
      </c>
      <c r="W451" s="1"/>
    </row>
    <row r="452" spans="2:23" x14ac:dyDescent="0.35">
      <c r="B452">
        <f t="shared" si="111"/>
        <v>41.100000000000314</v>
      </c>
      <c r="C452">
        <f t="shared" si="98"/>
        <v>0</v>
      </c>
      <c r="D452">
        <f t="shared" si="99"/>
        <v>254.64790894703248</v>
      </c>
      <c r="E452" s="2">
        <f t="shared" si="100"/>
        <v>-352.05762848491884</v>
      </c>
      <c r="F452">
        <f t="shared" si="101"/>
        <v>-19098.593171027438</v>
      </c>
      <c r="G452">
        <f t="shared" si="102"/>
        <v>1373.024751091074</v>
      </c>
      <c r="H452">
        <f t="shared" si="103"/>
        <v>993.12684489334788</v>
      </c>
      <c r="I452" s="2">
        <f t="shared" si="104"/>
        <v>1694.5494673087953</v>
      </c>
      <c r="J452" s="46">
        <f t="shared" si="105"/>
        <v>434.49986341254618</v>
      </c>
      <c r="K452">
        <f t="shared" si="106"/>
        <v>4.2139988130614512</v>
      </c>
      <c r="L452">
        <f t="shared" si="107"/>
        <v>3.3766016130302778E-2</v>
      </c>
      <c r="M452" s="46">
        <f t="shared" si="108"/>
        <v>4.2144046350604798</v>
      </c>
      <c r="N452" s="8">
        <f t="shared" si="96"/>
        <v>-1.1231685656027119E-6</v>
      </c>
      <c r="O452" s="5">
        <f>SUM($N$41:N452)*0.1+$N$8</f>
        <v>-5.8091936951849314E-5</v>
      </c>
      <c r="P452" s="5">
        <f>SUM($O$41:O452)+0</f>
        <v>2.2405699358281918E-3</v>
      </c>
      <c r="Q452" s="8">
        <f t="shared" si="97"/>
        <v>-8.1240258265848245E-7</v>
      </c>
      <c r="R452" s="5">
        <f>SUM($Q$41:Q452)*0.1+$T$8</f>
        <v>-5.7503760468606294E-5</v>
      </c>
      <c r="S452" s="5">
        <f>SUM($R$41:R452)+0</f>
        <v>2.228402973596803E-3</v>
      </c>
      <c r="T452">
        <f t="shared" si="109"/>
        <v>8.1739559619858996E-5</v>
      </c>
      <c r="U452">
        <f t="shared" si="110"/>
        <v>3.1600527606469205E-3</v>
      </c>
      <c r="W452" s="1"/>
    </row>
    <row r="453" spans="2:23" x14ac:dyDescent="0.35">
      <c r="B453">
        <f t="shared" si="111"/>
        <v>41.200000000000315</v>
      </c>
      <c r="C453">
        <f t="shared" si="98"/>
        <v>0</v>
      </c>
      <c r="D453">
        <f t="shared" si="99"/>
        <v>254.64790894703248</v>
      </c>
      <c r="E453" s="2">
        <f t="shared" si="100"/>
        <v>-352.05762848491884</v>
      </c>
      <c r="F453">
        <f t="shared" si="101"/>
        <v>-19098.593171027438</v>
      </c>
      <c r="G453">
        <f t="shared" si="102"/>
        <v>1337.8189882425813</v>
      </c>
      <c r="H453">
        <f t="shared" si="103"/>
        <v>967.66205399864339</v>
      </c>
      <c r="I453" s="2">
        <f t="shared" si="104"/>
        <v>1651.0994809675392</v>
      </c>
      <c r="J453" s="46">
        <f t="shared" si="105"/>
        <v>434.49986341254618</v>
      </c>
      <c r="K453">
        <f t="shared" si="106"/>
        <v>4.1059475614444789</v>
      </c>
      <c r="L453">
        <f t="shared" si="107"/>
        <v>3.3766016130302778E-2</v>
      </c>
      <c r="M453" s="46">
        <f t="shared" si="108"/>
        <v>4.1063640619004786</v>
      </c>
      <c r="N453" s="8">
        <f t="shared" si="96"/>
        <v>-1.0943693716128959E-6</v>
      </c>
      <c r="O453" s="5">
        <f>SUM($N$41:N453)*0.1+$N$8</f>
        <v>-5.8201373889010607E-5</v>
      </c>
      <c r="P453" s="5">
        <f>SUM($O$41:O453)+0</f>
        <v>2.182368561939181E-3</v>
      </c>
      <c r="Q453" s="8">
        <f t="shared" si="97"/>
        <v>-7.9157174720569822E-7</v>
      </c>
      <c r="R453" s="5">
        <f>SUM($Q$41:Q453)*0.1+$T$8</f>
        <v>-5.758291764332685E-5</v>
      </c>
      <c r="S453" s="5">
        <f>SUM($R$41:R453)+0</f>
        <v>2.1708200559534762E-3</v>
      </c>
      <c r="T453">
        <f t="shared" si="109"/>
        <v>8.1873025636570727E-5</v>
      </c>
      <c r="U453">
        <f t="shared" si="110"/>
        <v>3.0781800232394375E-3</v>
      </c>
      <c r="W453" s="1"/>
    </row>
    <row r="454" spans="2:23" x14ac:dyDescent="0.35">
      <c r="B454">
        <f t="shared" si="111"/>
        <v>41.300000000000317</v>
      </c>
      <c r="C454">
        <f t="shared" si="98"/>
        <v>0</v>
      </c>
      <c r="D454">
        <f t="shared" si="99"/>
        <v>254.64790894703248</v>
      </c>
      <c r="E454" s="2">
        <f t="shared" si="100"/>
        <v>-352.05762848491884</v>
      </c>
      <c r="F454">
        <f t="shared" si="101"/>
        <v>-19098.593171027438</v>
      </c>
      <c r="G454">
        <f t="shared" si="102"/>
        <v>1302.6132253940887</v>
      </c>
      <c r="H454">
        <f t="shared" si="103"/>
        <v>942.19726310394253</v>
      </c>
      <c r="I454" s="2">
        <f t="shared" si="104"/>
        <v>1607.6494946262853</v>
      </c>
      <c r="J454" s="46">
        <f t="shared" si="105"/>
        <v>434.49986341254618</v>
      </c>
      <c r="K454">
        <f t="shared" si="106"/>
        <v>3.9978963098275115</v>
      </c>
      <c r="L454">
        <f t="shared" si="107"/>
        <v>3.3766016130302778E-2</v>
      </c>
      <c r="M454" s="46">
        <f t="shared" si="108"/>
        <v>3.9983240658641428</v>
      </c>
      <c r="N454" s="8">
        <f t="shared" si="96"/>
        <v>-1.0655701776230799E-6</v>
      </c>
      <c r="O454" s="5">
        <f>SUM($N$41:N454)*0.1+$N$8</f>
        <v>-5.8307930906772914E-5</v>
      </c>
      <c r="P454" s="5">
        <f>SUM($O$41:O454)+0</f>
        <v>2.1240606310324083E-3</v>
      </c>
      <c r="Q454" s="8">
        <f t="shared" si="97"/>
        <v>-7.7074091175291695E-7</v>
      </c>
      <c r="R454" s="5">
        <f>SUM($Q$41:Q454)*0.1+$T$8</f>
        <v>-5.7659991734502149E-5</v>
      </c>
      <c r="S454" s="5">
        <f>SUM($R$41:R454)+0</f>
        <v>2.1131600642189741E-3</v>
      </c>
      <c r="T454">
        <f t="shared" si="109"/>
        <v>8.200298441795799E-5</v>
      </c>
      <c r="U454">
        <f t="shared" si="110"/>
        <v>2.9961774015087508E-3</v>
      </c>
      <c r="W454" s="1"/>
    </row>
    <row r="455" spans="2:23" x14ac:dyDescent="0.35">
      <c r="B455">
        <f t="shared" si="111"/>
        <v>41.400000000000318</v>
      </c>
      <c r="C455">
        <f t="shared" si="98"/>
        <v>0</v>
      </c>
      <c r="D455">
        <f t="shared" si="99"/>
        <v>254.64790894703248</v>
      </c>
      <c r="E455" s="2">
        <f t="shared" si="100"/>
        <v>-352.05762848491884</v>
      </c>
      <c r="F455">
        <f t="shared" si="101"/>
        <v>-19098.593171027438</v>
      </c>
      <c r="G455">
        <f t="shared" si="102"/>
        <v>1267.407462545596</v>
      </c>
      <c r="H455">
        <f t="shared" si="103"/>
        <v>916.73247220923804</v>
      </c>
      <c r="I455" s="2">
        <f t="shared" si="104"/>
        <v>1564.1995082850294</v>
      </c>
      <c r="J455" s="46">
        <f t="shared" si="105"/>
        <v>434.49986341254618</v>
      </c>
      <c r="K455">
        <f t="shared" si="106"/>
        <v>3.8898450582105397</v>
      </c>
      <c r="L455">
        <f t="shared" si="107"/>
        <v>3.3766016130302778E-2</v>
      </c>
      <c r="M455" s="46">
        <f t="shared" si="108"/>
        <v>3.8902846950346568</v>
      </c>
      <c r="N455" s="8">
        <f t="shared" si="96"/>
        <v>-1.0367709836332639E-6</v>
      </c>
      <c r="O455" s="5">
        <f>SUM($N$41:N455)*0.1+$N$8</f>
        <v>-5.8411608005136235E-5</v>
      </c>
      <c r="P455" s="5">
        <f>SUM($O$41:O455)+0</f>
        <v>2.0656490230272721E-3</v>
      </c>
      <c r="Q455" s="8">
        <f t="shared" si="97"/>
        <v>-7.4991007630013261E-7</v>
      </c>
      <c r="R455" s="5">
        <f>SUM($Q$41:Q455)*0.1+$T$8</f>
        <v>-5.7734982742132165E-5</v>
      </c>
      <c r="S455" s="5">
        <f>SUM($R$41:R455)+0</f>
        <v>2.0554250814768418E-3</v>
      </c>
      <c r="T455">
        <f t="shared" si="109"/>
        <v>8.2129435539153651E-5</v>
      </c>
      <c r="U455">
        <f t="shared" si="110"/>
        <v>2.914048412758032E-3</v>
      </c>
      <c r="W455" s="1"/>
    </row>
    <row r="456" spans="2:23" x14ac:dyDescent="0.35">
      <c r="B456">
        <f t="shared" si="111"/>
        <v>41.50000000000032</v>
      </c>
      <c r="C456">
        <f t="shared" si="98"/>
        <v>0</v>
      </c>
      <c r="D456">
        <f t="shared" si="99"/>
        <v>254.64790894703248</v>
      </c>
      <c r="E456" s="2">
        <f t="shared" si="100"/>
        <v>-352.05762848491884</v>
      </c>
      <c r="F456">
        <f t="shared" si="101"/>
        <v>-19098.593171027438</v>
      </c>
      <c r="G456">
        <f t="shared" si="102"/>
        <v>1232.2016996971033</v>
      </c>
      <c r="H456">
        <f t="shared" si="103"/>
        <v>891.26768131453355</v>
      </c>
      <c r="I456" s="2">
        <f t="shared" si="104"/>
        <v>1520.7495219437733</v>
      </c>
      <c r="J456" s="46">
        <f t="shared" si="105"/>
        <v>434.49986341254618</v>
      </c>
      <c r="K456">
        <f t="shared" si="106"/>
        <v>3.781793806593567</v>
      </c>
      <c r="L456">
        <f t="shared" si="107"/>
        <v>3.3766016130302778E-2</v>
      </c>
      <c r="M456" s="46">
        <f t="shared" si="108"/>
        <v>3.7822460029888849</v>
      </c>
      <c r="N456" s="8">
        <f t="shared" si="96"/>
        <v>-1.0079717896434477E-6</v>
      </c>
      <c r="O456" s="5">
        <f>SUM($N$41:N456)*0.1+$N$8</f>
        <v>-5.8512405184100584E-5</v>
      </c>
      <c r="P456" s="5">
        <f>SUM($O$41:O456)+0</f>
        <v>2.0071366178431717E-3</v>
      </c>
      <c r="Q456" s="8">
        <f t="shared" si="97"/>
        <v>-7.2907924084734837E-7</v>
      </c>
      <c r="R456" s="5">
        <f>SUM($Q$41:Q456)*0.1+$T$8</f>
        <v>-5.7807890666216897E-5</v>
      </c>
      <c r="S456" s="5">
        <f>SUM($R$41:R456)+0</f>
        <v>1.9976171908106248E-3</v>
      </c>
      <c r="T456">
        <f t="shared" si="109"/>
        <v>8.2252378589957193E-5</v>
      </c>
      <c r="U456">
        <f t="shared" si="110"/>
        <v>2.8317965752696745E-3</v>
      </c>
      <c r="W456" s="1"/>
    </row>
    <row r="457" spans="2:23" x14ac:dyDescent="0.35">
      <c r="B457">
        <f t="shared" si="111"/>
        <v>41.600000000000321</v>
      </c>
      <c r="C457">
        <f t="shared" si="98"/>
        <v>0</v>
      </c>
      <c r="D457">
        <f t="shared" si="99"/>
        <v>254.64790894703248</v>
      </c>
      <c r="E457" s="2">
        <f t="shared" si="100"/>
        <v>-352.05762848491884</v>
      </c>
      <c r="F457">
        <f t="shared" si="101"/>
        <v>-19098.593171027438</v>
      </c>
      <c r="G457">
        <f t="shared" si="102"/>
        <v>1196.9959368486107</v>
      </c>
      <c r="H457">
        <f t="shared" si="103"/>
        <v>865.80289041982905</v>
      </c>
      <c r="I457" s="2">
        <f t="shared" si="104"/>
        <v>1477.2995356025174</v>
      </c>
      <c r="J457" s="46">
        <f t="shared" si="105"/>
        <v>434.49986341254618</v>
      </c>
      <c r="K457">
        <f t="shared" si="106"/>
        <v>3.6737425549765947</v>
      </c>
      <c r="L457">
        <f t="shared" si="107"/>
        <v>3.3766016130302778E-2</v>
      </c>
      <c r="M457" s="46">
        <f t="shared" si="108"/>
        <v>3.6742080496049612</v>
      </c>
      <c r="N457" s="8">
        <f t="shared" si="96"/>
        <v>-9.791725956536317E-7</v>
      </c>
      <c r="O457" s="5">
        <f>SUM($N$41:N457)*0.1+$N$8</f>
        <v>-5.8610322443665948E-5</v>
      </c>
      <c r="P457" s="5">
        <f>SUM($O$41:O457)+0</f>
        <v>1.9485262953995058E-3</v>
      </c>
      <c r="Q457" s="8">
        <f t="shared" si="97"/>
        <v>-7.0824840539456414E-7</v>
      </c>
      <c r="R457" s="5">
        <f>SUM($Q$41:Q457)*0.1+$T$8</f>
        <v>-5.7878715506756346E-5</v>
      </c>
      <c r="S457" s="5">
        <f>SUM($R$41:R457)+0</f>
        <v>1.9397384753038684E-3</v>
      </c>
      <c r="T457">
        <f t="shared" si="109"/>
        <v>8.2371813174547326E-5</v>
      </c>
      <c r="U457">
        <f t="shared" si="110"/>
        <v>2.7494254084149106E-3</v>
      </c>
      <c r="W457" s="1"/>
    </row>
    <row r="458" spans="2:23" x14ac:dyDescent="0.35">
      <c r="B458">
        <f t="shared" si="111"/>
        <v>41.700000000000323</v>
      </c>
      <c r="C458">
        <f t="shared" si="98"/>
        <v>0</v>
      </c>
      <c r="D458">
        <f t="shared" si="99"/>
        <v>254.64790894703248</v>
      </c>
      <c r="E458" s="2">
        <f t="shared" si="100"/>
        <v>-352.05762848491884</v>
      </c>
      <c r="F458">
        <f t="shared" si="101"/>
        <v>-19098.593171027438</v>
      </c>
      <c r="G458">
        <f t="shared" si="102"/>
        <v>1161.790174000118</v>
      </c>
      <c r="H458">
        <f t="shared" si="103"/>
        <v>840.33809952512638</v>
      </c>
      <c r="I458" s="2">
        <f t="shared" si="104"/>
        <v>1433.8495492612624</v>
      </c>
      <c r="J458" s="46">
        <f t="shared" si="105"/>
        <v>434.49986341254618</v>
      </c>
      <c r="K458">
        <f t="shared" si="106"/>
        <v>3.5656913033596251</v>
      </c>
      <c r="L458">
        <f t="shared" si="107"/>
        <v>3.3766016130302778E-2</v>
      </c>
      <c r="M458" s="46">
        <f t="shared" si="108"/>
        <v>3.5661709020166712</v>
      </c>
      <c r="N458" s="8">
        <f t="shared" si="96"/>
        <v>-9.503734016638156E-7</v>
      </c>
      <c r="O458" s="5">
        <f>SUM($N$41:N458)*0.1+$N$8</f>
        <v>-5.8705359783832339E-5</v>
      </c>
      <c r="P458" s="5">
        <f>SUM($O$41:O458)+0</f>
        <v>1.8898209356156734E-3</v>
      </c>
      <c r="Q458" s="8">
        <f t="shared" si="97"/>
        <v>-6.8741756994178128E-7</v>
      </c>
      <c r="R458" s="5">
        <f>SUM($Q$41:Q458)*0.1+$T$8</f>
        <v>-5.7947457263750538E-5</v>
      </c>
      <c r="S458" s="5">
        <f>SUM($R$41:R458)+0</f>
        <v>1.8817910180401179E-3</v>
      </c>
      <c r="T458">
        <f t="shared" si="109"/>
        <v>8.2487738911206647E-5</v>
      </c>
      <c r="U458">
        <f t="shared" si="110"/>
        <v>2.6669384327853846E-3</v>
      </c>
      <c r="W458" s="1"/>
    </row>
    <row r="459" spans="2:23" x14ac:dyDescent="0.35">
      <c r="B459">
        <f t="shared" si="111"/>
        <v>41.800000000000324</v>
      </c>
      <c r="C459">
        <f t="shared" si="98"/>
        <v>0</v>
      </c>
      <c r="D459">
        <f t="shared" si="99"/>
        <v>254.64790894703248</v>
      </c>
      <c r="E459" s="2">
        <f t="shared" si="100"/>
        <v>-352.05762848491884</v>
      </c>
      <c r="F459">
        <f t="shared" si="101"/>
        <v>-19098.593171027438</v>
      </c>
      <c r="G459">
        <f t="shared" si="102"/>
        <v>1126.5844111516271</v>
      </c>
      <c r="H459">
        <f t="shared" si="103"/>
        <v>814.87330863042371</v>
      </c>
      <c r="I459" s="2">
        <f t="shared" si="104"/>
        <v>1390.399562920009</v>
      </c>
      <c r="J459" s="46">
        <f t="shared" si="105"/>
        <v>434.49986341254618</v>
      </c>
      <c r="K459">
        <f t="shared" si="106"/>
        <v>3.4576400517426591</v>
      </c>
      <c r="L459">
        <f t="shared" si="107"/>
        <v>3.3766016130302778E-2</v>
      </c>
      <c r="M459" s="46">
        <f t="shared" si="108"/>
        <v>3.4581346357466933</v>
      </c>
      <c r="N459" s="8">
        <f t="shared" si="96"/>
        <v>-9.2157420767400108E-7</v>
      </c>
      <c r="O459" s="5">
        <f>SUM($N$41:N459)*0.1+$N$8</f>
        <v>-5.8797517204599732E-5</v>
      </c>
      <c r="P459" s="5">
        <f>SUM($O$41:O459)+0</f>
        <v>1.8310234184110738E-3</v>
      </c>
      <c r="Q459" s="8">
        <f t="shared" si="97"/>
        <v>-6.6658673448899853E-7</v>
      </c>
      <c r="R459" s="5">
        <f>SUM($Q$41:Q459)*0.1+$T$8</f>
        <v>-5.8014115937199447E-5</v>
      </c>
      <c r="S459" s="5">
        <f>SUM($R$41:R459)+0</f>
        <v>1.8237769021029184E-3</v>
      </c>
      <c r="T459">
        <f t="shared" si="109"/>
        <v>8.2600155432057269E-5</v>
      </c>
      <c r="U459">
        <f t="shared" si="110"/>
        <v>2.5843391703516574E-3</v>
      </c>
      <c r="W459" s="1"/>
    </row>
    <row r="460" spans="2:23" x14ac:dyDescent="0.35">
      <c r="B460">
        <f t="shared" si="111"/>
        <v>41.900000000000325</v>
      </c>
      <c r="C460">
        <f t="shared" si="98"/>
        <v>0</v>
      </c>
      <c r="D460">
        <f t="shared" si="99"/>
        <v>254.64790894703248</v>
      </c>
      <c r="E460" s="2">
        <f t="shared" si="100"/>
        <v>-352.05762848491884</v>
      </c>
      <c r="F460">
        <f t="shared" si="101"/>
        <v>-19098.593171027438</v>
      </c>
      <c r="G460">
        <f t="shared" si="102"/>
        <v>1091.3786483031345</v>
      </c>
      <c r="H460">
        <f t="shared" si="103"/>
        <v>789.40851773571922</v>
      </c>
      <c r="I460" s="2">
        <f t="shared" si="104"/>
        <v>1346.9495765787531</v>
      </c>
      <c r="J460" s="46">
        <f t="shared" si="105"/>
        <v>434.49986341254618</v>
      </c>
      <c r="K460">
        <f t="shared" si="106"/>
        <v>3.3495888001256873</v>
      </c>
      <c r="L460">
        <f t="shared" si="107"/>
        <v>3.3766016130302778E-2</v>
      </c>
      <c r="M460" s="46">
        <f t="shared" si="108"/>
        <v>3.3500993360590634</v>
      </c>
      <c r="N460" s="8">
        <f t="shared" si="96"/>
        <v>-8.9277501368418498E-7</v>
      </c>
      <c r="O460" s="5">
        <f>SUM($N$41:N460)*0.1+$N$8</f>
        <v>-5.8886794705968152E-5</v>
      </c>
      <c r="P460" s="5">
        <f>SUM($O$41:O460)+0</f>
        <v>1.7721366237051057E-3</v>
      </c>
      <c r="Q460" s="8">
        <f t="shared" si="97"/>
        <v>-6.4575589903621429E-7</v>
      </c>
      <c r="R460" s="5">
        <f>SUM($Q$41:Q460)*0.1+$T$8</f>
        <v>-5.8078691527103045E-5</v>
      </c>
      <c r="S460" s="5">
        <f>SUM($R$41:R460)+0</f>
        <v>1.7656982105758155E-3</v>
      </c>
      <c r="T460">
        <f t="shared" si="109"/>
        <v>8.2709062382808023E-5</v>
      </c>
      <c r="U460">
        <f t="shared" si="110"/>
        <v>2.5016311446549367E-3</v>
      </c>
      <c r="W460" s="1"/>
    </row>
    <row r="461" spans="2:23" x14ac:dyDescent="0.35">
      <c r="B461">
        <f t="shared" si="111"/>
        <v>42.000000000000327</v>
      </c>
      <c r="C461">
        <f t="shared" si="98"/>
        <v>0</v>
      </c>
      <c r="D461">
        <f t="shared" si="99"/>
        <v>254.64790894703248</v>
      </c>
      <c r="E461" s="2">
        <f t="shared" si="100"/>
        <v>-352.05762848491884</v>
      </c>
      <c r="F461">
        <f t="shared" si="101"/>
        <v>-19098.593171027438</v>
      </c>
      <c r="G461">
        <f t="shared" si="102"/>
        <v>1056.1728854546418</v>
      </c>
      <c r="H461">
        <f t="shared" si="103"/>
        <v>763.94372684101472</v>
      </c>
      <c r="I461" s="2">
        <f t="shared" si="104"/>
        <v>1303.4995902374969</v>
      </c>
      <c r="J461" s="46">
        <f t="shared" si="105"/>
        <v>434.49986341254618</v>
      </c>
      <c r="K461">
        <f t="shared" si="106"/>
        <v>3.2415375485087146</v>
      </c>
      <c r="L461">
        <f t="shared" si="107"/>
        <v>3.3766016130302778E-2</v>
      </c>
      <c r="M461" s="46">
        <f t="shared" si="108"/>
        <v>3.2420650995820277</v>
      </c>
      <c r="N461" s="8">
        <f t="shared" si="96"/>
        <v>-8.6397581969436888E-7</v>
      </c>
      <c r="O461" s="5">
        <f>SUM($N$41:N461)*0.1+$N$8</f>
        <v>-5.8973192287937586E-5</v>
      </c>
      <c r="P461" s="5">
        <f>SUM($O$41:O461)+0</f>
        <v>1.713163431417168E-3</v>
      </c>
      <c r="Q461" s="8">
        <f t="shared" si="97"/>
        <v>-6.2492506358342995E-7</v>
      </c>
      <c r="R461" s="5">
        <f>SUM($Q$41:Q461)*0.1+$T$8</f>
        <v>-5.8141184033461414E-5</v>
      </c>
      <c r="S461" s="5">
        <f>SUM($R$41:R461)+0</f>
        <v>1.707557026542354E-3</v>
      </c>
      <c r="T461">
        <f t="shared" si="109"/>
        <v>8.281445942251202E-5</v>
      </c>
      <c r="U461">
        <f t="shared" si="110"/>
        <v>2.4188178810400779E-3</v>
      </c>
      <c r="W461" s="1"/>
    </row>
    <row r="462" spans="2:23" x14ac:dyDescent="0.35">
      <c r="B462">
        <f t="shared" si="111"/>
        <v>42.100000000000328</v>
      </c>
      <c r="C462">
        <f t="shared" si="98"/>
        <v>0</v>
      </c>
      <c r="D462">
        <f t="shared" si="99"/>
        <v>254.64790894703248</v>
      </c>
      <c r="E462" s="2">
        <f t="shared" si="100"/>
        <v>-352.05762848491884</v>
      </c>
      <c r="F462">
        <f t="shared" si="101"/>
        <v>-19098.593171027438</v>
      </c>
      <c r="G462">
        <f t="shared" si="102"/>
        <v>1020.9671226061491</v>
      </c>
      <c r="H462">
        <f t="shared" si="103"/>
        <v>738.47893594631205</v>
      </c>
      <c r="I462" s="2">
        <f t="shared" si="104"/>
        <v>1260.0496038962422</v>
      </c>
      <c r="J462" s="46">
        <f t="shared" si="105"/>
        <v>434.49986341254618</v>
      </c>
      <c r="K462">
        <f t="shared" si="106"/>
        <v>3.133486296891745</v>
      </c>
      <c r="L462">
        <f t="shared" si="107"/>
        <v>3.3766016130302778E-2</v>
      </c>
      <c r="M462" s="46">
        <f t="shared" si="108"/>
        <v>3.1340320362664253</v>
      </c>
      <c r="N462" s="8">
        <f t="shared" si="96"/>
        <v>-8.3517662570455288E-7</v>
      </c>
      <c r="O462" s="5">
        <f>SUM($N$41:N462)*0.1+$N$8</f>
        <v>-5.9056709950508048E-5</v>
      </c>
      <c r="P462" s="5">
        <f>SUM($O$41:O462)+0</f>
        <v>1.6541067214666599E-3</v>
      </c>
      <c r="Q462" s="8">
        <f t="shared" si="97"/>
        <v>-6.040942281306472E-7</v>
      </c>
      <c r="R462" s="5">
        <f>SUM($Q$41:Q462)*0.1+$T$8</f>
        <v>-5.8201593456274473E-5</v>
      </c>
      <c r="S462" s="5">
        <f>SUM($R$41:R462)+0</f>
        <v>1.6493554330860795E-3</v>
      </c>
      <c r="T462">
        <f t="shared" si="109"/>
        <v>8.2916346223334565E-5</v>
      </c>
      <c r="U462">
        <f t="shared" si="110"/>
        <v>2.335902906940216E-3</v>
      </c>
      <c r="W462" s="1"/>
    </row>
    <row r="463" spans="2:23" x14ac:dyDescent="0.35">
      <c r="B463">
        <f t="shared" si="111"/>
        <v>42.20000000000033</v>
      </c>
      <c r="C463">
        <f t="shared" si="98"/>
        <v>0</v>
      </c>
      <c r="D463">
        <f t="shared" si="99"/>
        <v>254.64790894703248</v>
      </c>
      <c r="E463" s="2">
        <f t="shared" si="100"/>
        <v>-352.05762848491884</v>
      </c>
      <c r="F463">
        <f t="shared" si="101"/>
        <v>-19098.593171027438</v>
      </c>
      <c r="G463">
        <f t="shared" si="102"/>
        <v>985.76135975765646</v>
      </c>
      <c r="H463">
        <f t="shared" si="103"/>
        <v>713.01414505160938</v>
      </c>
      <c r="I463" s="2">
        <f t="shared" si="104"/>
        <v>1216.5996175549874</v>
      </c>
      <c r="J463" s="46">
        <f t="shared" si="105"/>
        <v>434.49986341254618</v>
      </c>
      <c r="K463">
        <f t="shared" si="106"/>
        <v>3.0254350452747758</v>
      </c>
      <c r="L463">
        <f t="shared" si="107"/>
        <v>3.3766016130302778E-2</v>
      </c>
      <c r="M463" s="46">
        <f t="shared" si="108"/>
        <v>3.0260002717634911</v>
      </c>
      <c r="N463" s="8">
        <f t="shared" si="96"/>
        <v>-8.0637743171473677E-7</v>
      </c>
      <c r="O463" s="5">
        <f>SUM($N$41:N463)*0.1+$N$8</f>
        <v>-5.9137347693679512E-5</v>
      </c>
      <c r="P463" s="5">
        <f>SUM($O$41:O463)+0</f>
        <v>1.5949693737729803E-3</v>
      </c>
      <c r="Q463" s="8">
        <f t="shared" si="97"/>
        <v>-5.8326339267786445E-7</v>
      </c>
      <c r="R463" s="5">
        <f>SUM($Q$41:Q463)*0.1+$T$8</f>
        <v>-5.8259919795542248E-5</v>
      </c>
      <c r="S463" s="5">
        <f>SUM($R$41:R463)+0</f>
        <v>1.5910955132905373E-3</v>
      </c>
      <c r="T463">
        <f t="shared" si="109"/>
        <v>8.3014722470331473E-5</v>
      </c>
      <c r="U463">
        <f t="shared" si="110"/>
        <v>2.2528897522264713E-3</v>
      </c>
      <c r="W463" s="1"/>
    </row>
    <row r="464" spans="2:23" x14ac:dyDescent="0.35">
      <c r="B464">
        <f t="shared" si="111"/>
        <v>42.300000000000331</v>
      </c>
      <c r="C464">
        <f t="shared" si="98"/>
        <v>0</v>
      </c>
      <c r="D464">
        <f t="shared" si="99"/>
        <v>254.64790894703248</v>
      </c>
      <c r="E464" s="2">
        <f t="shared" si="100"/>
        <v>-352.05762848491884</v>
      </c>
      <c r="F464">
        <f t="shared" si="101"/>
        <v>-19098.593171027438</v>
      </c>
      <c r="G464">
        <f t="shared" si="102"/>
        <v>950.55559690916562</v>
      </c>
      <c r="H464">
        <f t="shared" si="103"/>
        <v>687.54935415690488</v>
      </c>
      <c r="I464" s="2">
        <f t="shared" si="104"/>
        <v>1173.1496312137328</v>
      </c>
      <c r="J464" s="46">
        <f t="shared" si="105"/>
        <v>434.49986341254618</v>
      </c>
      <c r="K464">
        <f t="shared" si="106"/>
        <v>2.9173837936578071</v>
      </c>
      <c r="L464">
        <f t="shared" si="107"/>
        <v>3.3766016130302778E-2</v>
      </c>
      <c r="M464" s="46">
        <f t="shared" si="108"/>
        <v>2.9179699503307353</v>
      </c>
      <c r="N464" s="8">
        <f t="shared" si="96"/>
        <v>-7.7757823772492215E-7</v>
      </c>
      <c r="O464" s="5">
        <f>SUM($N$41:N464)*0.1+$N$8</f>
        <v>-5.9215105517452003E-5</v>
      </c>
      <c r="P464" s="5">
        <f>SUM($O$41:O464)+0</f>
        <v>1.5357542682555283E-3</v>
      </c>
      <c r="Q464" s="8">
        <f t="shared" si="97"/>
        <v>-5.6243255722508011E-7</v>
      </c>
      <c r="R464" s="5">
        <f>SUM($Q$41:Q464)*0.1+$T$8</f>
        <v>-5.8316163051264766E-5</v>
      </c>
      <c r="S464" s="5">
        <f>SUM($R$41:R464)+0</f>
        <v>1.5327793502392724E-3</v>
      </c>
      <c r="T464">
        <f t="shared" si="109"/>
        <v>8.3109587861237004E-5</v>
      </c>
      <c r="U464">
        <f t="shared" si="110"/>
        <v>2.1697819496403316E-3</v>
      </c>
      <c r="W464" s="1"/>
    </row>
    <row r="465" spans="2:23" x14ac:dyDescent="0.35">
      <c r="B465">
        <f t="shared" si="111"/>
        <v>42.400000000000333</v>
      </c>
      <c r="C465">
        <f t="shared" si="98"/>
        <v>0</v>
      </c>
      <c r="D465">
        <f t="shared" si="99"/>
        <v>254.64790894703248</v>
      </c>
      <c r="E465" s="2">
        <f t="shared" si="100"/>
        <v>-352.05762848491884</v>
      </c>
      <c r="F465">
        <f t="shared" si="101"/>
        <v>-19098.593171027438</v>
      </c>
      <c r="G465">
        <f t="shared" si="102"/>
        <v>915.34983406067113</v>
      </c>
      <c r="H465">
        <f t="shared" si="103"/>
        <v>662.08456326220221</v>
      </c>
      <c r="I465" s="2">
        <f t="shared" si="104"/>
        <v>1129.6996448724763</v>
      </c>
      <c r="J465" s="46">
        <f t="shared" si="105"/>
        <v>434.49986341254618</v>
      </c>
      <c r="K465">
        <f t="shared" si="106"/>
        <v>2.8093325420408335</v>
      </c>
      <c r="L465">
        <f t="shared" si="107"/>
        <v>3.3766016130302778E-2</v>
      </c>
      <c r="M465" s="46">
        <f t="shared" si="108"/>
        <v>2.8099412384079399</v>
      </c>
      <c r="N465" s="8">
        <f t="shared" si="96"/>
        <v>-7.4877904373510467E-7</v>
      </c>
      <c r="O465" s="5">
        <f>SUM($N$41:N465)*0.1+$N$8</f>
        <v>-5.9289983421825508E-5</v>
      </c>
      <c r="P465" s="5">
        <f>SUM($O$41:O465)+0</f>
        <v>1.4764642848337029E-3</v>
      </c>
      <c r="Q465" s="8">
        <f t="shared" si="97"/>
        <v>-5.4160172177229735E-7</v>
      </c>
      <c r="R465" s="5">
        <f>SUM($Q$41:Q465)*0.1+$T$8</f>
        <v>-5.8370323223442001E-5</v>
      </c>
      <c r="S465" s="5">
        <f>SUM($R$41:R465)+0</f>
        <v>1.4744090270158304E-3</v>
      </c>
      <c r="T465">
        <f t="shared" si="109"/>
        <v>8.3200942106261252E-5</v>
      </c>
      <c r="U465">
        <f t="shared" si="110"/>
        <v>2.0865830353319912E-3</v>
      </c>
      <c r="W465" s="1"/>
    </row>
    <row r="466" spans="2:23" x14ac:dyDescent="0.35">
      <c r="B466">
        <f t="shared" si="111"/>
        <v>42.500000000000334</v>
      </c>
      <c r="C466">
        <f t="shared" si="98"/>
        <v>0</v>
      </c>
      <c r="D466">
        <f t="shared" si="99"/>
        <v>254.64790894703248</v>
      </c>
      <c r="E466" s="2">
        <f t="shared" si="100"/>
        <v>-352.05762848491884</v>
      </c>
      <c r="F466">
        <f t="shared" si="101"/>
        <v>-19098.593171027438</v>
      </c>
      <c r="G466">
        <f t="shared" si="102"/>
        <v>880.14407121218028</v>
      </c>
      <c r="H466">
        <f t="shared" si="103"/>
        <v>636.61977236749772</v>
      </c>
      <c r="I466" s="2">
        <f t="shared" si="104"/>
        <v>1086.2496585312217</v>
      </c>
      <c r="J466" s="46">
        <f t="shared" si="105"/>
        <v>434.49986341254618</v>
      </c>
      <c r="K466">
        <f t="shared" si="106"/>
        <v>2.7012812904238648</v>
      </c>
      <c r="L466">
        <f t="shared" si="107"/>
        <v>3.3766016130302778E-2</v>
      </c>
      <c r="M466" s="46">
        <f t="shared" si="108"/>
        <v>2.7019143290507852</v>
      </c>
      <c r="N466" s="8">
        <f t="shared" si="96"/>
        <v>-7.1997984974529005E-7</v>
      </c>
      <c r="O466" s="5">
        <f>SUM($N$41:N466)*0.1+$N$8</f>
        <v>-5.9361981406800041E-5</v>
      </c>
      <c r="P466" s="5">
        <f>SUM($O$41:O466)+0</f>
        <v>1.4171023034269029E-3</v>
      </c>
      <c r="Q466" s="8">
        <f t="shared" si="97"/>
        <v>-5.2077088631951312E-7</v>
      </c>
      <c r="R466" s="5">
        <f>SUM($Q$41:Q466)*0.1+$T$8</f>
        <v>-5.8422400312073953E-5</v>
      </c>
      <c r="S466" s="5">
        <f>SUM($R$41:R466)+0</f>
        <v>1.4159866267037565E-3</v>
      </c>
      <c r="T466">
        <f t="shared" si="109"/>
        <v>8.3288784927897059E-5</v>
      </c>
      <c r="U466">
        <f t="shared" si="110"/>
        <v>2.0032965495357189E-3</v>
      </c>
      <c r="W466" s="1"/>
    </row>
    <row r="467" spans="2:23" x14ac:dyDescent="0.35">
      <c r="B467">
        <f t="shared" si="111"/>
        <v>42.600000000000335</v>
      </c>
      <c r="C467">
        <f t="shared" si="98"/>
        <v>0</v>
      </c>
      <c r="D467">
        <f t="shared" si="99"/>
        <v>254.64790894703248</v>
      </c>
      <c r="E467" s="2">
        <f t="shared" si="100"/>
        <v>-352.05762848491884</v>
      </c>
      <c r="F467">
        <f t="shared" si="101"/>
        <v>-19098.593171027438</v>
      </c>
      <c r="G467">
        <f t="shared" si="102"/>
        <v>844.93830836368761</v>
      </c>
      <c r="H467">
        <f t="shared" si="103"/>
        <v>611.15498147279322</v>
      </c>
      <c r="I467" s="2">
        <f t="shared" si="104"/>
        <v>1042.7996721899658</v>
      </c>
      <c r="J467" s="46">
        <f t="shared" si="105"/>
        <v>434.49986341254618</v>
      </c>
      <c r="K467">
        <f t="shared" si="106"/>
        <v>2.5932300388068925</v>
      </c>
      <c r="L467">
        <f t="shared" si="107"/>
        <v>3.3766016130302778E-2</v>
      </c>
      <c r="M467" s="46">
        <f t="shared" si="108"/>
        <v>2.5938894474719487</v>
      </c>
      <c r="N467" s="8">
        <f t="shared" si="96"/>
        <v>-6.9118065575547395E-7</v>
      </c>
      <c r="O467" s="5">
        <f>SUM($N$41:N467)*0.1+$N$8</f>
        <v>-5.9431099472375589E-5</v>
      </c>
      <c r="P467" s="5">
        <f>SUM($O$41:O467)+0</f>
        <v>1.3576712039545273E-3</v>
      </c>
      <c r="Q467" s="8">
        <f t="shared" si="97"/>
        <v>-4.9994005086672878E-7</v>
      </c>
      <c r="R467" s="5">
        <f>SUM($Q$41:Q467)*0.1+$T$8</f>
        <v>-5.8472394317160621E-5</v>
      </c>
      <c r="S467" s="5">
        <f>SUM($R$41:R467)+0</f>
        <v>1.3575142323865958E-3</v>
      </c>
      <c r="T467">
        <f t="shared" si="109"/>
        <v>8.3373116060735786E-5</v>
      </c>
      <c r="U467">
        <f t="shared" si="110"/>
        <v>1.9199260374242295E-3</v>
      </c>
      <c r="W467" s="1"/>
    </row>
    <row r="468" spans="2:23" x14ac:dyDescent="0.35">
      <c r="B468">
        <f t="shared" si="111"/>
        <v>42.700000000000337</v>
      </c>
      <c r="C468">
        <f t="shared" si="98"/>
        <v>0</v>
      </c>
      <c r="D468">
        <f t="shared" si="99"/>
        <v>254.64790894703248</v>
      </c>
      <c r="E468" s="2">
        <f t="shared" si="100"/>
        <v>-352.05762848491884</v>
      </c>
      <c r="F468">
        <f t="shared" si="101"/>
        <v>-19098.593171027438</v>
      </c>
      <c r="G468">
        <f t="shared" si="102"/>
        <v>809.73254551519494</v>
      </c>
      <c r="H468">
        <f t="shared" si="103"/>
        <v>585.69019057809055</v>
      </c>
      <c r="I468" s="2">
        <f t="shared" si="104"/>
        <v>999.34968584871092</v>
      </c>
      <c r="J468" s="46">
        <f t="shared" si="105"/>
        <v>434.49986341254618</v>
      </c>
      <c r="K468">
        <f t="shared" si="106"/>
        <v>2.4851787871899229</v>
      </c>
      <c r="L468">
        <f t="shared" si="107"/>
        <v>3.3766016130302778E-2</v>
      </c>
      <c r="M468" s="46">
        <f t="shared" si="108"/>
        <v>2.485866858026534</v>
      </c>
      <c r="N468" s="8">
        <f t="shared" si="96"/>
        <v>-6.6238146176565795E-7</v>
      </c>
      <c r="O468" s="5">
        <f>SUM($N$41:N468)*0.1+$N$8</f>
        <v>-5.9497337618552151E-5</v>
      </c>
      <c r="P468" s="5">
        <f>SUM($O$41:O468)+0</f>
        <v>1.2981738663359751E-3</v>
      </c>
      <c r="Q468" s="8">
        <f t="shared" si="97"/>
        <v>-4.7910921541394603E-7</v>
      </c>
      <c r="R468" s="5">
        <f>SUM($Q$41:Q468)*0.1+$T$8</f>
        <v>-5.8520305238702033E-5</v>
      </c>
      <c r="S468" s="5">
        <f>SUM($R$41:R468)+0</f>
        <v>1.2989939271478939E-3</v>
      </c>
      <c r="T468">
        <f t="shared" si="109"/>
        <v>8.3453935251291995E-5</v>
      </c>
      <c r="U468">
        <f t="shared" si="110"/>
        <v>1.8364750501993765E-3</v>
      </c>
      <c r="W468" s="1"/>
    </row>
    <row r="469" spans="2:23" x14ac:dyDescent="0.35">
      <c r="B469">
        <f t="shared" si="111"/>
        <v>42.800000000000338</v>
      </c>
      <c r="C469">
        <f t="shared" si="98"/>
        <v>0</v>
      </c>
      <c r="D469">
        <f t="shared" si="99"/>
        <v>254.64790894703248</v>
      </c>
      <c r="E469" s="2">
        <f t="shared" si="100"/>
        <v>-352.05762848491884</v>
      </c>
      <c r="F469">
        <f t="shared" si="101"/>
        <v>-19098.593171027438</v>
      </c>
      <c r="G469">
        <f t="shared" si="102"/>
        <v>774.52678266670227</v>
      </c>
      <c r="H469">
        <f t="shared" si="103"/>
        <v>560.22539968338788</v>
      </c>
      <c r="I469" s="2">
        <f t="shared" si="104"/>
        <v>955.89969950745603</v>
      </c>
      <c r="J469" s="46">
        <f t="shared" si="105"/>
        <v>434.49986341254618</v>
      </c>
      <c r="K469">
        <f t="shared" si="106"/>
        <v>2.3771275355729533</v>
      </c>
      <c r="L469">
        <f t="shared" si="107"/>
        <v>3.3766016130302778E-2</v>
      </c>
      <c r="M469" s="46">
        <f t="shared" si="108"/>
        <v>2.3778468731007636</v>
      </c>
      <c r="N469" s="8">
        <f t="shared" si="96"/>
        <v>-6.3358226777584184E-7</v>
      </c>
      <c r="O469" s="5">
        <f>SUM($N$41:N469)*0.1+$N$8</f>
        <v>-5.956069584532974E-5</v>
      </c>
      <c r="P469" s="5">
        <f>SUM($O$41:O469)+0</f>
        <v>1.2386131704906454E-3</v>
      </c>
      <c r="Q469" s="8">
        <f t="shared" si="97"/>
        <v>-4.5827837996116322E-7</v>
      </c>
      <c r="R469" s="5">
        <f>SUM($Q$41:Q469)*0.1+$T$8</f>
        <v>-5.8566133076698134E-5</v>
      </c>
      <c r="S469" s="5">
        <f>SUM($R$41:R469)+0</f>
        <v>1.2404277940711956E-3</v>
      </c>
      <c r="T469">
        <f t="shared" si="109"/>
        <v>8.3531242257836645E-5</v>
      </c>
      <c r="U469">
        <f t="shared" si="110"/>
        <v>1.7529471464984964E-3</v>
      </c>
      <c r="W469" s="1"/>
    </row>
    <row r="470" spans="2:23" x14ac:dyDescent="0.35">
      <c r="B470">
        <f t="shared" si="111"/>
        <v>42.90000000000034</v>
      </c>
      <c r="C470">
        <f t="shared" si="98"/>
        <v>0</v>
      </c>
      <c r="D470">
        <f t="shared" si="99"/>
        <v>254.64790894703248</v>
      </c>
      <c r="E470" s="2">
        <f t="shared" si="100"/>
        <v>-352.05762848491884</v>
      </c>
      <c r="F470">
        <f t="shared" si="101"/>
        <v>-19098.593171027438</v>
      </c>
      <c r="G470">
        <f t="shared" si="102"/>
        <v>739.32101981820961</v>
      </c>
      <c r="H470">
        <f t="shared" si="103"/>
        <v>534.76060878868338</v>
      </c>
      <c r="I470" s="2">
        <f t="shared" si="104"/>
        <v>912.44971316620013</v>
      </c>
      <c r="J470" s="46">
        <f t="shared" si="105"/>
        <v>434.49986341254618</v>
      </c>
      <c r="K470">
        <f t="shared" si="106"/>
        <v>2.2690762839559815</v>
      </c>
      <c r="L470">
        <f t="shared" si="107"/>
        <v>3.3766016130302778E-2</v>
      </c>
      <c r="M470" s="46">
        <f t="shared" si="108"/>
        <v>2.2698298645377415</v>
      </c>
      <c r="N470" s="8">
        <f t="shared" si="96"/>
        <v>-6.0478307378602585E-7</v>
      </c>
      <c r="O470" s="5">
        <f>SUM($N$41:N470)*0.1+$N$8</f>
        <v>-5.9621174152708344E-5</v>
      </c>
      <c r="P470" s="5">
        <f>SUM($O$41:O470)+0</f>
        <v>1.1789919963379372E-3</v>
      </c>
      <c r="Q470" s="8">
        <f t="shared" si="97"/>
        <v>-4.3744754450837898E-7</v>
      </c>
      <c r="R470" s="5">
        <f>SUM($Q$41:Q470)*0.1+$T$8</f>
        <v>-5.8609877831148979E-5</v>
      </c>
      <c r="S470" s="5">
        <f>SUM($R$41:R470)+0</f>
        <v>1.1818179162400467E-3</v>
      </c>
      <c r="T470">
        <f t="shared" si="109"/>
        <v>8.3605036850238786E-5</v>
      </c>
      <c r="U470">
        <f t="shared" si="110"/>
        <v>1.6693458942277004E-3</v>
      </c>
      <c r="W470" s="1"/>
    </row>
    <row r="471" spans="2:23" x14ac:dyDescent="0.35">
      <c r="B471">
        <f t="shared" si="111"/>
        <v>43.000000000000341</v>
      </c>
      <c r="C471">
        <f t="shared" si="98"/>
        <v>0</v>
      </c>
      <c r="D471">
        <f t="shared" si="99"/>
        <v>254.64790894703248</v>
      </c>
      <c r="E471" s="2">
        <f t="shared" si="100"/>
        <v>-352.05762848491884</v>
      </c>
      <c r="F471">
        <f t="shared" si="101"/>
        <v>-19098.593171027438</v>
      </c>
      <c r="G471">
        <f t="shared" si="102"/>
        <v>704.11525696971694</v>
      </c>
      <c r="H471">
        <f t="shared" si="103"/>
        <v>509.29581789397889</v>
      </c>
      <c r="I471" s="2">
        <f t="shared" si="104"/>
        <v>868.9997268249441</v>
      </c>
      <c r="J471" s="46">
        <f t="shared" si="105"/>
        <v>434.49986341254618</v>
      </c>
      <c r="K471">
        <f t="shared" si="106"/>
        <v>2.1610250323390092</v>
      </c>
      <c r="L471">
        <f t="shared" si="107"/>
        <v>3.3766016130302778E-2</v>
      </c>
      <c r="M471" s="46">
        <f t="shared" si="108"/>
        <v>2.1618162784870854</v>
      </c>
      <c r="N471" s="8">
        <f t="shared" si="96"/>
        <v>-5.7598387979620974E-7</v>
      </c>
      <c r="O471" s="5">
        <f>SUM($N$41:N471)*0.1+$N$8</f>
        <v>-5.9678772540687963E-5</v>
      </c>
      <c r="P471" s="5">
        <f>SUM($O$41:O471)+0</f>
        <v>1.1193132237972492E-3</v>
      </c>
      <c r="Q471" s="8">
        <f t="shared" si="97"/>
        <v>-4.166167090555947E-7</v>
      </c>
      <c r="R471" s="5">
        <f>SUM($Q$41:Q471)*0.1+$T$8</f>
        <v>-5.865153950205454E-5</v>
      </c>
      <c r="S471" s="5">
        <f>SUM($R$41:R471)+0</f>
        <v>1.123166376737992E-3</v>
      </c>
      <c r="T471">
        <f t="shared" si="109"/>
        <v>8.3675318809815327E-5</v>
      </c>
      <c r="U471">
        <f t="shared" si="110"/>
        <v>1.585674872980631E-3</v>
      </c>
      <c r="W471" s="1"/>
    </row>
    <row r="472" spans="2:23" x14ac:dyDescent="0.35">
      <c r="B472">
        <f t="shared" si="111"/>
        <v>43.100000000000342</v>
      </c>
      <c r="C472">
        <f t="shared" si="98"/>
        <v>0</v>
      </c>
      <c r="D472">
        <f t="shared" si="99"/>
        <v>254.64790894703248</v>
      </c>
      <c r="E472" s="2">
        <f t="shared" si="100"/>
        <v>-352.05762848491884</v>
      </c>
      <c r="F472">
        <f t="shared" si="101"/>
        <v>-19098.593171027438</v>
      </c>
      <c r="G472">
        <f t="shared" si="102"/>
        <v>668.90949412122609</v>
      </c>
      <c r="H472">
        <f t="shared" si="103"/>
        <v>483.8310269992744</v>
      </c>
      <c r="I472" s="2">
        <f t="shared" si="104"/>
        <v>825.54974048368956</v>
      </c>
      <c r="J472" s="46">
        <f t="shared" si="105"/>
        <v>434.49986341254618</v>
      </c>
      <c r="K472">
        <f t="shared" si="106"/>
        <v>2.0529737807220405</v>
      </c>
      <c r="L472">
        <f t="shared" si="107"/>
        <v>3.3766016130302778E-2</v>
      </c>
      <c r="M472" s="46">
        <f t="shared" si="108"/>
        <v>2.0538066549381138</v>
      </c>
      <c r="N472" s="8">
        <f t="shared" si="96"/>
        <v>-5.4718468580639512E-7</v>
      </c>
      <c r="O472" s="5">
        <f>SUM($N$41:N472)*0.1+$N$8</f>
        <v>-5.9733491009268596E-5</v>
      </c>
      <c r="P472" s="5">
        <f>SUM($O$41:O472)+0</f>
        <v>1.0595797327879806E-3</v>
      </c>
      <c r="Q472" s="8">
        <f t="shared" si="97"/>
        <v>-3.9578587360281041E-7</v>
      </c>
      <c r="R472" s="5">
        <f>SUM($Q$41:Q472)*0.1+$T$8</f>
        <v>-5.8691118089414818E-5</v>
      </c>
      <c r="S472" s="5">
        <f>SUM($R$41:R472)+0</f>
        <v>1.0644752586485772E-3</v>
      </c>
      <c r="T472">
        <f t="shared" si="109"/>
        <v>8.3742087929188913E-5</v>
      </c>
      <c r="U472">
        <f t="shared" si="110"/>
        <v>1.5019376772722642E-3</v>
      </c>
      <c r="W472" s="1"/>
    </row>
    <row r="473" spans="2:23" x14ac:dyDescent="0.35">
      <c r="B473">
        <f t="shared" si="111"/>
        <v>43.200000000000344</v>
      </c>
      <c r="C473">
        <f t="shared" si="98"/>
        <v>0</v>
      </c>
      <c r="D473">
        <f t="shared" si="99"/>
        <v>254.64790894703248</v>
      </c>
      <c r="E473" s="2">
        <f t="shared" si="100"/>
        <v>-352.05762848491884</v>
      </c>
      <c r="F473">
        <f t="shared" si="101"/>
        <v>-19098.593171027438</v>
      </c>
      <c r="G473">
        <f t="shared" si="102"/>
        <v>633.70373127273342</v>
      </c>
      <c r="H473">
        <f t="shared" si="103"/>
        <v>458.36623610457173</v>
      </c>
      <c r="I473" s="2">
        <f t="shared" si="104"/>
        <v>782.09975414243468</v>
      </c>
      <c r="J473" s="46">
        <f t="shared" si="105"/>
        <v>434.49986341254618</v>
      </c>
      <c r="K473">
        <f t="shared" si="106"/>
        <v>1.9449225291050707</v>
      </c>
      <c r="L473">
        <f t="shared" si="107"/>
        <v>3.3766016130302778E-2</v>
      </c>
      <c r="M473" s="46">
        <f t="shared" si="108"/>
        <v>1.9458016537551817</v>
      </c>
      <c r="N473" s="8">
        <f t="shared" si="96"/>
        <v>-5.1838549181657912E-7</v>
      </c>
      <c r="O473" s="5">
        <f>SUM($N$41:N473)*0.1+$N$8</f>
        <v>-5.9785329558450256E-5</v>
      </c>
      <c r="P473" s="5">
        <f>SUM($O$41:O473)+0</f>
        <v>9.9979440322953031E-4</v>
      </c>
      <c r="Q473" s="8">
        <f t="shared" si="97"/>
        <v>-3.7495503815002766E-7</v>
      </c>
      <c r="R473" s="5">
        <f>SUM($Q$41:Q473)*0.1+$T$8</f>
        <v>-5.8728613593229812E-5</v>
      </c>
      <c r="S473" s="5">
        <f>SUM($R$41:R473)+0</f>
        <v>1.0057466450553473E-3</v>
      </c>
      <c r="T473">
        <f t="shared" si="109"/>
        <v>8.3805344012153563E-5</v>
      </c>
      <c r="U473">
        <f t="shared" si="110"/>
        <v>1.4181379209263038E-3</v>
      </c>
      <c r="W473" s="1"/>
    </row>
    <row r="474" spans="2:23" x14ac:dyDescent="0.35">
      <c r="B474">
        <f t="shared" si="111"/>
        <v>43.300000000000345</v>
      </c>
      <c r="C474">
        <f t="shared" si="98"/>
        <v>0</v>
      </c>
      <c r="D474">
        <f t="shared" si="99"/>
        <v>254.64790894703248</v>
      </c>
      <c r="E474" s="2">
        <f t="shared" si="100"/>
        <v>-352.05762848491884</v>
      </c>
      <c r="F474">
        <f t="shared" si="101"/>
        <v>-19098.593171027438</v>
      </c>
      <c r="G474">
        <f t="shared" si="102"/>
        <v>598.49796842424075</v>
      </c>
      <c r="H474">
        <f t="shared" si="103"/>
        <v>432.90144520987087</v>
      </c>
      <c r="I474" s="2">
        <f t="shared" si="104"/>
        <v>738.6497678011807</v>
      </c>
      <c r="J474" s="46">
        <f t="shared" si="105"/>
        <v>434.49986341254618</v>
      </c>
      <c r="K474">
        <f t="shared" si="106"/>
        <v>1.8368712774881035</v>
      </c>
      <c r="L474">
        <f t="shared" si="107"/>
        <v>3.3766016130302778E-2</v>
      </c>
      <c r="M474" s="46">
        <f t="shared" si="108"/>
        <v>1.8378020898880034</v>
      </c>
      <c r="N474" s="8">
        <f t="shared" si="96"/>
        <v>-4.8958629782676302E-7</v>
      </c>
      <c r="O474" s="5">
        <f>SUM($N$41:N474)*0.1+$N$8</f>
        <v>-5.9834288188232931E-5</v>
      </c>
      <c r="P474" s="5">
        <f>SUM($O$41:O474)+0</f>
        <v>9.3996011504129734E-4</v>
      </c>
      <c r="Q474" s="8">
        <f t="shared" si="97"/>
        <v>-3.5412420269724633E-7</v>
      </c>
      <c r="R474" s="5">
        <f>SUM($Q$41:Q474)*0.1+$T$8</f>
        <v>-5.876402601349955E-5</v>
      </c>
      <c r="S474" s="5">
        <f>SUM($R$41:R474)+0</f>
        <v>9.4698261904184781E-4</v>
      </c>
      <c r="T474">
        <f t="shared" si="109"/>
        <v>8.3865086873548053E-5</v>
      </c>
      <c r="U474">
        <f t="shared" si="110"/>
        <v>1.3342792431255933E-3</v>
      </c>
      <c r="W474" s="1"/>
    </row>
    <row r="475" spans="2:23" x14ac:dyDescent="0.35">
      <c r="B475">
        <f t="shared" si="111"/>
        <v>43.400000000000347</v>
      </c>
      <c r="C475">
        <f t="shared" si="98"/>
        <v>0</v>
      </c>
      <c r="D475">
        <f t="shared" si="99"/>
        <v>254.64790894703248</v>
      </c>
      <c r="E475" s="2">
        <f t="shared" si="100"/>
        <v>-352.05762848491884</v>
      </c>
      <c r="F475">
        <f t="shared" si="101"/>
        <v>-19098.593171027438</v>
      </c>
      <c r="G475">
        <f t="shared" si="102"/>
        <v>563.29220557574808</v>
      </c>
      <c r="H475">
        <f t="shared" si="103"/>
        <v>407.43665431516638</v>
      </c>
      <c r="I475" s="2">
        <f t="shared" si="104"/>
        <v>695.19978145992479</v>
      </c>
      <c r="J475" s="46">
        <f t="shared" si="105"/>
        <v>434.49986341254618</v>
      </c>
      <c r="K475">
        <f t="shared" si="106"/>
        <v>1.7288200258711315</v>
      </c>
      <c r="L475">
        <f t="shared" si="107"/>
        <v>3.3766016130302778E-2</v>
      </c>
      <c r="M475" s="46">
        <f t="shared" si="108"/>
        <v>1.7298089817633031</v>
      </c>
      <c r="N475" s="8">
        <f t="shared" si="96"/>
        <v>-4.6078710383694697E-7</v>
      </c>
      <c r="O475" s="5">
        <f>SUM($N$41:N475)*0.1+$N$8</f>
        <v>-5.9880366898616634E-5</v>
      </c>
      <c r="P475" s="5">
        <f>SUM($O$41:O475)+0</f>
        <v>8.800797481426807E-4</v>
      </c>
      <c r="Q475" s="8">
        <f t="shared" si="97"/>
        <v>-3.3329336724446205E-7</v>
      </c>
      <c r="R475" s="5">
        <f>SUM($Q$41:Q475)*0.1+$T$8</f>
        <v>-5.8797355350223977E-5</v>
      </c>
      <c r="S475" s="5">
        <f>SUM($R$41:R475)+0</f>
        <v>8.8818526369162387E-4</v>
      </c>
      <c r="T475">
        <f t="shared" si="109"/>
        <v>8.3921316339136714E-5</v>
      </c>
      <c r="U475">
        <f t="shared" si="110"/>
        <v>1.2503653169093597E-3</v>
      </c>
      <c r="W475" s="1"/>
    </row>
    <row r="476" spans="2:23" x14ac:dyDescent="0.35">
      <c r="B476">
        <f t="shared" si="111"/>
        <v>43.500000000000348</v>
      </c>
      <c r="C476">
        <f t="shared" si="98"/>
        <v>0</v>
      </c>
      <c r="D476">
        <f t="shared" si="99"/>
        <v>254.64790894703248</v>
      </c>
      <c r="E476" s="2">
        <f t="shared" si="100"/>
        <v>-352.05762848491884</v>
      </c>
      <c r="F476">
        <f t="shared" si="101"/>
        <v>-19098.593171027438</v>
      </c>
      <c r="G476">
        <f t="shared" si="102"/>
        <v>528.08644272725724</v>
      </c>
      <c r="H476">
        <f t="shared" si="103"/>
        <v>381.97186342046189</v>
      </c>
      <c r="I476" s="2">
        <f t="shared" si="104"/>
        <v>651.74979511867036</v>
      </c>
      <c r="J476" s="46">
        <f t="shared" si="105"/>
        <v>434.49986341254618</v>
      </c>
      <c r="K476">
        <f t="shared" si="106"/>
        <v>1.620768774254163</v>
      </c>
      <c r="L476">
        <f t="shared" si="107"/>
        <v>3.3766016130302778E-2</v>
      </c>
      <c r="M476" s="46">
        <f t="shared" si="108"/>
        <v>1.6218236189959985</v>
      </c>
      <c r="N476" s="8">
        <f t="shared" si="96"/>
        <v>-4.3198790984713235E-7</v>
      </c>
      <c r="O476" s="5">
        <f>SUM($N$41:N476)*0.1+$N$8</f>
        <v>-5.9923565689601338E-5</v>
      </c>
      <c r="P476" s="5">
        <f>SUM($O$41:O476)+0</f>
        <v>8.2015618245307939E-4</v>
      </c>
      <c r="Q476" s="8">
        <f t="shared" si="97"/>
        <v>-3.1246253179167781E-7</v>
      </c>
      <c r="R476" s="5">
        <f>SUM($Q$41:Q476)*0.1+$T$8</f>
        <v>-5.8828601603403148E-5</v>
      </c>
      <c r="S476" s="5">
        <f>SUM($R$41:R476)+0</f>
        <v>8.2935666208822068E-4</v>
      </c>
      <c r="T476">
        <f t="shared" si="109"/>
        <v>8.3974032245497741E-5</v>
      </c>
      <c r="U476">
        <f t="shared" si="110"/>
        <v>1.1663998613537828E-3</v>
      </c>
      <c r="W476" s="1"/>
    </row>
    <row r="477" spans="2:23" x14ac:dyDescent="0.35">
      <c r="B477">
        <f t="shared" si="111"/>
        <v>43.60000000000035</v>
      </c>
      <c r="C477">
        <f t="shared" si="98"/>
        <v>0</v>
      </c>
      <c r="D477">
        <f t="shared" si="99"/>
        <v>254.64790894703248</v>
      </c>
      <c r="E477" s="2">
        <f t="shared" si="100"/>
        <v>-352.05762848491884</v>
      </c>
      <c r="F477">
        <f t="shared" si="101"/>
        <v>-19098.593171027438</v>
      </c>
      <c r="G477">
        <f t="shared" si="102"/>
        <v>492.88067987876275</v>
      </c>
      <c r="H477">
        <f t="shared" si="103"/>
        <v>356.50707252575739</v>
      </c>
      <c r="I477" s="2">
        <f t="shared" si="104"/>
        <v>608.29980877741286</v>
      </c>
      <c r="J477" s="46">
        <f t="shared" si="105"/>
        <v>434.49986341254618</v>
      </c>
      <c r="K477">
        <f t="shared" si="106"/>
        <v>1.512717522637187</v>
      </c>
      <c r="L477">
        <f t="shared" si="107"/>
        <v>3.3766016130302778E-2</v>
      </c>
      <c r="M477" s="46">
        <f t="shared" si="108"/>
        <v>1.5138476590560637</v>
      </c>
      <c r="N477" s="8">
        <f t="shared" si="96"/>
        <v>-4.0318871585731481E-7</v>
      </c>
      <c r="O477" s="5">
        <f>SUM($N$41:N477)*0.1+$N$8</f>
        <v>-5.9963884561187069E-5</v>
      </c>
      <c r="P477" s="5">
        <f>SUM($O$41:O477)+0</f>
        <v>7.6019229789189228E-4</v>
      </c>
      <c r="Q477" s="8">
        <f t="shared" si="97"/>
        <v>-2.9163169633889352E-7</v>
      </c>
      <c r="R477" s="5">
        <f>SUM($Q$41:Q477)*0.1+$T$8</f>
        <v>-5.8857764773037036E-5</v>
      </c>
      <c r="S477" s="5">
        <f>SUM($R$41:R477)+0</f>
        <v>7.7049889731518363E-4</v>
      </c>
      <c r="T477">
        <f t="shared" si="109"/>
        <v>8.4023234439918628E-5</v>
      </c>
      <c r="U477">
        <f t="shared" si="110"/>
        <v>1.0823866594420264E-3</v>
      </c>
      <c r="W477" s="1"/>
    </row>
    <row r="478" spans="2:23" x14ac:dyDescent="0.35">
      <c r="B478">
        <f t="shared" si="111"/>
        <v>43.700000000000351</v>
      </c>
      <c r="C478">
        <f t="shared" si="98"/>
        <v>0</v>
      </c>
      <c r="D478">
        <f t="shared" si="99"/>
        <v>254.64790894703248</v>
      </c>
      <c r="E478" s="2">
        <f t="shared" si="100"/>
        <v>-352.05762848491884</v>
      </c>
      <c r="F478">
        <f t="shared" si="101"/>
        <v>-19098.593171027438</v>
      </c>
      <c r="G478">
        <f t="shared" si="102"/>
        <v>457.6749170302719</v>
      </c>
      <c r="H478">
        <f t="shared" si="103"/>
        <v>331.04228163105472</v>
      </c>
      <c r="I478" s="2">
        <f t="shared" si="104"/>
        <v>564.84982243615934</v>
      </c>
      <c r="J478" s="46">
        <f t="shared" si="105"/>
        <v>434.49986341254618</v>
      </c>
      <c r="K478">
        <f t="shared" si="106"/>
        <v>1.4046662710202207</v>
      </c>
      <c r="L478">
        <f t="shared" si="107"/>
        <v>3.3766016130302778E-2</v>
      </c>
      <c r="M478" s="46">
        <f t="shared" si="108"/>
        <v>1.4058832684393778</v>
      </c>
      <c r="N478" s="8">
        <f t="shared" si="96"/>
        <v>-3.7438952186750024E-7</v>
      </c>
      <c r="O478" s="5">
        <f>SUM($N$41:N478)*0.1+$N$8</f>
        <v>-6.0001323513373829E-5</v>
      </c>
      <c r="P478" s="5">
        <f>SUM($O$41:O478)+0</f>
        <v>7.0019097437851847E-4</v>
      </c>
      <c r="Q478" s="8">
        <f t="shared" si="97"/>
        <v>-2.7080086088611072E-7</v>
      </c>
      <c r="R478" s="5">
        <f>SUM($Q$41:Q478)*0.1+$T$8</f>
        <v>-5.8884844859125667E-5</v>
      </c>
      <c r="S478" s="5">
        <f>SUM($R$41:R478)+0</f>
        <v>7.1161405245605801E-4</v>
      </c>
      <c r="T478">
        <f t="shared" si="109"/>
        <v>8.4068922780298824E-5</v>
      </c>
      <c r="U478">
        <f t="shared" si="110"/>
        <v>9.9832958498387325E-4</v>
      </c>
      <c r="W478" s="1"/>
    </row>
    <row r="479" spans="2:23" x14ac:dyDescent="0.35">
      <c r="B479">
        <f t="shared" si="111"/>
        <v>43.800000000000352</v>
      </c>
      <c r="C479">
        <f t="shared" si="98"/>
        <v>0</v>
      </c>
      <c r="D479">
        <f t="shared" si="99"/>
        <v>254.64790894703248</v>
      </c>
      <c r="E479" s="2">
        <f t="shared" si="100"/>
        <v>-352.05762848491884</v>
      </c>
      <c r="F479">
        <f t="shared" si="101"/>
        <v>-19098.593171027438</v>
      </c>
      <c r="G479">
        <f t="shared" si="102"/>
        <v>422.46915418177741</v>
      </c>
      <c r="H479">
        <f t="shared" si="103"/>
        <v>305.57749073634841</v>
      </c>
      <c r="I479" s="2">
        <f t="shared" si="104"/>
        <v>521.39983609490093</v>
      </c>
      <c r="J479" s="46">
        <f t="shared" si="105"/>
        <v>434.49986341254618</v>
      </c>
      <c r="K479">
        <f t="shared" si="106"/>
        <v>1.2966150194032424</v>
      </c>
      <c r="L479">
        <f t="shared" si="107"/>
        <v>3.3766016130302778E-2</v>
      </c>
      <c r="M479" s="46">
        <f t="shared" si="108"/>
        <v>1.2979333342194452</v>
      </c>
      <c r="N479" s="8">
        <f t="shared" si="96"/>
        <v>-3.4559032787768271E-7</v>
      </c>
      <c r="O479" s="5">
        <f>SUM($N$41:N479)*0.1+$N$8</f>
        <v>-6.0035882546161589E-5</v>
      </c>
      <c r="P479" s="5">
        <f>SUM($O$41:O479)+0</f>
        <v>6.4015509183235693E-4</v>
      </c>
      <c r="Q479" s="8">
        <f t="shared" si="97"/>
        <v>-2.4997002543332495E-7</v>
      </c>
      <c r="R479" s="5">
        <f>SUM($Q$41:Q479)*0.1+$T$8</f>
        <v>-5.8909841861668987E-5</v>
      </c>
      <c r="S479" s="5">
        <f>SUM($R$41:R479)+0</f>
        <v>6.5270421059438898E-4</v>
      </c>
      <c r="T479">
        <f t="shared" si="109"/>
        <v>8.411109713505916E-5</v>
      </c>
      <c r="U479">
        <f t="shared" si="110"/>
        <v>9.1423264442183302E-4</v>
      </c>
      <c r="W479" s="1"/>
    </row>
    <row r="480" spans="2:23" x14ac:dyDescent="0.35">
      <c r="B480">
        <f t="shared" si="111"/>
        <v>43.900000000000354</v>
      </c>
      <c r="C480">
        <f t="shared" si="98"/>
        <v>0</v>
      </c>
      <c r="D480">
        <f t="shared" si="99"/>
        <v>254.64790894703248</v>
      </c>
      <c r="E480" s="2">
        <f t="shared" si="100"/>
        <v>-352.05762848491884</v>
      </c>
      <c r="F480">
        <f t="shared" si="101"/>
        <v>-19098.593171027438</v>
      </c>
      <c r="G480">
        <f t="shared" si="102"/>
        <v>387.26339133328656</v>
      </c>
      <c r="H480">
        <f t="shared" si="103"/>
        <v>280.11269984164755</v>
      </c>
      <c r="I480" s="2">
        <f t="shared" si="104"/>
        <v>477.94984975364849</v>
      </c>
      <c r="J480" s="46">
        <f t="shared" si="105"/>
        <v>434.49986341254618</v>
      </c>
      <c r="K480">
        <f t="shared" si="106"/>
        <v>1.188563767786279</v>
      </c>
      <c r="L480">
        <f t="shared" si="107"/>
        <v>3.3766016130302778E-2</v>
      </c>
      <c r="M480" s="46">
        <f t="shared" si="108"/>
        <v>1.1900017905995988</v>
      </c>
      <c r="N480" s="8">
        <f t="shared" si="96"/>
        <v>-3.1679113388786809E-7</v>
      </c>
      <c r="O480" s="5">
        <f>SUM($N$41:N480)*0.1+$N$8</f>
        <v>-6.0067561659550377E-5</v>
      </c>
      <c r="P480" s="5">
        <f>SUM($O$41:O480)+0</f>
        <v>5.8008753017280655E-4</v>
      </c>
      <c r="Q480" s="8">
        <f t="shared" si="97"/>
        <v>-2.2913918998054368E-7</v>
      </c>
      <c r="R480" s="5">
        <f>SUM($Q$41:Q480)*0.1+$T$8</f>
        <v>-5.8932755780667051E-5</v>
      </c>
      <c r="S480" s="5">
        <f>SUM($R$41:R480)+0</f>
        <v>5.9377145481372194E-4</v>
      </c>
      <c r="T480">
        <f t="shared" si="109"/>
        <v>8.4149757383058637E-5</v>
      </c>
      <c r="U480">
        <f t="shared" si="110"/>
        <v>8.3010004409925827E-4</v>
      </c>
      <c r="W480" s="1"/>
    </row>
    <row r="481" spans="2:23" x14ac:dyDescent="0.35">
      <c r="B481">
        <f t="shared" si="111"/>
        <v>44.000000000000355</v>
      </c>
      <c r="C481">
        <f t="shared" si="98"/>
        <v>0</v>
      </c>
      <c r="D481">
        <f t="shared" si="99"/>
        <v>254.64790894703248</v>
      </c>
      <c r="E481" s="2">
        <f t="shared" si="100"/>
        <v>-352.05762848491884</v>
      </c>
      <c r="F481">
        <f t="shared" si="101"/>
        <v>-19098.593171027438</v>
      </c>
      <c r="G481">
        <f t="shared" si="102"/>
        <v>352.0576284847939</v>
      </c>
      <c r="H481">
        <f t="shared" si="103"/>
        <v>254.64790894694306</v>
      </c>
      <c r="I481" s="2">
        <f t="shared" si="104"/>
        <v>434.49986341239253</v>
      </c>
      <c r="J481" s="46">
        <f t="shared" si="105"/>
        <v>434.49986341254618</v>
      </c>
      <c r="K481">
        <f t="shared" si="106"/>
        <v>1.0805125161693068</v>
      </c>
      <c r="L481">
        <f t="shared" si="107"/>
        <v>3.3766016130302778E-2</v>
      </c>
      <c r="M481" s="46">
        <f t="shared" si="108"/>
        <v>1.0820941406062885</v>
      </c>
      <c r="N481" s="8">
        <f t="shared" si="96"/>
        <v>-2.8799193989805204E-7</v>
      </c>
      <c r="O481" s="5">
        <f>SUM($N$41:N481)*0.1+$N$8</f>
        <v>-6.009636085354018E-5</v>
      </c>
      <c r="P481" s="5">
        <f>SUM($O$41:O481)+0</f>
        <v>5.1999116931926632E-4</v>
      </c>
      <c r="Q481" s="8">
        <f t="shared" si="97"/>
        <v>-2.0830835452775942E-7</v>
      </c>
      <c r="R481" s="5">
        <f>SUM($Q$41:Q481)*0.1+$T$8</f>
        <v>-5.8953586616119805E-5</v>
      </c>
      <c r="S481" s="5">
        <f>SUM($R$41:R481)+0</f>
        <v>5.3481786819760218E-4</v>
      </c>
      <c r="T481">
        <f t="shared" si="109"/>
        <v>8.4184903413517422E-5</v>
      </c>
      <c r="U481">
        <f t="shared" si="110"/>
        <v>7.4593630312074616E-4</v>
      </c>
      <c r="W481" s="1"/>
    </row>
    <row r="482" spans="2:23" x14ac:dyDescent="0.35">
      <c r="B482">
        <f t="shared" si="111"/>
        <v>44.100000000000357</v>
      </c>
      <c r="C482">
        <f t="shared" si="98"/>
        <v>0</v>
      </c>
      <c r="D482">
        <f t="shared" si="99"/>
        <v>254.64790894703248</v>
      </c>
      <c r="E482" s="2">
        <f t="shared" si="100"/>
        <v>-352.05762848491884</v>
      </c>
      <c r="F482">
        <f t="shared" si="101"/>
        <v>-19098.593171027438</v>
      </c>
      <c r="G482">
        <f t="shared" si="102"/>
        <v>316.85186563630123</v>
      </c>
      <c r="H482">
        <f t="shared" si="103"/>
        <v>229.18311805224221</v>
      </c>
      <c r="I482" s="2">
        <f t="shared" si="104"/>
        <v>391.04987707113867</v>
      </c>
      <c r="J482" s="46">
        <f t="shared" si="105"/>
        <v>434.49986341254618</v>
      </c>
      <c r="K482">
        <f t="shared" si="106"/>
        <v>0.97246126455233972</v>
      </c>
      <c r="L482">
        <f t="shared" si="107"/>
        <v>3.3766016130302778E-2</v>
      </c>
      <c r="M482" s="46">
        <f t="shared" si="108"/>
        <v>0.97421832388365148</v>
      </c>
      <c r="N482" s="8">
        <f t="shared" si="96"/>
        <v>-2.5919274590823599E-7</v>
      </c>
      <c r="O482" s="5">
        <f>SUM($N$41:N482)*0.1+$N$8</f>
        <v>-6.012228012813101E-5</v>
      </c>
      <c r="P482" s="5">
        <f>SUM($O$41:O482)+0</f>
        <v>4.5986888919113532E-4</v>
      </c>
      <c r="Q482" s="8">
        <f t="shared" si="97"/>
        <v>-1.8747751907497809E-7</v>
      </c>
      <c r="R482" s="5">
        <f>SUM($Q$41:Q482)*0.1+$T$8</f>
        <v>-5.8972334368027329E-5</v>
      </c>
      <c r="S482" s="5">
        <f>SUM($R$41:R482)+0</f>
        <v>4.7584553382957486E-4</v>
      </c>
      <c r="T482">
        <f t="shared" si="109"/>
        <v>8.4216535125947048E-5</v>
      </c>
      <c r="U482">
        <f t="shared" si="110"/>
        <v>6.6174645243585685E-4</v>
      </c>
      <c r="W482" s="1"/>
    </row>
    <row r="483" spans="2:23" x14ac:dyDescent="0.35">
      <c r="B483">
        <f t="shared" si="111"/>
        <v>44.200000000000358</v>
      </c>
      <c r="C483">
        <f t="shared" si="98"/>
        <v>0</v>
      </c>
      <c r="D483">
        <f t="shared" si="99"/>
        <v>254.64790894703248</v>
      </c>
      <c r="E483" s="2">
        <f t="shared" si="100"/>
        <v>-352.05762848491884</v>
      </c>
      <c r="F483">
        <f t="shared" si="101"/>
        <v>-19098.593171027438</v>
      </c>
      <c r="G483">
        <f t="shared" si="102"/>
        <v>281.64610278780856</v>
      </c>
      <c r="H483">
        <f t="shared" si="103"/>
        <v>203.71832715753771</v>
      </c>
      <c r="I483" s="2">
        <f t="shared" si="104"/>
        <v>347.5998907298827</v>
      </c>
      <c r="J483" s="46">
        <f t="shared" si="105"/>
        <v>434.49986341254618</v>
      </c>
      <c r="K483">
        <f t="shared" si="106"/>
        <v>0.86441001293536746</v>
      </c>
      <c r="L483">
        <f t="shared" si="107"/>
        <v>3.3766016130302778E-2</v>
      </c>
      <c r="M483" s="46">
        <f t="shared" si="108"/>
        <v>0.86638623142271698</v>
      </c>
      <c r="N483" s="8">
        <f t="shared" si="96"/>
        <v>-2.3039355191841991E-7</v>
      </c>
      <c r="O483" s="5">
        <f>SUM($N$41:N483)*0.1+$N$8</f>
        <v>-6.0145319483322841E-5</v>
      </c>
      <c r="P483" s="5">
        <f>SUM($O$41:O483)+0</f>
        <v>3.997235697078125E-4</v>
      </c>
      <c r="Q483" s="8">
        <f t="shared" si="97"/>
        <v>-1.6664668362219383E-7</v>
      </c>
      <c r="R483" s="5">
        <f>SUM($Q$41:Q483)*0.1+$T$8</f>
        <v>-5.8988999036389543E-5</v>
      </c>
      <c r="S483" s="5">
        <f>SUM($R$41:R483)+0</f>
        <v>4.1685653479318533E-4</v>
      </c>
      <c r="T483">
        <f t="shared" si="109"/>
        <v>8.4244652430086859E-5</v>
      </c>
      <c r="U483">
        <f t="shared" si="110"/>
        <v>5.7753640818543946E-4</v>
      </c>
      <c r="W483" s="1"/>
    </row>
    <row r="484" spans="2:23" x14ac:dyDescent="0.35">
      <c r="B484">
        <f t="shared" si="111"/>
        <v>44.30000000000036</v>
      </c>
      <c r="C484">
        <f t="shared" si="98"/>
        <v>0</v>
      </c>
      <c r="D484">
        <f t="shared" si="99"/>
        <v>254.64790894703248</v>
      </c>
      <c r="E484" s="2">
        <f t="shared" si="100"/>
        <v>-352.05762848491884</v>
      </c>
      <c r="F484">
        <f t="shared" si="101"/>
        <v>-19098.593171027438</v>
      </c>
      <c r="G484">
        <f t="shared" si="102"/>
        <v>246.44033993931589</v>
      </c>
      <c r="H484">
        <f t="shared" si="103"/>
        <v>178.25353626283322</v>
      </c>
      <c r="I484" s="2">
        <f t="shared" si="104"/>
        <v>304.14990438862674</v>
      </c>
      <c r="J484" s="46">
        <f t="shared" si="105"/>
        <v>434.49986341254618</v>
      </c>
      <c r="K484">
        <f t="shared" si="106"/>
        <v>0.7563587613183953</v>
      </c>
      <c r="L484">
        <f t="shared" si="107"/>
        <v>3.3766016130302778E-2</v>
      </c>
      <c r="M484" s="46">
        <f t="shared" si="108"/>
        <v>0.75861650875724618</v>
      </c>
      <c r="N484" s="8">
        <f t="shared" si="96"/>
        <v>-2.0159435792860383E-7</v>
      </c>
      <c r="O484" s="5">
        <f>SUM($N$41:N484)*0.1+$N$8</f>
        <v>-6.01654789191157E-5</v>
      </c>
      <c r="P484" s="5">
        <f>SUM($O$41:O484)+0</f>
        <v>3.3955809078869677E-4</v>
      </c>
      <c r="Q484" s="8">
        <f t="shared" si="97"/>
        <v>-1.4581584816940957E-7</v>
      </c>
      <c r="R484" s="5">
        <f>SUM($Q$41:Q484)*0.1+$T$8</f>
        <v>-5.90035806212065E-5</v>
      </c>
      <c r="S484" s="5">
        <f>SUM($R$41:R484)+0</f>
        <v>3.5785295417197882E-4</v>
      </c>
      <c r="T484">
        <f t="shared" si="109"/>
        <v>8.4269255245847356E-5</v>
      </c>
      <c r="U484">
        <f t="shared" si="110"/>
        <v>4.9331372759094919E-4</v>
      </c>
      <c r="W484" s="1"/>
    </row>
    <row r="485" spans="2:23" x14ac:dyDescent="0.35">
      <c r="B485">
        <f t="shared" si="111"/>
        <v>44.400000000000361</v>
      </c>
      <c r="C485">
        <f t="shared" si="98"/>
        <v>0</v>
      </c>
      <c r="D485">
        <f t="shared" si="99"/>
        <v>254.64790894703248</v>
      </c>
      <c r="E485" s="2">
        <f t="shared" si="100"/>
        <v>-352.05762848491884</v>
      </c>
      <c r="F485">
        <f t="shared" si="101"/>
        <v>-19098.593171027438</v>
      </c>
      <c r="G485">
        <f t="shared" si="102"/>
        <v>211.23457709082504</v>
      </c>
      <c r="H485">
        <f t="shared" si="103"/>
        <v>152.78874536812873</v>
      </c>
      <c r="I485" s="2">
        <f t="shared" si="104"/>
        <v>260.69991804737219</v>
      </c>
      <c r="J485" s="46">
        <f t="shared" si="105"/>
        <v>434.49986341254618</v>
      </c>
      <c r="K485">
        <f t="shared" si="106"/>
        <v>0.64830750970142659</v>
      </c>
      <c r="L485">
        <f t="shared" si="107"/>
        <v>3.3766016130302778E-2</v>
      </c>
      <c r="M485" s="46">
        <f t="shared" si="108"/>
        <v>0.65094013447566812</v>
      </c>
      <c r="N485" s="8">
        <f t="shared" si="96"/>
        <v>-1.7279516393878926E-7</v>
      </c>
      <c r="O485" s="5">
        <f>SUM($N$41:N485)*0.1+$N$8</f>
        <v>-6.0182758435509587E-5</v>
      </c>
      <c r="P485" s="5">
        <f>SUM($O$41:O485)+0</f>
        <v>2.7937533235318718E-4</v>
      </c>
      <c r="Q485" s="8">
        <f t="shared" si="97"/>
        <v>-1.2498501271662528E-7</v>
      </c>
      <c r="R485" s="5">
        <f>SUM($Q$41:Q485)*0.1+$T$8</f>
        <v>-5.9016079122478147E-5</v>
      </c>
      <c r="S485" s="5">
        <f>SUM($R$41:R485)+0</f>
        <v>2.9883687504950066E-4</v>
      </c>
      <c r="T485">
        <f t="shared" si="109"/>
        <v>8.4290343503259617E-5</v>
      </c>
      <c r="U485">
        <f t="shared" si="110"/>
        <v>4.090892985850457E-4</v>
      </c>
      <c r="W485" s="1"/>
    </row>
    <row r="486" spans="2:23" x14ac:dyDescent="0.35">
      <c r="B486">
        <f t="shared" si="111"/>
        <v>44.500000000000362</v>
      </c>
      <c r="C486">
        <f t="shared" si="98"/>
        <v>0</v>
      </c>
      <c r="D486">
        <f t="shared" si="99"/>
        <v>254.64790894703248</v>
      </c>
      <c r="E486" s="2">
        <f t="shared" si="100"/>
        <v>-352.05762848491884</v>
      </c>
      <c r="F486">
        <f t="shared" si="101"/>
        <v>-19098.593171027438</v>
      </c>
      <c r="G486">
        <f t="shared" si="102"/>
        <v>176.02881424233237</v>
      </c>
      <c r="H486">
        <f t="shared" si="103"/>
        <v>127.32395447342424</v>
      </c>
      <c r="I486" s="2">
        <f t="shared" si="104"/>
        <v>217.24993170611623</v>
      </c>
      <c r="J486" s="46">
        <f t="shared" si="105"/>
        <v>434.49986341254618</v>
      </c>
      <c r="K486">
        <f t="shared" si="106"/>
        <v>0.54025625808445432</v>
      </c>
      <c r="L486">
        <f t="shared" si="107"/>
        <v>3.3766016130302778E-2</v>
      </c>
      <c r="M486" s="46">
        <f t="shared" si="108"/>
        <v>0.54341260192909779</v>
      </c>
      <c r="N486" s="8">
        <f t="shared" si="96"/>
        <v>-1.4399596994897318E-7</v>
      </c>
      <c r="O486" s="5">
        <f>SUM($N$41:N486)*0.1+$N$8</f>
        <v>-6.0197158032504475E-5</v>
      </c>
      <c r="P486" s="5">
        <f>SUM($O$41:O486)+0</f>
        <v>2.1917817432068272E-4</v>
      </c>
      <c r="Q486" s="8">
        <f t="shared" si="97"/>
        <v>-1.0415417726384101E-7</v>
      </c>
      <c r="R486" s="5">
        <f>SUM($Q$41:Q486)*0.1+$T$8</f>
        <v>-5.902649454020451E-5</v>
      </c>
      <c r="S486" s="5">
        <f>SUM($R$41:R486)+0</f>
        <v>2.3981038050929613E-4</v>
      </c>
      <c r="T486">
        <f t="shared" si="109"/>
        <v>8.4307917142431598E-5</v>
      </c>
      <c r="U486">
        <f t="shared" si="110"/>
        <v>3.2488165645133151E-4</v>
      </c>
      <c r="W486" s="1"/>
    </row>
    <row r="487" spans="2:23" x14ac:dyDescent="0.35">
      <c r="B487">
        <f t="shared" si="111"/>
        <v>44.600000000000364</v>
      </c>
      <c r="C487">
        <f t="shared" si="98"/>
        <v>0</v>
      </c>
      <c r="D487">
        <f t="shared" si="99"/>
        <v>254.64790894703248</v>
      </c>
      <c r="E487" s="2">
        <f t="shared" si="100"/>
        <v>-352.05762848491884</v>
      </c>
      <c r="F487">
        <f t="shared" si="101"/>
        <v>-19098.593171027438</v>
      </c>
      <c r="G487">
        <f t="shared" si="102"/>
        <v>140.82305139383971</v>
      </c>
      <c r="H487">
        <f t="shared" si="103"/>
        <v>101.85916357871974</v>
      </c>
      <c r="I487" s="2">
        <f t="shared" si="104"/>
        <v>173.79994536486026</v>
      </c>
      <c r="J487" s="46">
        <f t="shared" si="105"/>
        <v>434.49986341254618</v>
      </c>
      <c r="K487">
        <f t="shared" si="106"/>
        <v>0.43220500646748211</v>
      </c>
      <c r="L487">
        <f t="shared" si="107"/>
        <v>3.3766016130302778E-2</v>
      </c>
      <c r="M487" s="46">
        <f t="shared" si="108"/>
        <v>0.43614401194042762</v>
      </c>
      <c r="N487" s="8">
        <f t="shared" si="96"/>
        <v>-1.1519677595915713E-7</v>
      </c>
      <c r="O487" s="5">
        <f>SUM($N$41:N487)*0.1+$N$8</f>
        <v>-6.0208677710100404E-5</v>
      </c>
      <c r="P487" s="5">
        <f>SUM($O$41:O487)+0</f>
        <v>1.5896949661058232E-4</v>
      </c>
      <c r="Q487" s="8">
        <f t="shared" si="97"/>
        <v>-8.3323341811056735E-8</v>
      </c>
      <c r="R487" s="5">
        <f>SUM($Q$41:Q487)*0.1+$T$8</f>
        <v>-5.9034826874385644E-5</v>
      </c>
      <c r="S487" s="5">
        <f>SUM($R$41:R487)+0</f>
        <v>1.8077555363491048E-4</v>
      </c>
      <c r="T487">
        <f t="shared" si="109"/>
        <v>8.4321976113510449E-5</v>
      </c>
      <c r="U487">
        <f t="shared" si="110"/>
        <v>2.4073035048499872E-4</v>
      </c>
      <c r="W487" s="1"/>
    </row>
    <row r="488" spans="2:23" x14ac:dyDescent="0.35">
      <c r="B488">
        <f t="shared" si="111"/>
        <v>44.700000000000365</v>
      </c>
      <c r="C488">
        <f t="shared" si="98"/>
        <v>0</v>
      </c>
      <c r="D488">
        <f t="shared" si="99"/>
        <v>254.64790894703248</v>
      </c>
      <c r="E488" s="2">
        <f t="shared" si="100"/>
        <v>-352.05762848491884</v>
      </c>
      <c r="F488">
        <f t="shared" si="101"/>
        <v>-19098.593171027438</v>
      </c>
      <c r="G488">
        <f t="shared" si="102"/>
        <v>105.61728854534704</v>
      </c>
      <c r="H488">
        <f t="shared" si="103"/>
        <v>76.394372684015252</v>
      </c>
      <c r="I488" s="2">
        <f t="shared" si="104"/>
        <v>130.34995902360427</v>
      </c>
      <c r="J488" s="46">
        <f t="shared" si="105"/>
        <v>434.49986341254618</v>
      </c>
      <c r="K488">
        <f t="shared" si="106"/>
        <v>0.32415375485050979</v>
      </c>
      <c r="L488">
        <f t="shared" si="107"/>
        <v>3.3766016130302778E-2</v>
      </c>
      <c r="M488" s="46">
        <f t="shared" si="108"/>
        <v>0.32938744408313442</v>
      </c>
      <c r="N488" s="8">
        <f t="shared" si="96"/>
        <v>-8.639758196934107E-8</v>
      </c>
      <c r="O488" s="5">
        <f>SUM($N$41:N488)*0.1+$N$8</f>
        <v>-6.0217317468297334E-5</v>
      </c>
      <c r="P488" s="5">
        <f>SUM($O$41:O488)+0</f>
        <v>9.8752179142284983E-5</v>
      </c>
      <c r="Q488" s="8">
        <f t="shared" si="97"/>
        <v>-6.2492506358272474E-8</v>
      </c>
      <c r="R488" s="5">
        <f>SUM($Q$41:Q488)*0.1+$T$8</f>
        <v>-5.9041076125021467E-5</v>
      </c>
      <c r="S488" s="5">
        <f>SUM($R$41:R488)+0</f>
        <v>1.2173447750988901E-4</v>
      </c>
      <c r="T488">
        <f t="shared" si="109"/>
        <v>8.4332520376651185E-5</v>
      </c>
      <c r="U488">
        <f t="shared" si="110"/>
        <v>1.5675227558142695E-4</v>
      </c>
      <c r="W488" s="1"/>
    </row>
    <row r="489" spans="2:23" x14ac:dyDescent="0.35">
      <c r="B489">
        <f t="shared" si="111"/>
        <v>44.800000000000367</v>
      </c>
      <c r="C489">
        <f t="shared" si="98"/>
        <v>0</v>
      </c>
      <c r="D489">
        <f t="shared" si="99"/>
        <v>254.64790894703248</v>
      </c>
      <c r="E489" s="2">
        <f t="shared" si="100"/>
        <v>-352.05762848491884</v>
      </c>
      <c r="F489">
        <f t="shared" si="101"/>
        <v>-19098.593171027438</v>
      </c>
      <c r="G489">
        <f t="shared" si="102"/>
        <v>70.411525696854369</v>
      </c>
      <c r="H489">
        <f t="shared" si="103"/>
        <v>50.929581789314398</v>
      </c>
      <c r="I489" s="2">
        <f t="shared" si="104"/>
        <v>86.899972682350409</v>
      </c>
      <c r="J489" s="46">
        <f t="shared" si="105"/>
        <v>434.49986341254618</v>
      </c>
      <c r="K489">
        <f t="shared" si="106"/>
        <v>0.2161025032335428</v>
      </c>
      <c r="L489">
        <f t="shared" si="107"/>
        <v>3.3766016130302778E-2</v>
      </c>
      <c r="M489" s="46">
        <f t="shared" si="108"/>
        <v>0.22387658082018982</v>
      </c>
      <c r="N489" s="8">
        <f t="shared" si="96"/>
        <v>-5.7598387979524999E-8</v>
      </c>
      <c r="O489" s="5">
        <f>SUM($N$41:N489)*0.1+$N$8</f>
        <v>-6.0223077307095291E-5</v>
      </c>
      <c r="P489" s="5">
        <f>SUM($O$41:O489)+0</f>
        <v>3.8529101835189691E-5</v>
      </c>
      <c r="Q489" s="8">
        <f t="shared" si="97"/>
        <v>-4.1661670905491171E-8</v>
      </c>
      <c r="R489" s="5">
        <f>SUM($Q$41:Q489)*0.1+$T$8</f>
        <v>-5.9045242292112007E-5</v>
      </c>
      <c r="S489" s="5">
        <f>SUM($R$41:R489)+0</f>
        <v>6.2689235217777001E-5</v>
      </c>
      <c r="T489">
        <f t="shared" si="109"/>
        <v>8.4339549901991937E-5</v>
      </c>
      <c r="U489">
        <f t="shared" si="110"/>
        <v>7.3582823406119643E-5</v>
      </c>
      <c r="W489" s="1"/>
    </row>
    <row r="490" spans="2:23" x14ac:dyDescent="0.35">
      <c r="B490">
        <f t="shared" si="111"/>
        <v>44.900000000000368</v>
      </c>
      <c r="C490">
        <f t="shared" ref="C490:C491" si="112">IF(B490&lt;$G$6,$B$14,$B$14+$B$12)</f>
        <v>0</v>
      </c>
      <c r="D490">
        <f t="shared" ref="D490:D491" si="113">IF(B490&lt;18, $B$15, $B$15+$B$11 )</f>
        <v>254.64790894703248</v>
      </c>
      <c r="E490" s="2">
        <f t="shared" ref="E490:E491" si="114">IF(B490&lt;18, $B$16, $B$16+$B$13 )</f>
        <v>-352.05762848491884</v>
      </c>
      <c r="F490">
        <f t="shared" ref="F490:F491" si="115">IF(B490&lt;18,0,-$G$7*$B$11)</f>
        <v>-19098.593171027438</v>
      </c>
      <c r="G490">
        <f t="shared" ref="G490:G491" si="116">IF(B490&lt;$G$6,    $B$16*B490,    $B$16*B490-(-B490+$G$6)*$B$13+$G$7*$B$12)</f>
        <v>35.20576284836352</v>
      </c>
      <c r="H490">
        <f t="shared" ref="H490:H491" si="117">IF(B490&lt;$G$6,-B490*$B$15,-B490*$B$15+(-B490+$G$6)*$B$11)</f>
        <v>25.464790894613543</v>
      </c>
      <c r="I490" s="2">
        <f t="shared" ref="I490:I492" si="118">SQRT(H490*H490+G490*G490)</f>
        <v>43.449986341098032</v>
      </c>
      <c r="J490" s="46">
        <f t="shared" ref="J490:J492" si="119">SQRT(D490*D490+E490*E490)</f>
        <v>434.49986341254618</v>
      </c>
      <c r="K490">
        <f t="shared" ref="K490:K492" si="120">32*I490/(PI()*$G$11^3)</f>
        <v>0.10805125161657948</v>
      </c>
      <c r="L490">
        <f t="shared" ref="L490:L491" si="121">16*J490/(PI()*$G$11^4)</f>
        <v>3.3766016130302778E-2</v>
      </c>
      <c r="M490" s="46">
        <f t="shared" ref="M490:M491" si="122">SQRT(K490^2+3*L490^2)</f>
        <v>0.12286376403091748</v>
      </c>
      <c r="N490" s="8">
        <f t="shared" si="96"/>
        <v>-2.879919398971042E-8</v>
      </c>
      <c r="O490" s="5">
        <f>SUM($N$41:N490)*0.1+$N$8</f>
        <v>-6.0225957226494264E-5</v>
      </c>
      <c r="P490" s="5">
        <f>SUM($O$41:O490)+0</f>
        <v>-2.1696855391304572E-5</v>
      </c>
      <c r="Q490" s="8">
        <f t="shared" si="97"/>
        <v>-2.0830835452709874E-8</v>
      </c>
      <c r="R490" s="5">
        <f>SUM($Q$41:Q490)*0.1+$T$8</f>
        <v>-5.9047325375657264E-5</v>
      </c>
      <c r="S490" s="5">
        <f>SUM($R$41:R490)+0</f>
        <v>3.6419098421197371E-6</v>
      </c>
      <c r="T490">
        <f t="shared" ref="T490:T491" si="123">SQRT(SUMSQ(O490,R490))</f>
        <v>8.4343064669635128E-5</v>
      </c>
      <c r="U490">
        <f t="shared" ref="U490:U491" si="124">SQRT(SUMSQ(S490,P490))</f>
        <v>2.2000387295893472E-5</v>
      </c>
      <c r="W490" s="1"/>
    </row>
    <row r="491" spans="2:23" ht="15" thickBot="1" x14ac:dyDescent="0.4">
      <c r="B491">
        <f t="shared" si="111"/>
        <v>45.000000000000369</v>
      </c>
      <c r="C491">
        <f t="shared" si="112"/>
        <v>0</v>
      </c>
      <c r="D491">
        <f t="shared" si="113"/>
        <v>254.64790894703248</v>
      </c>
      <c r="E491" s="2">
        <f t="shared" si="114"/>
        <v>-352.05762848491884</v>
      </c>
      <c r="F491">
        <f t="shared" si="115"/>
        <v>-19098.593171027438</v>
      </c>
      <c r="G491">
        <f t="shared" si="116"/>
        <v>-1.3096723705530167E-10</v>
      </c>
      <c r="H491">
        <f t="shared" si="117"/>
        <v>-9.0949470177292824E-11</v>
      </c>
      <c r="I491" s="2">
        <f t="shared" si="118"/>
        <v>1.5944975166938913E-10</v>
      </c>
      <c r="J491" s="46">
        <f t="shared" si="119"/>
        <v>434.49986341254618</v>
      </c>
      <c r="K491">
        <f t="shared" si="120"/>
        <v>3.965190023899761E-13</v>
      </c>
      <c r="L491">
        <f t="shared" si="121"/>
        <v>3.3766016130302778E-2</v>
      </c>
      <c r="M491" s="46">
        <f t="shared" si="122"/>
        <v>5.8484455506874665E-2</v>
      </c>
      <c r="N491" s="8">
        <f t="shared" si="96"/>
        <v>1.0713447348087636E-19</v>
      </c>
      <c r="O491" s="5">
        <f>SUM($N$41:N491)*0.1+$N$8</f>
        <v>-6.022595722649425E-5</v>
      </c>
      <c r="P491" s="5">
        <f>SUM($O$41:O491)+0</f>
        <v>-8.1922812617798822E-5</v>
      </c>
      <c r="Q491" s="8">
        <f t="shared" si="97"/>
        <v>7.4398939917275242E-20</v>
      </c>
      <c r="R491" s="5">
        <f>SUM($Q$41:Q491)*0.1+$T$8</f>
        <v>-5.9047325375657264E-5</v>
      </c>
      <c r="S491" s="5">
        <f>SUM($R$41:R491)+0</f>
        <v>-5.5405415533537526E-5</v>
      </c>
      <c r="T491">
        <f t="shared" si="123"/>
        <v>8.4343064669635128E-5</v>
      </c>
      <c r="U491">
        <f t="shared" si="124"/>
        <v>9.8899480775456748E-5</v>
      </c>
      <c r="W491" s="1"/>
    </row>
    <row r="492" spans="2:23" ht="15" thickBot="1" x14ac:dyDescent="0.4">
      <c r="B492">
        <f t="shared" si="111"/>
        <v>45.100000000000371</v>
      </c>
      <c r="C492" s="82">
        <f>C491+G9</f>
        <v>0</v>
      </c>
      <c r="D492" s="83">
        <f>D491+B17</f>
        <v>0</v>
      </c>
      <c r="E492" s="84">
        <f>E491+B18</f>
        <v>0</v>
      </c>
      <c r="F492" s="85" t="s">
        <v>211</v>
      </c>
      <c r="G492" s="48">
        <f>ABS(G491)</f>
        <v>1.3096723705530167E-10</v>
      </c>
      <c r="H492" s="49">
        <f>ABS(H491)</f>
        <v>9.0949470177292824E-11</v>
      </c>
      <c r="I492" s="2">
        <f t="shared" si="118"/>
        <v>1.5944975166938913E-10</v>
      </c>
      <c r="J492" s="46">
        <f t="shared" si="119"/>
        <v>0</v>
      </c>
      <c r="K492">
        <f t="shared" si="120"/>
        <v>3.965190023899761E-13</v>
      </c>
      <c r="N492" s="7">
        <f t="shared" si="96"/>
        <v>-1.0713447348087636E-19</v>
      </c>
      <c r="O492" s="7"/>
      <c r="P492" s="7"/>
      <c r="Q492" s="7">
        <f t="shared" si="97"/>
        <v>-7.4398939917275242E-20</v>
      </c>
      <c r="R492" s="7"/>
      <c r="S492" s="7"/>
      <c r="T492" s="7"/>
    </row>
    <row r="495" spans="2:23" x14ac:dyDescent="0.35">
      <c r="O495" s="123"/>
      <c r="P495" s="124"/>
      <c r="Q495" s="124"/>
      <c r="R495" s="124"/>
      <c r="S495" s="124"/>
      <c r="T495" s="124"/>
    </row>
    <row r="496" spans="2:23" x14ac:dyDescent="0.35">
      <c r="O496" s="124"/>
      <c r="P496" s="124"/>
      <c r="Q496" s="124"/>
      <c r="R496" s="124"/>
      <c r="S496" s="124"/>
      <c r="T496" s="124"/>
    </row>
    <row r="497" spans="15:20" x14ac:dyDescent="0.35">
      <c r="O497" s="124"/>
      <c r="P497" s="124"/>
      <c r="Q497" s="124"/>
      <c r="R497" s="124"/>
      <c r="S497" s="124"/>
      <c r="T497" s="124"/>
    </row>
    <row r="498" spans="15:20" x14ac:dyDescent="0.35">
      <c r="O498" s="124"/>
      <c r="P498" s="124"/>
      <c r="Q498" s="124"/>
      <c r="R498" s="124"/>
      <c r="S498" s="124"/>
      <c r="T498" s="124"/>
    </row>
    <row r="499" spans="15:20" x14ac:dyDescent="0.35">
      <c r="O499" s="124"/>
      <c r="P499" s="124"/>
      <c r="Q499" s="124"/>
      <c r="R499" s="124"/>
      <c r="S499" s="124"/>
      <c r="T499" s="124"/>
    </row>
  </sheetData>
  <mergeCells count="17">
    <mergeCell ref="T8:T9"/>
    <mergeCell ref="M2:T4"/>
    <mergeCell ref="AA2:AN4"/>
    <mergeCell ref="O495:T499"/>
    <mergeCell ref="AB79:AM81"/>
    <mergeCell ref="F8:I8"/>
    <mergeCell ref="A37:J37"/>
    <mergeCell ref="K37:M37"/>
    <mergeCell ref="N37:V37"/>
    <mergeCell ref="A33:D33"/>
    <mergeCell ref="A34:D34"/>
    <mergeCell ref="A32:D32"/>
    <mergeCell ref="A30:D30"/>
    <mergeCell ref="A35:D35"/>
    <mergeCell ref="L8:M9"/>
    <mergeCell ref="N8:N9"/>
    <mergeCell ref="R8:S9"/>
  </mergeCells>
  <conditionalFormatting sqref="B22 B24 B26">
    <cfRule type="containsText" dxfId="15" priority="11" operator="containsText" text="Oui">
      <formula>NOT(ISERROR(SEARCH("Oui",B22)))</formula>
    </cfRule>
  </conditionalFormatting>
  <conditionalFormatting sqref="B20 B22 B24 B26">
    <cfRule type="containsText" dxfId="14" priority="9" operator="containsText" text="Non">
      <formula>NOT(ISERROR(SEARCH("Non",B20)))</formula>
    </cfRule>
    <cfRule type="containsText" dxfId="13" priority="10" operator="containsText" text="Oui">
      <formula>NOT(ISERROR(SEARCH("Oui",B20)))</formula>
    </cfRule>
  </conditionalFormatting>
  <conditionalFormatting sqref="B29">
    <cfRule type="cellIs" dxfId="12" priority="7" operator="equal">
      <formula>"Oui"</formula>
    </cfRule>
    <cfRule type="containsText" dxfId="11" priority="8" operator="containsText" text="Non">
      <formula>NOT(ISERROR(SEARCH("Non",B29)))</formula>
    </cfRule>
  </conditionalFormatting>
  <conditionalFormatting sqref="C492:E492">
    <cfRule type="cellIs" dxfId="10" priority="6" operator="equal">
      <formula>0</formula>
    </cfRule>
  </conditionalFormatting>
  <conditionalFormatting sqref="G492:H492">
    <cfRule type="cellIs" dxfId="9" priority="4" operator="greaterThan">
      <formula>0.00001</formula>
    </cfRule>
    <cfRule type="cellIs" dxfId="8" priority="5" operator="lessThan">
      <formula>0.000000001</formula>
    </cfRule>
  </conditionalFormatting>
  <conditionalFormatting sqref="A35:D35">
    <cfRule type="cellIs" dxfId="7" priority="1" operator="equal">
      <formula>"Constantes d'integration incorrectes"</formula>
    </cfRule>
    <cfRule type="containsText" dxfId="6" priority="2" operator="containsText" text="Constantes d'integration correctes">
      <formula>NOT(ISERROR(SEARCH("Constantes d'integration correctes",A35)))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3D-C0A2-4B90-84EE-3DFD6BCA6BC6}">
  <dimension ref="A1"/>
  <sheetViews>
    <sheetView topLeftCell="A2" workbookViewId="0">
      <selection activeCell="F13" sqref="F13"/>
    </sheetView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3FD-2ACC-4188-B5E6-CE15FF5BD2D2}">
  <dimension ref="A1:X686"/>
  <sheetViews>
    <sheetView tabSelected="1" topLeftCell="A17" zoomScale="115" zoomScaleNormal="115" workbookViewId="0">
      <selection activeCell="A22" sqref="A22"/>
    </sheetView>
  </sheetViews>
  <sheetFormatPr baseColWidth="10" defaultRowHeight="14.5" x14ac:dyDescent="0.35"/>
  <cols>
    <col min="1" max="1" width="19.6328125" customWidth="1"/>
    <col min="2" max="2" width="14.1796875" customWidth="1"/>
    <col min="4" max="4" width="36.90625" customWidth="1"/>
    <col min="5" max="5" width="12.54296875" customWidth="1"/>
    <col min="6" max="6" width="19.08984375" customWidth="1"/>
    <col min="7" max="7" width="17.7265625" customWidth="1"/>
    <col min="8" max="8" width="18.1796875" customWidth="1"/>
    <col min="9" max="9" width="45" customWidth="1"/>
    <col min="12" max="12" width="12.1796875" customWidth="1"/>
  </cols>
  <sheetData>
    <row r="1" spans="1:24" ht="15" thickBot="1" x14ac:dyDescent="0.4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86" t="s">
        <v>25</v>
      </c>
      <c r="G1" s="86" t="s">
        <v>220</v>
      </c>
      <c r="H1" s="86" t="s">
        <v>105</v>
      </c>
      <c r="I1" s="86" t="s">
        <v>221</v>
      </c>
      <c r="J1" s="1"/>
      <c r="K1" s="70" t="s">
        <v>145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x14ac:dyDescent="0.35">
      <c r="A2" s="90" t="s">
        <v>71</v>
      </c>
      <c r="B2" s="90">
        <f>'Résistance des engrenages'!B3*'Résistance des engrenages'!B5</f>
        <v>2850</v>
      </c>
      <c r="C2" s="88" t="s">
        <v>4</v>
      </c>
      <c r="D2" s="19" t="s">
        <v>219</v>
      </c>
      <c r="E2" s="1"/>
      <c r="F2" s="90" t="s">
        <v>250</v>
      </c>
      <c r="G2" s="91">
        <f>'Résistance des engrenages'!G6</f>
        <v>20</v>
      </c>
      <c r="H2" s="88" t="s">
        <v>76</v>
      </c>
      <c r="I2" s="89" t="s">
        <v>228</v>
      </c>
      <c r="J2" s="1"/>
      <c r="K2" s="71" t="s">
        <v>146</v>
      </c>
      <c r="L2" s="16"/>
      <c r="M2" s="113" t="s">
        <v>282</v>
      </c>
      <c r="N2" s="113"/>
      <c r="O2" s="113"/>
      <c r="P2" s="113"/>
      <c r="Q2" s="113"/>
      <c r="R2" s="113"/>
      <c r="S2" s="113"/>
      <c r="T2" s="113"/>
      <c r="U2" s="113"/>
      <c r="V2" s="16"/>
      <c r="W2" s="16"/>
      <c r="X2" s="1"/>
    </row>
    <row r="3" spans="1:24" x14ac:dyDescent="0.35">
      <c r="A3" s="90" t="s">
        <v>72</v>
      </c>
      <c r="B3" s="90">
        <f>'Résistance des engrenages'!B2*'Résistance des engrenages'!G4</f>
        <v>750</v>
      </c>
      <c r="C3" s="88" t="s">
        <v>2</v>
      </c>
      <c r="D3" s="41" t="s">
        <v>218</v>
      </c>
      <c r="E3" s="1"/>
      <c r="F3" s="87" t="s">
        <v>249</v>
      </c>
      <c r="G3" s="87">
        <f>G2</f>
        <v>20</v>
      </c>
      <c r="H3" s="88" t="s">
        <v>76</v>
      </c>
      <c r="I3" s="89" t="s">
        <v>229</v>
      </c>
      <c r="J3" s="1"/>
      <c r="K3" s="16"/>
      <c r="L3" s="16"/>
      <c r="M3" s="113"/>
      <c r="N3" s="113"/>
      <c r="O3" s="113"/>
      <c r="P3" s="113"/>
      <c r="Q3" s="113"/>
      <c r="R3" s="113"/>
      <c r="S3" s="113"/>
      <c r="T3" s="113"/>
      <c r="U3" s="113"/>
      <c r="V3" s="16"/>
      <c r="W3" s="16"/>
      <c r="X3" s="1"/>
    </row>
    <row r="4" spans="1:24" x14ac:dyDescent="0.35">
      <c r="A4" s="16"/>
      <c r="B4" s="16"/>
      <c r="C4" s="16"/>
      <c r="D4" s="16"/>
      <c r="E4" s="1"/>
      <c r="F4" s="90" t="s">
        <v>44</v>
      </c>
      <c r="G4" s="91">
        <f>'Résistance des engrenages'!G7</f>
        <v>30</v>
      </c>
      <c r="H4" s="88" t="s">
        <v>76</v>
      </c>
      <c r="I4" s="89" t="s">
        <v>78</v>
      </c>
      <c r="J4" s="1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"/>
    </row>
    <row r="5" spans="1:24" x14ac:dyDescent="0.35">
      <c r="A5" s="16"/>
      <c r="B5" s="16"/>
      <c r="C5" s="16"/>
      <c r="D5" s="16"/>
      <c r="E5" s="1"/>
      <c r="F5" s="87" t="s">
        <v>222</v>
      </c>
      <c r="G5" s="87">
        <f>'Résistance des engrenages'!B14/2</f>
        <v>15</v>
      </c>
      <c r="H5" s="88" t="s">
        <v>28</v>
      </c>
      <c r="I5" s="89" t="s">
        <v>224</v>
      </c>
      <c r="J5" s="1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"/>
    </row>
    <row r="6" spans="1:24" ht="15" thickBot="1" x14ac:dyDescent="0.4">
      <c r="A6" s="1"/>
      <c r="B6" s="1"/>
      <c r="C6" s="1"/>
      <c r="D6" s="1"/>
      <c r="E6" s="1"/>
      <c r="F6" s="87" t="s">
        <v>223</v>
      </c>
      <c r="G6" s="87">
        <f>'Résistance des engrenages'!G3/2</f>
        <v>60</v>
      </c>
      <c r="H6" s="88" t="s">
        <v>28</v>
      </c>
      <c r="I6" s="89" t="s">
        <v>225</v>
      </c>
      <c r="J6" s="1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"/>
    </row>
    <row r="7" spans="1:24" ht="15" thickBot="1" x14ac:dyDescent="0.4">
      <c r="A7" s="67" t="s">
        <v>226</v>
      </c>
      <c r="B7" s="67" t="s">
        <v>8</v>
      </c>
      <c r="C7" s="67" t="s">
        <v>227</v>
      </c>
      <c r="D7" s="67" t="s">
        <v>10</v>
      </c>
      <c r="E7" s="1"/>
      <c r="F7" s="87" t="s">
        <v>91</v>
      </c>
      <c r="G7" s="87">
        <v>45</v>
      </c>
      <c r="H7" s="88" t="s">
        <v>28</v>
      </c>
      <c r="I7" s="89" t="s">
        <v>232</v>
      </c>
      <c r="J7" s="1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"/>
    </row>
    <row r="8" spans="1:24" ht="15" thickBot="1" x14ac:dyDescent="0.4">
      <c r="A8" s="95" t="s">
        <v>238</v>
      </c>
      <c r="B8" s="95">
        <f>2*PI()*B3/60</f>
        <v>78.539816339744831</v>
      </c>
      <c r="C8" s="96" t="s">
        <v>80</v>
      </c>
      <c r="D8" s="97" t="s">
        <v>243</v>
      </c>
      <c r="E8" s="1"/>
      <c r="F8" s="87" t="s">
        <v>230</v>
      </c>
      <c r="G8" s="87">
        <v>27</v>
      </c>
      <c r="H8" s="88" t="s">
        <v>28</v>
      </c>
      <c r="I8" s="89" t="s">
        <v>233</v>
      </c>
      <c r="J8" s="1"/>
      <c r="K8" s="16"/>
      <c r="L8" s="173" t="s">
        <v>284</v>
      </c>
      <c r="M8" s="174"/>
      <c r="N8" s="174"/>
      <c r="O8" s="175">
        <v>0</v>
      </c>
      <c r="P8" s="16"/>
      <c r="Q8" s="16"/>
      <c r="R8" s="173" t="s">
        <v>285</v>
      </c>
      <c r="S8" s="174"/>
      <c r="T8" s="174"/>
      <c r="U8" s="175">
        <v>0</v>
      </c>
      <c r="V8" s="16"/>
      <c r="W8" s="16"/>
      <c r="X8" s="1"/>
    </row>
    <row r="9" spans="1:24" x14ac:dyDescent="0.35">
      <c r="A9" s="95" t="s">
        <v>82</v>
      </c>
      <c r="B9" s="95">
        <f>1000*B2/B8</f>
        <v>36287.327024952137</v>
      </c>
      <c r="C9" s="96" t="s">
        <v>83</v>
      </c>
      <c r="D9" s="97" t="s">
        <v>244</v>
      </c>
      <c r="E9" s="1"/>
      <c r="F9" s="87"/>
      <c r="G9" s="87">
        <v>15</v>
      </c>
      <c r="H9" s="88" t="s">
        <v>28</v>
      </c>
      <c r="I9" s="89" t="s">
        <v>235</v>
      </c>
      <c r="J9" s="1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"/>
    </row>
    <row r="10" spans="1:24" x14ac:dyDescent="0.35">
      <c r="A10" s="95" t="s">
        <v>239</v>
      </c>
      <c r="B10" s="95">
        <f>B9/G5</f>
        <v>2419.155134996809</v>
      </c>
      <c r="C10" s="96" t="s">
        <v>72</v>
      </c>
      <c r="D10" s="97" t="s">
        <v>245</v>
      </c>
      <c r="E10" s="1"/>
      <c r="F10" s="87" t="s">
        <v>231</v>
      </c>
      <c r="G10" s="87">
        <v>-18</v>
      </c>
      <c r="H10" s="88" t="s">
        <v>28</v>
      </c>
      <c r="I10" s="89" t="s">
        <v>234</v>
      </c>
      <c r="J10" s="1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"/>
    </row>
    <row r="11" spans="1:24" x14ac:dyDescent="0.35">
      <c r="A11" s="95" t="s">
        <v>240</v>
      </c>
      <c r="B11" s="95">
        <f>-B10*TAN(RADIANS(G3))/COS(RADIANS(G4))</f>
        <v>-1016.7143566036075</v>
      </c>
      <c r="C11" s="96" t="s">
        <v>72</v>
      </c>
      <c r="D11" s="97" t="s">
        <v>247</v>
      </c>
      <c r="E11" s="1"/>
      <c r="F11" s="87"/>
      <c r="G11" s="87">
        <v>60</v>
      </c>
      <c r="H11" s="88" t="s">
        <v>28</v>
      </c>
      <c r="I11" s="89" t="s">
        <v>236</v>
      </c>
      <c r="J11" s="1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"/>
    </row>
    <row r="12" spans="1:24" ht="29.5" thickBot="1" x14ac:dyDescent="0.4">
      <c r="A12" s="95" t="s">
        <v>241</v>
      </c>
      <c r="B12" s="95">
        <f>B10*TAN(RADIANS(G4))</f>
        <v>1396.6998684018731</v>
      </c>
      <c r="C12" s="96" t="s">
        <v>72</v>
      </c>
      <c r="D12" s="97" t="s">
        <v>248</v>
      </c>
      <c r="E12" s="1"/>
      <c r="F12" s="163" t="s">
        <v>121</v>
      </c>
      <c r="G12" s="163">
        <v>0</v>
      </c>
      <c r="H12" s="164" t="s">
        <v>72</v>
      </c>
      <c r="I12" s="171" t="s">
        <v>237</v>
      </c>
      <c r="J12" s="1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"/>
    </row>
    <row r="13" spans="1:24" ht="15" thickBot="1" x14ac:dyDescent="0.4">
      <c r="A13" s="95" t="s">
        <v>242</v>
      </c>
      <c r="B13" s="95">
        <f>-B9/G6</f>
        <v>-604.78878374920225</v>
      </c>
      <c r="C13" s="96" t="s">
        <v>72</v>
      </c>
      <c r="D13" s="97" t="s">
        <v>246</v>
      </c>
      <c r="E13" s="1"/>
      <c r="F13" s="167" t="s">
        <v>131</v>
      </c>
      <c r="G13" s="168">
        <v>40</v>
      </c>
      <c r="H13" s="169" t="s">
        <v>28</v>
      </c>
      <c r="I13" s="170" t="s">
        <v>259</v>
      </c>
      <c r="J13" s="1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"/>
    </row>
    <row r="14" spans="1:24" ht="29" x14ac:dyDescent="0.35">
      <c r="A14" s="95" t="s">
        <v>251</v>
      </c>
      <c r="B14" s="95">
        <f>B13*TAN(RADIANS(G2))</f>
        <v>-220.12511530276873</v>
      </c>
      <c r="C14" s="96" t="s">
        <v>72</v>
      </c>
      <c r="D14" s="97" t="s">
        <v>252</v>
      </c>
      <c r="E14" s="1"/>
      <c r="F14" s="165" t="s">
        <v>258</v>
      </c>
      <c r="G14" s="165">
        <v>2</v>
      </c>
      <c r="H14" s="166">
        <v>1</v>
      </c>
      <c r="I14" s="172" t="s">
        <v>283</v>
      </c>
      <c r="J14" s="1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"/>
    </row>
    <row r="15" spans="1:24" x14ac:dyDescent="0.35">
      <c r="A15" s="95" t="s">
        <v>94</v>
      </c>
      <c r="B15" s="95">
        <f>-B12</f>
        <v>-1396.6998684018731</v>
      </c>
      <c r="C15" s="105" t="s">
        <v>72</v>
      </c>
      <c r="D15" s="106" t="s">
        <v>253</v>
      </c>
      <c r="E15" s="1"/>
      <c r="F15" s="87" t="s">
        <v>155</v>
      </c>
      <c r="G15" s="87">
        <v>190000</v>
      </c>
      <c r="H15" s="88" t="s">
        <v>142</v>
      </c>
      <c r="I15" s="26" t="s">
        <v>160</v>
      </c>
      <c r="J15" s="1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"/>
    </row>
    <row r="16" spans="1:24" x14ac:dyDescent="0.35">
      <c r="A16" s="95" t="s">
        <v>95</v>
      </c>
      <c r="B16" s="95">
        <f>-(B10*G7-B10*G8+B13*G7-B13*G10)/(G7)</f>
        <v>-120.9577567498405</v>
      </c>
      <c r="C16" s="105" t="s">
        <v>72</v>
      </c>
      <c r="D16" s="107" t="s">
        <v>254</v>
      </c>
      <c r="E16" s="1"/>
      <c r="F16" s="87" t="s">
        <v>156</v>
      </c>
      <c r="G16" s="87">
        <f>G15/(2*(1+0.3))</f>
        <v>73076.923076923078</v>
      </c>
      <c r="H16" s="88" t="s">
        <v>142</v>
      </c>
      <c r="I16" s="30" t="s">
        <v>161</v>
      </c>
      <c r="J16" s="1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"/>
    </row>
    <row r="17" spans="1:24" ht="29" x14ac:dyDescent="0.35">
      <c r="A17" s="95" t="s">
        <v>96</v>
      </c>
      <c r="B17" s="95">
        <f>-(B12*G5+B11*G7-B11*G8+B14*G7-B14*G10)/(G7)</f>
        <v>249.29428126469477</v>
      </c>
      <c r="C17" s="105" t="s">
        <v>72</v>
      </c>
      <c r="D17" s="107" t="s">
        <v>255</v>
      </c>
      <c r="E17" s="1"/>
      <c r="F17" s="90" t="s">
        <v>143</v>
      </c>
      <c r="G17" s="91">
        <v>225</v>
      </c>
      <c r="H17" s="27" t="s">
        <v>142</v>
      </c>
      <c r="I17" s="34" t="s">
        <v>202</v>
      </c>
      <c r="J17" s="1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"/>
    </row>
    <row r="18" spans="1:24" x14ac:dyDescent="0.35">
      <c r="A18" s="95" t="s">
        <v>97</v>
      </c>
      <c r="B18" s="95">
        <f>-(B10*G8+B13*G10)/(G7)</f>
        <v>-1693.4085944977664</v>
      </c>
      <c r="C18" s="105" t="s">
        <v>72</v>
      </c>
      <c r="D18" s="107" t="s">
        <v>256</v>
      </c>
      <c r="E18" s="1"/>
      <c r="F18" s="90" t="s">
        <v>144</v>
      </c>
      <c r="G18" s="91">
        <f>IF(G10/G16&lt;5,RADIANS(2/3),IF(G10/G16&gt;7,RADIANS(1/4),"A definir"))</f>
        <v>1.1635528346628864E-2</v>
      </c>
      <c r="H18" s="25" t="s">
        <v>163</v>
      </c>
      <c r="I18" s="26" t="s">
        <v>199</v>
      </c>
      <c r="J18" s="1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"/>
    </row>
    <row r="19" spans="1:24" x14ac:dyDescent="0.35">
      <c r="A19" s="95" t="s">
        <v>98</v>
      </c>
      <c r="B19" s="95">
        <f>(B12*G5-B11*G8-B14*G10)/(G7)</f>
        <v>987.54519064168142</v>
      </c>
      <c r="C19" s="105" t="s">
        <v>72</v>
      </c>
      <c r="D19" s="107" t="s">
        <v>257</v>
      </c>
      <c r="E19" s="1"/>
      <c r="F19" s="90" t="s">
        <v>150</v>
      </c>
      <c r="G19" s="91">
        <f>IF(B8&gt;500,G10/3000,G10/2000)</f>
        <v>-8.9999999999999993E-3</v>
      </c>
      <c r="H19" s="29" t="s">
        <v>28</v>
      </c>
      <c r="I19" s="30" t="s">
        <v>198</v>
      </c>
      <c r="J19" s="1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"/>
    </row>
    <row r="20" spans="1:24" x14ac:dyDescent="0.35">
      <c r="A20" s="181" t="s">
        <v>289</v>
      </c>
      <c r="E20" s="1"/>
      <c r="F20" s="90" t="s">
        <v>147</v>
      </c>
      <c r="G20" s="91" t="s">
        <v>145</v>
      </c>
      <c r="H20" s="31">
        <v>1</v>
      </c>
      <c r="I20" s="30" t="s">
        <v>197</v>
      </c>
      <c r="J20" s="1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"/>
    </row>
    <row r="21" spans="1:24" x14ac:dyDescent="0.35">
      <c r="A21" s="181" t="s">
        <v>290</v>
      </c>
      <c r="E21" s="1"/>
      <c r="F21" s="90" t="s">
        <v>148</v>
      </c>
      <c r="G21" s="91">
        <f>IF(G20="large",1/1500,1/500)</f>
        <v>6.6666666666666664E-4</v>
      </c>
      <c r="H21" s="32">
        <v>1</v>
      </c>
      <c r="I21" s="26" t="s">
        <v>196</v>
      </c>
      <c r="J21" s="1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"/>
    </row>
    <row r="22" spans="1:24" x14ac:dyDescent="0.35">
      <c r="E22" s="1"/>
      <c r="F22" s="90" t="s">
        <v>149</v>
      </c>
      <c r="G22" s="91">
        <v>3</v>
      </c>
      <c r="H22" s="29" t="s">
        <v>76</v>
      </c>
      <c r="I22" s="30" t="s">
        <v>195</v>
      </c>
      <c r="J22" s="1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"/>
    </row>
    <row r="23" spans="1:24" x14ac:dyDescent="0.35">
      <c r="E23" s="1"/>
      <c r="F23" s="87"/>
      <c r="G23" s="87"/>
      <c r="H23" s="88"/>
      <c r="I23" s="89"/>
      <c r="J23" s="1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"/>
    </row>
    <row r="24" spans="1:24" x14ac:dyDescent="0.35">
      <c r="E24" s="1"/>
      <c r="F24" s="87"/>
      <c r="G24" s="87"/>
      <c r="H24" s="88"/>
      <c r="I24" s="89"/>
      <c r="J24" s="1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"/>
    </row>
    <row r="25" spans="1:24" x14ac:dyDescent="0.35">
      <c r="E25" s="1"/>
      <c r="F25" s="87"/>
      <c r="G25" s="87"/>
      <c r="H25" s="88"/>
      <c r="I25" s="89"/>
      <c r="J25" s="1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"/>
    </row>
    <row r="26" spans="1:24" x14ac:dyDescent="0.35">
      <c r="E26" s="1"/>
      <c r="F26" s="87"/>
      <c r="G26" s="87"/>
      <c r="H26" s="88"/>
      <c r="I26" s="89"/>
      <c r="J26" s="1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"/>
    </row>
    <row r="27" spans="1:24" x14ac:dyDescent="0.35">
      <c r="A27" s="95"/>
      <c r="B27" s="95"/>
      <c r="C27" s="105"/>
      <c r="D27" s="107"/>
      <c r="E27" s="1"/>
      <c r="F27" s="87"/>
      <c r="G27" s="87"/>
      <c r="H27" s="88"/>
      <c r="I27" s="89"/>
      <c r="J27" s="1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"/>
    </row>
    <row r="28" spans="1:24" x14ac:dyDescent="0.35">
      <c r="A28" s="157" t="s">
        <v>205</v>
      </c>
      <c r="B28" s="158"/>
      <c r="C28" s="158"/>
      <c r="D28" s="158"/>
      <c r="E28" s="1"/>
      <c r="F28" s="87"/>
      <c r="G28" s="87"/>
      <c r="H28" s="88"/>
      <c r="I28" s="89"/>
      <c r="J28" s="1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"/>
    </row>
    <row r="29" spans="1:24" ht="15" thickBot="1" x14ac:dyDescent="0.4">
      <c r="A29" s="159" t="s">
        <v>206</v>
      </c>
      <c r="B29" s="159"/>
      <c r="C29" s="159"/>
      <c r="D29" s="159"/>
      <c r="E29" s="1"/>
      <c r="F29" s="87"/>
      <c r="G29" s="87"/>
      <c r="H29" s="88"/>
      <c r="I29" s="89"/>
      <c r="J29" s="1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"/>
    </row>
    <row r="30" spans="1:24" ht="15" thickBot="1" x14ac:dyDescent="0.4">
      <c r="A30" s="176" t="s">
        <v>282</v>
      </c>
      <c r="B30" s="177"/>
      <c r="C30" s="177"/>
      <c r="D30" s="178"/>
      <c r="E30" s="1"/>
      <c r="J30" s="1"/>
      <c r="K30" s="16"/>
      <c r="L30" s="173" t="s">
        <v>286</v>
      </c>
      <c r="M30" s="174"/>
      <c r="N30" s="174"/>
      <c r="O30" s="180">
        <v>0</v>
      </c>
      <c r="P30" s="16"/>
      <c r="Q30" s="16"/>
      <c r="R30" s="173" t="s">
        <v>287</v>
      </c>
      <c r="S30" s="174"/>
      <c r="T30" s="174"/>
      <c r="U30" s="180">
        <v>0</v>
      </c>
      <c r="V30" s="16"/>
      <c r="W30" s="16"/>
      <c r="X30" s="1"/>
    </row>
    <row r="31" spans="1:24" x14ac:dyDescent="0.35">
      <c r="A31" s="179" t="str">
        <f>IF(ABS(P684-VLOOKUP(B41,B54:P684,15,TRUE))&lt;0.1,"constante y' valide","constante y' non valide")</f>
        <v>constante y' non valide</v>
      </c>
      <c r="B31" s="179"/>
      <c r="C31" s="179"/>
      <c r="D31" s="179"/>
      <c r="E31" s="1"/>
      <c r="J31" s="1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"/>
    </row>
    <row r="32" spans="1:24" x14ac:dyDescent="0.35">
      <c r="A32" s="179" t="str">
        <f>IF(ABS(Q684-Q234)&lt;0.1,"constante y valide","constante y non valide")</f>
        <v>constante y valide</v>
      </c>
      <c r="B32" s="179"/>
      <c r="C32" s="179"/>
      <c r="D32" s="179"/>
      <c r="E32" s="1"/>
      <c r="J32" s="1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"/>
    </row>
    <row r="33" spans="1:24" x14ac:dyDescent="0.35">
      <c r="A33" s="179" t="str">
        <f>IF(ABS(R684-R234)&lt;0.0001,"constante z' valide","constante z' non valide")</f>
        <v>constante z' non valide</v>
      </c>
      <c r="B33" s="179"/>
      <c r="C33" s="179"/>
      <c r="D33" s="179"/>
      <c r="E33" s="1"/>
      <c r="J33" s="1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"/>
    </row>
    <row r="34" spans="1:24" x14ac:dyDescent="0.35">
      <c r="A34" s="179" t="str">
        <f>IF(ABS(S684-S234)&lt;0.0001,"constante z valide","constante z non valide")</f>
        <v>constante z non valide</v>
      </c>
      <c r="B34" s="179"/>
      <c r="C34" s="179"/>
      <c r="D34" s="179"/>
      <c r="E34" s="1"/>
      <c r="J34" s="1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"/>
    </row>
    <row r="35" spans="1:24" x14ac:dyDescent="0.35">
      <c r="A35" s="95"/>
      <c r="B35" s="95"/>
      <c r="C35" s="105"/>
      <c r="D35" s="107"/>
      <c r="E35" s="1"/>
      <c r="J35" s="1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"/>
    </row>
    <row r="36" spans="1:24" x14ac:dyDescent="0.35">
      <c r="A36" s="95"/>
      <c r="B36" s="95"/>
      <c r="C36" s="105"/>
      <c r="D36" s="107"/>
      <c r="E36" s="1"/>
      <c r="J36" s="1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"/>
    </row>
    <row r="37" spans="1:24" x14ac:dyDescent="0.35">
      <c r="A37" s="95"/>
      <c r="B37" s="95"/>
      <c r="C37" s="105"/>
      <c r="D37" s="107"/>
      <c r="E37" s="1"/>
      <c r="J37" s="1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"/>
    </row>
    <row r="38" spans="1:24" x14ac:dyDescent="0.35">
      <c r="A38" s="95"/>
      <c r="B38" s="95"/>
      <c r="C38" s="105"/>
      <c r="D38" s="107"/>
      <c r="E38" s="1"/>
      <c r="J38" s="1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"/>
    </row>
    <row r="39" spans="1:24" x14ac:dyDescent="0.35">
      <c r="A39" s="95"/>
      <c r="B39" s="95"/>
      <c r="C39" s="105"/>
      <c r="D39" s="107"/>
      <c r="E39" s="1"/>
      <c r="J39" s="1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"/>
    </row>
    <row r="40" spans="1:24" x14ac:dyDescent="0.35">
      <c r="A40" s="156" t="s">
        <v>265</v>
      </c>
      <c r="B40" s="156"/>
      <c r="C40" s="156"/>
      <c r="D40" s="156"/>
      <c r="E40" s="1"/>
      <c r="J40" s="1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"/>
    </row>
    <row r="41" spans="1:24" x14ac:dyDescent="0.35">
      <c r="A41" s="95" t="s">
        <v>266</v>
      </c>
      <c r="B41" s="95">
        <f>ABS(G10)</f>
        <v>18</v>
      </c>
      <c r="C41" s="105" t="s">
        <v>281</v>
      </c>
      <c r="D41" s="107"/>
      <c r="E41" s="1"/>
      <c r="J41" s="1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"/>
    </row>
    <row r="42" spans="1:24" x14ac:dyDescent="0.35">
      <c r="A42" s="37" t="s">
        <v>158</v>
      </c>
      <c r="B42" s="36">
        <f>PI()*G13^4/32</f>
        <v>251327.41228718346</v>
      </c>
      <c r="C42" s="105" t="s">
        <v>159</v>
      </c>
      <c r="D42" s="107" t="s">
        <v>162</v>
      </c>
      <c r="E42" s="1"/>
      <c r="J42" s="1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"/>
    </row>
    <row r="43" spans="1:24" x14ac:dyDescent="0.35">
      <c r="A43" s="95"/>
      <c r="B43" s="95"/>
      <c r="C43" s="105"/>
      <c r="D43" s="107"/>
      <c r="E43" s="1"/>
      <c r="J43" s="1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"/>
    </row>
    <row r="44" spans="1:24" x14ac:dyDescent="0.35">
      <c r="A44" s="95"/>
      <c r="B44" s="95"/>
      <c r="C44" s="105"/>
      <c r="D44" s="107"/>
      <c r="E44" s="1"/>
      <c r="J44" s="1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"/>
    </row>
    <row r="45" spans="1:24" x14ac:dyDescent="0.35">
      <c r="A45" s="95"/>
      <c r="B45" s="95"/>
      <c r="C45" s="105"/>
      <c r="D45" s="107"/>
      <c r="E45" s="1"/>
      <c r="J45" s="1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"/>
    </row>
    <row r="46" spans="1:24" x14ac:dyDescent="0.35">
      <c r="A46" s="95"/>
      <c r="B46" s="95"/>
      <c r="C46" s="105"/>
      <c r="D46" s="107"/>
      <c r="E46" s="1"/>
      <c r="J46" s="1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"/>
    </row>
    <row r="47" spans="1:24" x14ac:dyDescent="0.35">
      <c r="A47" s="95" t="s">
        <v>267</v>
      </c>
      <c r="B47" s="95"/>
      <c r="C47" s="105"/>
      <c r="D47" s="107"/>
      <c r="E47" s="1"/>
      <c r="J47" s="1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"/>
    </row>
    <row r="48" spans="1:24" x14ac:dyDescent="0.35">
      <c r="A48" s="95" t="s">
        <v>269</v>
      </c>
      <c r="B48" s="95"/>
      <c r="C48" s="105"/>
      <c r="D48" s="107"/>
      <c r="E48" s="1"/>
      <c r="J48" s="1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"/>
    </row>
    <row r="49" spans="1:24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5">
      <c r="A50" s="10"/>
      <c r="B50" s="109"/>
      <c r="C50" s="156" t="s">
        <v>107</v>
      </c>
      <c r="D50" s="156"/>
      <c r="E50" s="156"/>
      <c r="F50" s="156"/>
      <c r="G50" s="156"/>
      <c r="H50" s="156"/>
      <c r="I50" s="156"/>
      <c r="J50" s="156"/>
      <c r="K50" s="156" t="s">
        <v>157</v>
      </c>
      <c r="L50" s="156"/>
      <c r="M50" s="156"/>
      <c r="N50" s="136" t="s">
        <v>178</v>
      </c>
      <c r="O50" s="136"/>
      <c r="P50" s="136"/>
      <c r="Q50" s="136"/>
      <c r="R50" s="136"/>
      <c r="S50" s="136"/>
      <c r="T50" s="136"/>
      <c r="U50" s="136"/>
      <c r="V50" s="136"/>
      <c r="X50" s="1"/>
    </row>
    <row r="51" spans="1:24" x14ac:dyDescent="0.35">
      <c r="A51" s="10" t="s">
        <v>108</v>
      </c>
      <c r="B51" s="108" t="s">
        <v>109</v>
      </c>
      <c r="C51" s="108" t="s">
        <v>72</v>
      </c>
      <c r="D51" s="108" t="s">
        <v>110</v>
      </c>
      <c r="E51" s="108" t="s">
        <v>111</v>
      </c>
      <c r="F51" s="108" t="s">
        <v>113</v>
      </c>
      <c r="G51" s="108" t="s">
        <v>112</v>
      </c>
      <c r="H51" s="108" t="s">
        <v>119</v>
      </c>
      <c r="I51" s="108" t="s">
        <v>123</v>
      </c>
      <c r="J51" s="160" t="s">
        <v>125</v>
      </c>
      <c r="K51" s="108" t="s">
        <v>137</v>
      </c>
      <c r="L51" s="108" t="s">
        <v>138</v>
      </c>
      <c r="M51" s="160" t="s">
        <v>139</v>
      </c>
      <c r="N51" s="15"/>
      <c r="O51" s="15" t="s">
        <v>172</v>
      </c>
      <c r="P51" s="15" t="s">
        <v>173</v>
      </c>
      <c r="Q51" s="15"/>
      <c r="R51" s="15" t="s">
        <v>174</v>
      </c>
      <c r="S51" s="15" t="s">
        <v>175</v>
      </c>
      <c r="T51" s="15" t="s">
        <v>176</v>
      </c>
      <c r="U51" s="15" t="s">
        <v>177</v>
      </c>
      <c r="X51" s="1"/>
    </row>
    <row r="52" spans="1:24" x14ac:dyDescent="0.35">
      <c r="A52" s="10" t="s">
        <v>105</v>
      </c>
      <c r="B52" s="11" t="s">
        <v>28</v>
      </c>
      <c r="C52" s="11" t="s">
        <v>72</v>
      </c>
      <c r="D52" s="11" t="s">
        <v>72</v>
      </c>
      <c r="E52" s="11" t="s">
        <v>72</v>
      </c>
      <c r="F52" s="11" t="s">
        <v>83</v>
      </c>
      <c r="G52" s="11" t="s">
        <v>83</v>
      </c>
      <c r="H52" s="11" t="s">
        <v>83</v>
      </c>
      <c r="I52" s="11" t="s">
        <v>274</v>
      </c>
      <c r="J52" s="161" t="s">
        <v>72</v>
      </c>
      <c r="K52" s="11" t="s">
        <v>142</v>
      </c>
      <c r="L52" s="11" t="s">
        <v>142</v>
      </c>
      <c r="M52" s="161" t="s">
        <v>142</v>
      </c>
      <c r="N52" s="11"/>
      <c r="O52" s="12">
        <v>1</v>
      </c>
      <c r="P52" s="11" t="s">
        <v>28</v>
      </c>
      <c r="Q52" s="11"/>
      <c r="R52" s="11">
        <v>1</v>
      </c>
      <c r="S52" s="11" t="s">
        <v>28</v>
      </c>
      <c r="T52" s="11">
        <v>1</v>
      </c>
      <c r="U52" s="11" t="s">
        <v>28</v>
      </c>
      <c r="V52" s="3"/>
      <c r="X52" s="1"/>
    </row>
    <row r="53" spans="1:24" ht="75.5" customHeight="1" x14ac:dyDescent="0.35">
      <c r="A53" s="10" t="s">
        <v>10</v>
      </c>
      <c r="B53" s="13" t="s">
        <v>261</v>
      </c>
      <c r="C53" s="13" t="s">
        <v>263</v>
      </c>
      <c r="D53" s="11" t="s">
        <v>262</v>
      </c>
      <c r="E53" s="13" t="s">
        <v>264</v>
      </c>
      <c r="F53" s="11" t="s">
        <v>271</v>
      </c>
      <c r="G53" s="11" t="s">
        <v>272</v>
      </c>
      <c r="H53" s="11" t="s">
        <v>273</v>
      </c>
      <c r="I53" s="11" t="s">
        <v>275</v>
      </c>
      <c r="J53" s="47" t="s">
        <v>276</v>
      </c>
      <c r="K53" s="162" t="s">
        <v>279</v>
      </c>
      <c r="L53" s="162" t="s">
        <v>277</v>
      </c>
      <c r="M53" s="47" t="s">
        <v>280</v>
      </c>
      <c r="N53" s="13" t="s">
        <v>185</v>
      </c>
      <c r="O53" s="13" t="s">
        <v>179</v>
      </c>
      <c r="P53" s="13" t="s">
        <v>180</v>
      </c>
      <c r="Q53" s="13" t="s">
        <v>187</v>
      </c>
      <c r="R53" s="13" t="s">
        <v>181</v>
      </c>
      <c r="S53" s="13" t="s">
        <v>182</v>
      </c>
      <c r="T53" s="13" t="s">
        <v>183</v>
      </c>
      <c r="U53" s="13" t="s">
        <v>184</v>
      </c>
      <c r="X53" s="1"/>
    </row>
    <row r="54" spans="1:24" x14ac:dyDescent="0.35">
      <c r="A54" s="10" t="s">
        <v>260</v>
      </c>
      <c r="B54">
        <f>0</f>
        <v>0</v>
      </c>
      <c r="C54">
        <f>IF(B54&lt;$B$41,0,IF(AND($B$41&lt;=B54,B54&lt;$B$41+$G$8),$B$15,$B$15+$B$12))</f>
        <v>0</v>
      </c>
      <c r="D54">
        <f>IF(B54&lt;$B$41,$B$13,IF(AND($B$41&lt;=B54,B54&lt;$B$41+$G$8),$B$13+$B$16,$B$13+$B$16+$B$10))</f>
        <v>-604.78878374920225</v>
      </c>
      <c r="E54">
        <f>IF(B54&lt;$B$41,$B$14,IF(AND($B$41&lt;=B54,B54&lt;$B$41+$G$8),$B$14+$B$17,$B$14+$B$17+$B$11))</f>
        <v>-220.12511530276873</v>
      </c>
      <c r="F54">
        <f>IF(B54&lt;$B$41,-$G$6*$B$13,IF(AND($B$41&lt;=B54,B54&lt;$B$41+$G$8),-$G$6*$B$13,-$G$6*$B$13-$G$5*$B$10))</f>
        <v>36287.327024952137</v>
      </c>
      <c r="G54">
        <f>IF(B54&lt;$B$41,$B$14*B54,IF(AND($B$41&lt;=B54,B54&lt;$B$41+$G$8),$B$14*B54-(-B54+$B$41)*$B$17,$B$14*B54-(-B54+$B$41)*$B$17-(-B54+$B$41+$G$8)*$B$11+$G$5*$B$12))</f>
        <v>0</v>
      </c>
      <c r="H54">
        <f>IF(B54&lt;$B$41,-$B$13*B54,IF(AND($B$41&lt;=B54,B54&lt;=$B$41+$G$8),-$B$13*B54+(-B54+B41)*B16,-$B$13*B54+(-B54+$B$41)*$B$16+(-B54+$B$41+$G$8)*$B$10))</f>
        <v>0</v>
      </c>
      <c r="I54">
        <f>SQRT(SUMSQ(H54,G54))</f>
        <v>0</v>
      </c>
      <c r="J54" s="46">
        <f>SQRT(SUMSQ(D54:E54))</f>
        <v>643.60278070864217</v>
      </c>
      <c r="K54">
        <f>32*I54/(PI()*$G$13^3)</f>
        <v>0</v>
      </c>
      <c r="L54">
        <f>16*J54/(PI()*$G$13^4)</f>
        <v>1.2804070492183693E-3</v>
      </c>
      <c r="M54" s="46">
        <f>SQRT(K54^2+3*L54^2)</f>
        <v>2.2177300636155597E-3</v>
      </c>
      <c r="N54" s="8">
        <f>-G54/($G$13*$B$42)</f>
        <v>0</v>
      </c>
      <c r="O54" s="5">
        <f>SUM($N$54:N54)*0.1+$O$30</f>
        <v>0</v>
      </c>
      <c r="P54" s="5">
        <f>SUM($O$54:O54)+$U$30</f>
        <v>0</v>
      </c>
      <c r="Q54" s="8">
        <f>-H54/($B$42*$G$13)</f>
        <v>0</v>
      </c>
      <c r="R54" s="5">
        <f>SUM($Q$54:Q54)*0.1+$O$8</f>
        <v>0</v>
      </c>
      <c r="S54" s="5">
        <f>SUM($R$54:R54)+$U$8</f>
        <v>0</v>
      </c>
      <c r="T54">
        <f>SQRT(SUMSQ(O54,R54))</f>
        <v>0</v>
      </c>
      <c r="U54">
        <f>SQRT(SUMSQ(S54,P54))</f>
        <v>0</v>
      </c>
      <c r="X54" s="1"/>
    </row>
    <row r="55" spans="1:24" x14ac:dyDescent="0.35">
      <c r="B55">
        <f>B54+0.1</f>
        <v>0.1</v>
      </c>
      <c r="C55">
        <f t="shared" ref="C55:C118" si="0">IF(B55&lt;$B$41,0,IF(AND($B$41&lt;=B55,B55&lt;$B$41+$G$8),$B$15,$B$15+$B$12))</f>
        <v>0</v>
      </c>
      <c r="D55">
        <f t="shared" ref="D55:D118" si="1">IF(B55&lt;$B$41,$B$13,IF(AND($B$41&lt;=B55,B55&lt;$B$41+$G$8),$B$13+$B$16,$B$13+$B$16+$B$10))</f>
        <v>-604.78878374920225</v>
      </c>
      <c r="E55">
        <f t="shared" ref="E55:E118" si="2">IF(B55&lt;$B$41,$B$14,IF(AND($B$41&lt;=B55,B55&lt;$B$41+$G$8),$B$14+$B$17,$B$14+$B$17+$B$11))</f>
        <v>-220.12511530276873</v>
      </c>
      <c r="F55">
        <f t="shared" ref="F55:F118" si="3">IF(B55&lt;$B$41,-$G$6*$B$13,IF(AND($B$41&lt;=B55,B55&lt;$B$41+$G$8),-$G$6*$B$13,-$G$6*$B$13-$G$5*$B$10))</f>
        <v>36287.327024952137</v>
      </c>
      <c r="G55">
        <f t="shared" ref="G55:G118" si="4">IF(B55&lt;$B$41,$B$14*B55,IF(AND($B$41&lt;=B55,B55&lt;$B$41+$G$8),$B$14*B55-(-B55+$B$41)*$B$17,$B$14*B55-(-B55+$B$41)*$B$17-(-B55+$B$41+$G$8)*$B$11+$G$5*$B$12))</f>
        <v>-22.012511530276875</v>
      </c>
      <c r="H55">
        <f t="shared" ref="H55:H118" si="5">IF(B55&lt;$B$41,-$B$13*B55,IF(AND($B$41&lt;=B55,B55&lt;=$B$41+$G$8),-$B$13*B55+(-B55+B42)*B17,-$B$13*B55+(-B55+$B$41)*$B$16+(-B55+$B$41+$G$8)*$B$10))</f>
        <v>60.478878374920228</v>
      </c>
      <c r="I55">
        <f t="shared" ref="I55:I118" si="6">SQRT(SUMSQ(H55,G55))</f>
        <v>64.360278070864226</v>
      </c>
      <c r="J55" s="46">
        <f t="shared" ref="J55:J118" si="7">SQRT(SUMSQ(D55:E55))</f>
        <v>643.60278070864217</v>
      </c>
      <c r="K55">
        <f t="shared" ref="K55:K118" si="8">32*I55/(PI()*$G$13^3)</f>
        <v>1.0243256393746956E-2</v>
      </c>
      <c r="L55">
        <f t="shared" ref="L55:L118" si="9">16*J55/(PI()*$G$13^4)</f>
        <v>1.2804070492183693E-3</v>
      </c>
      <c r="M55" s="46">
        <f t="shared" ref="M55:M118" si="10">SQRT(K55^2+3*L55^2)</f>
        <v>1.0480583389444605E-2</v>
      </c>
      <c r="N55" s="8">
        <f t="shared" ref="N55:N118" si="11">-G55/($G$13*$B$42)</f>
        <v>2.1896250124443161E-6</v>
      </c>
      <c r="O55" s="5">
        <f>SUM($N$54:N55)*0.1+$O$30</f>
        <v>2.1896250124443162E-7</v>
      </c>
      <c r="P55" s="5">
        <f>SUM($O$54:O55)+$U$30</f>
        <v>2.1896250124443162E-7</v>
      </c>
      <c r="Q55" s="8">
        <f t="shared" ref="Q55:Q118" si="12">-H55/($B$42*$G$13)</f>
        <v>-6.0159452787638048E-6</v>
      </c>
      <c r="R55" s="5">
        <f>SUM($Q$54:Q55)*0.1+$O$8</f>
        <v>-6.0159452787638056E-7</v>
      </c>
      <c r="S55" s="5">
        <f>SUM($R$54:R55)+$U$8</f>
        <v>-6.0159452787638056E-7</v>
      </c>
      <c r="T55">
        <f t="shared" ref="T55:T118" si="13">SQRT(SUMSQ(O55,R55))</f>
        <v>6.4020352460918472E-7</v>
      </c>
      <c r="U55">
        <f t="shared" ref="U55:U118" si="14">SQRT(SUMSQ(S55,P55))</f>
        <v>6.4020352460918472E-7</v>
      </c>
      <c r="X55" s="1"/>
    </row>
    <row r="56" spans="1:24" x14ac:dyDescent="0.35">
      <c r="B56">
        <f t="shared" ref="B56:B119" si="15">B55+0.1</f>
        <v>0.2</v>
      </c>
      <c r="C56">
        <f t="shared" si="0"/>
        <v>0</v>
      </c>
      <c r="D56">
        <f t="shared" si="1"/>
        <v>-604.78878374920225</v>
      </c>
      <c r="E56">
        <f t="shared" si="2"/>
        <v>-220.12511530276873</v>
      </c>
      <c r="F56">
        <f t="shared" si="3"/>
        <v>36287.327024952137</v>
      </c>
      <c r="G56">
        <f t="shared" si="4"/>
        <v>-44.02502306055375</v>
      </c>
      <c r="H56">
        <f t="shared" si="5"/>
        <v>120.95775674984046</v>
      </c>
      <c r="I56">
        <f t="shared" si="6"/>
        <v>128.72055614172845</v>
      </c>
      <c r="J56" s="46">
        <f t="shared" si="7"/>
        <v>643.60278070864217</v>
      </c>
      <c r="K56">
        <f t="shared" si="8"/>
        <v>2.0486512787493912E-2</v>
      </c>
      <c r="L56">
        <f t="shared" si="9"/>
        <v>1.2804070492183693E-3</v>
      </c>
      <c r="M56" s="46">
        <f t="shared" si="10"/>
        <v>2.0606201319680828E-2</v>
      </c>
      <c r="N56" s="8">
        <f t="shared" si="11"/>
        <v>4.3792500248886321E-6</v>
      </c>
      <c r="O56" s="5">
        <f>SUM($N$54:N56)*0.1+$O$30</f>
        <v>6.5688750373329484E-7</v>
      </c>
      <c r="P56" s="5">
        <f>SUM($O$54:O56)+$U$30</f>
        <v>8.7585000497772649E-7</v>
      </c>
      <c r="Q56" s="8">
        <f t="shared" si="12"/>
        <v>-1.203189055752761E-5</v>
      </c>
      <c r="R56" s="5">
        <f>SUM($Q$54:Q56)*0.1+$O$8</f>
        <v>-1.8047835836291415E-6</v>
      </c>
      <c r="S56" s="5">
        <f>SUM($R$54:R56)+$U$8</f>
        <v>-2.4063781115055222E-6</v>
      </c>
      <c r="T56">
        <f t="shared" si="13"/>
        <v>1.9206105738275537E-6</v>
      </c>
      <c r="U56">
        <f t="shared" si="14"/>
        <v>2.5608140984367389E-6</v>
      </c>
      <c r="X56" s="1"/>
    </row>
    <row r="57" spans="1:24" x14ac:dyDescent="0.35">
      <c r="B57">
        <f t="shared" si="15"/>
        <v>0.30000000000000004</v>
      </c>
      <c r="C57">
        <f t="shared" si="0"/>
        <v>0</v>
      </c>
      <c r="D57">
        <f t="shared" si="1"/>
        <v>-604.78878374920225</v>
      </c>
      <c r="E57">
        <f t="shared" si="2"/>
        <v>-220.12511530276873</v>
      </c>
      <c r="F57">
        <f t="shared" si="3"/>
        <v>36287.327024952137</v>
      </c>
      <c r="G57">
        <f t="shared" si="4"/>
        <v>-66.037534590830631</v>
      </c>
      <c r="H57">
        <f t="shared" si="5"/>
        <v>181.4366351247607</v>
      </c>
      <c r="I57">
        <f t="shared" si="6"/>
        <v>193.08083421259266</v>
      </c>
      <c r="J57" s="46">
        <f t="shared" si="7"/>
        <v>643.60278070864217</v>
      </c>
      <c r="K57">
        <f t="shared" si="8"/>
        <v>3.0729769181240867E-2</v>
      </c>
      <c r="L57">
        <f t="shared" si="9"/>
        <v>1.2804070492183693E-3</v>
      </c>
      <c r="M57" s="46">
        <f t="shared" si="10"/>
        <v>3.0809690692498119E-2</v>
      </c>
      <c r="N57" s="8">
        <f t="shared" si="11"/>
        <v>6.568875037332949E-6</v>
      </c>
      <c r="O57" s="5">
        <f>SUM($N$54:N57)*0.1+$O$30</f>
        <v>1.3137750074665899E-6</v>
      </c>
      <c r="P57" s="5">
        <f>SUM($O$54:O57)+$U$30</f>
        <v>2.1896250124443165E-6</v>
      </c>
      <c r="Q57" s="8">
        <f t="shared" si="12"/>
        <v>-1.8047835836291417E-5</v>
      </c>
      <c r="R57" s="5">
        <f>SUM($Q$54:Q57)*0.1+$O$8</f>
        <v>-3.6095671672582829E-6</v>
      </c>
      <c r="S57" s="5">
        <f>SUM($R$54:R57)+$U$8</f>
        <v>-6.0159452787638056E-6</v>
      </c>
      <c r="T57">
        <f t="shared" si="13"/>
        <v>3.8412211476551075E-6</v>
      </c>
      <c r="U57">
        <f t="shared" si="14"/>
        <v>6.4020352460918472E-6</v>
      </c>
      <c r="X57" s="1"/>
    </row>
    <row r="58" spans="1:24" x14ac:dyDescent="0.35">
      <c r="B58">
        <f t="shared" si="15"/>
        <v>0.4</v>
      </c>
      <c r="C58">
        <f t="shared" si="0"/>
        <v>0</v>
      </c>
      <c r="D58">
        <f t="shared" si="1"/>
        <v>-604.78878374920225</v>
      </c>
      <c r="E58">
        <f t="shared" si="2"/>
        <v>-220.12511530276873</v>
      </c>
      <c r="F58">
        <f t="shared" si="3"/>
        <v>36287.327024952137</v>
      </c>
      <c r="G58">
        <f t="shared" si="4"/>
        <v>-88.050046121107499</v>
      </c>
      <c r="H58">
        <f>IF(B58&lt;$B$41,-$B$13*B58,IF(AND($B$41&lt;=B58,B58&lt;=$B$41+$G$8),-$B$13*B58+(-B58+B45)*B28,-$B$13*B58+(-B58+$B$41)*$B$16+(-B58+$B$41+$G$8)*$B$10))</f>
        <v>241.91551349968091</v>
      </c>
      <c r="I58">
        <f t="shared" si="6"/>
        <v>257.4411122834569</v>
      </c>
      <c r="J58" s="46">
        <f t="shared" si="7"/>
        <v>643.60278070864217</v>
      </c>
      <c r="K58">
        <f t="shared" si="8"/>
        <v>4.0973025574987824E-2</v>
      </c>
      <c r="L58">
        <f t="shared" si="9"/>
        <v>1.2804070492183693E-3</v>
      </c>
      <c r="M58" s="46">
        <f t="shared" si="10"/>
        <v>4.1033000760408334E-2</v>
      </c>
      <c r="N58" s="8">
        <f t="shared" si="11"/>
        <v>8.7585000497772643E-6</v>
      </c>
      <c r="O58" s="5">
        <f>SUM($N$54:N58)*0.1+$O$30</f>
        <v>2.1896250124443165E-6</v>
      </c>
      <c r="P58" s="5">
        <f>SUM($O$54:O58)+$U$30</f>
        <v>4.379250024888633E-6</v>
      </c>
      <c r="Q58" s="8">
        <f t="shared" si="12"/>
        <v>-2.4063781115055219E-5</v>
      </c>
      <c r="R58" s="5">
        <f>SUM($Q$54:Q58)*0.1+$O$8</f>
        <v>-6.0159452787638056E-6</v>
      </c>
      <c r="S58" s="5">
        <f>SUM($R$54:R58)+$U$8</f>
        <v>-1.2031890557527611E-5</v>
      </c>
      <c r="T58">
        <f t="shared" si="13"/>
        <v>6.4020352460918472E-6</v>
      </c>
      <c r="U58">
        <f t="shared" si="14"/>
        <v>1.2804070492183694E-5</v>
      </c>
      <c r="X58" s="1"/>
    </row>
    <row r="59" spans="1:24" x14ac:dyDescent="0.35">
      <c r="B59">
        <f t="shared" si="15"/>
        <v>0.5</v>
      </c>
      <c r="C59">
        <f t="shared" si="0"/>
        <v>0</v>
      </c>
      <c r="D59">
        <f t="shared" si="1"/>
        <v>-604.78878374920225</v>
      </c>
      <c r="E59">
        <f t="shared" si="2"/>
        <v>-220.12511530276873</v>
      </c>
      <c r="F59">
        <f t="shared" si="3"/>
        <v>36287.327024952137</v>
      </c>
      <c r="G59">
        <f t="shared" si="4"/>
        <v>-110.06255765138437</v>
      </c>
      <c r="H59">
        <f>IF(B59&lt;$B$41,-$B$13*B59,IF(AND($B$41&lt;=B59,B59&lt;=$B$41+$G$8),-$B$13*B59+(-B59+B46)*B29,-$B$13*B59+(-B59+$B$41)*$B$16+(-B59+$B$41+$G$8)*$B$10))</f>
        <v>302.39439187460113</v>
      </c>
      <c r="I59">
        <f t="shared" si="6"/>
        <v>321.80139035432109</v>
      </c>
      <c r="J59" s="46">
        <f t="shared" si="7"/>
        <v>643.60278070864217</v>
      </c>
      <c r="K59">
        <f t="shared" si="8"/>
        <v>5.1216281968734775E-2</v>
      </c>
      <c r="L59">
        <f t="shared" si="9"/>
        <v>1.2804070492183693E-3</v>
      </c>
      <c r="M59" s="46">
        <f t="shared" si="10"/>
        <v>5.1264274747001064E-2</v>
      </c>
      <c r="N59" s="8">
        <f t="shared" si="11"/>
        <v>1.0948125062221579E-5</v>
      </c>
      <c r="O59" s="5">
        <f>SUM($N$54:N59)*0.1+$O$30</f>
        <v>3.2844375186664745E-6</v>
      </c>
      <c r="P59" s="5">
        <f>SUM($O$54:O59)+$U$30</f>
        <v>7.6636875435551067E-6</v>
      </c>
      <c r="Q59" s="8">
        <f t="shared" si="12"/>
        <v>-3.0079726393819021E-5</v>
      </c>
      <c r="R59" s="5">
        <f>SUM($Q$54:Q59)*0.1+$O$8</f>
        <v>-9.0239179181457067E-6</v>
      </c>
      <c r="S59" s="5">
        <f>SUM($R$54:R59)+$U$8</f>
        <v>-2.1055808475673318E-5</v>
      </c>
      <c r="T59">
        <f t="shared" si="13"/>
        <v>9.6030528691377695E-6</v>
      </c>
      <c r="U59">
        <f t="shared" si="14"/>
        <v>2.2407123361321464E-5</v>
      </c>
      <c r="X59" s="1"/>
    </row>
    <row r="60" spans="1:24" x14ac:dyDescent="0.35">
      <c r="B60">
        <f t="shared" si="15"/>
        <v>0.6</v>
      </c>
      <c r="C60">
        <f t="shared" si="0"/>
        <v>0</v>
      </c>
      <c r="D60">
        <f t="shared" si="1"/>
        <v>-604.78878374920225</v>
      </c>
      <c r="E60">
        <f t="shared" si="2"/>
        <v>-220.12511530276873</v>
      </c>
      <c r="F60">
        <f t="shared" si="3"/>
        <v>36287.327024952137</v>
      </c>
      <c r="G60">
        <f t="shared" si="4"/>
        <v>-132.07506918166123</v>
      </c>
      <c r="H60">
        <f>IF(B60&lt;$B$41,-$B$13*B60,IF(AND($B$41&lt;=B60,B60&lt;=$B$41+$G$8),-$B$13*B60+(-B60+B47)*B30,-$B$13*B60+(-B60+$B$41)*$B$16+(-B60+$B$41+$G$8)*$B$10))</f>
        <v>362.87327024952134</v>
      </c>
      <c r="I60">
        <f t="shared" si="6"/>
        <v>386.16166842518533</v>
      </c>
      <c r="J60" s="46">
        <f t="shared" si="7"/>
        <v>643.60278070864217</v>
      </c>
      <c r="K60">
        <f t="shared" si="8"/>
        <v>6.1459538362481733E-2</v>
      </c>
      <c r="L60">
        <f t="shared" si="9"/>
        <v>1.2804070492183693E-3</v>
      </c>
      <c r="M60" s="46">
        <f t="shared" si="10"/>
        <v>6.1499538066268657E-2</v>
      </c>
      <c r="N60" s="8">
        <f t="shared" si="11"/>
        <v>1.3137750074665895E-5</v>
      </c>
      <c r="O60" s="5">
        <f>SUM($N$54:N60)*0.1+$O$30</f>
        <v>4.598212526133064E-6</v>
      </c>
      <c r="P60" s="5">
        <f>SUM($O$54:O60)+$U$30</f>
        <v>1.2261900069688171E-5</v>
      </c>
      <c r="Q60" s="8">
        <f t="shared" si="12"/>
        <v>-3.6095671672582827E-5</v>
      </c>
      <c r="R60" s="5">
        <f>SUM($Q$54:Q60)*0.1+$O$8</f>
        <v>-1.263348508540399E-5</v>
      </c>
      <c r="S60" s="5">
        <f>SUM($R$54:R60)+$U$8</f>
        <v>-3.3689293561077311E-5</v>
      </c>
      <c r="T60">
        <f t="shared" si="13"/>
        <v>1.3444274016792877E-5</v>
      </c>
      <c r="U60">
        <f t="shared" si="14"/>
        <v>3.5851397378114348E-5</v>
      </c>
      <c r="X60" s="1"/>
    </row>
    <row r="61" spans="1:24" x14ac:dyDescent="0.35">
      <c r="B61">
        <f t="shared" si="15"/>
        <v>0.7</v>
      </c>
      <c r="C61">
        <f t="shared" si="0"/>
        <v>0</v>
      </c>
      <c r="D61">
        <f t="shared" si="1"/>
        <v>-604.78878374920225</v>
      </c>
      <c r="E61">
        <f t="shared" si="2"/>
        <v>-220.12511530276873</v>
      </c>
      <c r="F61">
        <f t="shared" si="3"/>
        <v>36287.327024952137</v>
      </c>
      <c r="G61">
        <f t="shared" si="4"/>
        <v>-154.0875807119381</v>
      </c>
      <c r="H61">
        <f>IF(B61&lt;$B$41,-$B$13*B61,IF(AND($B$41&lt;=B61,B61&lt;=$B$41+$G$8),-$B$13*B61+(-B61+B48)*B31,-$B$13*B61+(-B61+$B$41)*$B$16+(-B61+$B$41+$G$8)*$B$10))</f>
        <v>423.35214862444155</v>
      </c>
      <c r="I61">
        <f t="shared" si="6"/>
        <v>450.52194649604951</v>
      </c>
      <c r="J61" s="46">
        <f t="shared" si="7"/>
        <v>643.60278070864217</v>
      </c>
      <c r="K61">
        <f t="shared" si="8"/>
        <v>7.1702794756228677E-2</v>
      </c>
      <c r="L61">
        <f t="shared" si="9"/>
        <v>1.2804070492183693E-3</v>
      </c>
      <c r="M61" s="46">
        <f t="shared" si="10"/>
        <v>7.1737083175223385E-2</v>
      </c>
      <c r="N61" s="8">
        <f t="shared" si="11"/>
        <v>1.532737508711021E-5</v>
      </c>
      <c r="O61" s="5">
        <f>SUM($N$54:N61)*0.1+$O$30</f>
        <v>6.1309500348440853E-6</v>
      </c>
      <c r="P61" s="5">
        <f>SUM($O$54:O61)+$U$30</f>
        <v>1.8392850104532256E-5</v>
      </c>
      <c r="Q61" s="8">
        <f t="shared" si="12"/>
        <v>-4.2111616951346629E-5</v>
      </c>
      <c r="R61" s="5">
        <f>SUM($Q$54:Q61)*0.1+$O$8</f>
        <v>-1.6844646780538652E-5</v>
      </c>
      <c r="S61" s="5">
        <f>SUM($R$54:R61)+$U$8</f>
        <v>-5.053394034161596E-5</v>
      </c>
      <c r="T61">
        <f t="shared" si="13"/>
        <v>1.792569868905717E-5</v>
      </c>
      <c r="U61">
        <f t="shared" si="14"/>
        <v>5.3777096067171508E-5</v>
      </c>
      <c r="X61" s="1"/>
    </row>
    <row r="62" spans="1:24" x14ac:dyDescent="0.35">
      <c r="B62">
        <f t="shared" si="15"/>
        <v>0.79999999999999993</v>
      </c>
      <c r="C62">
        <f t="shared" si="0"/>
        <v>0</v>
      </c>
      <c r="D62">
        <f t="shared" si="1"/>
        <v>-604.78878374920225</v>
      </c>
      <c r="E62">
        <f t="shared" si="2"/>
        <v>-220.12511530276873</v>
      </c>
      <c r="F62">
        <f t="shared" si="3"/>
        <v>36287.327024952137</v>
      </c>
      <c r="G62">
        <f t="shared" si="4"/>
        <v>-176.10009224221497</v>
      </c>
      <c r="H62">
        <f>IF(B62&lt;$B$41,-$B$13*B62,IF(AND($B$41&lt;=B62,B62&lt;=$B$41+$G$8),-$B$13*B62+(-B62+B49)*B32,-$B$13*B62+(-B62+$B$41)*$B$16+(-B62+$B$41+$G$8)*$B$10))</f>
        <v>483.83102699936177</v>
      </c>
      <c r="I62">
        <f t="shared" si="6"/>
        <v>514.88222456691369</v>
      </c>
      <c r="J62" s="46">
        <f t="shared" si="7"/>
        <v>643.60278070864217</v>
      </c>
      <c r="K62">
        <f t="shared" si="8"/>
        <v>8.1946051149975635E-2</v>
      </c>
      <c r="L62">
        <f t="shared" si="9"/>
        <v>1.2804070492183693E-3</v>
      </c>
      <c r="M62" s="46">
        <f t="shared" si="10"/>
        <v>8.1976055197292133E-2</v>
      </c>
      <c r="N62" s="8">
        <f t="shared" si="11"/>
        <v>1.7517000099554525E-5</v>
      </c>
      <c r="O62" s="5">
        <f>SUM($N$54:N62)*0.1+$O$30</f>
        <v>7.8826500447995385E-6</v>
      </c>
      <c r="P62" s="5">
        <f>SUM($O$54:O62)+$U$30</f>
        <v>2.6275500149331796E-5</v>
      </c>
      <c r="Q62" s="8">
        <f t="shared" si="12"/>
        <v>-4.8127562230110431E-5</v>
      </c>
      <c r="R62" s="5">
        <f>SUM($Q$54:Q62)*0.1+$O$8</f>
        <v>-2.1657403003549697E-5</v>
      </c>
      <c r="S62" s="5">
        <f>SUM($R$54:R62)+$U$8</f>
        <v>-7.2191343345165654E-5</v>
      </c>
      <c r="T62">
        <f t="shared" si="13"/>
        <v>2.3047326885930645E-5</v>
      </c>
      <c r="U62">
        <f t="shared" si="14"/>
        <v>7.6824422953102156E-5</v>
      </c>
      <c r="X62" s="1"/>
    </row>
    <row r="63" spans="1:24" x14ac:dyDescent="0.35">
      <c r="B63">
        <f t="shared" si="15"/>
        <v>0.89999999999999991</v>
      </c>
      <c r="C63">
        <f t="shared" si="0"/>
        <v>0</v>
      </c>
      <c r="D63">
        <f t="shared" si="1"/>
        <v>-604.78878374920225</v>
      </c>
      <c r="E63">
        <f t="shared" si="2"/>
        <v>-220.12511530276873</v>
      </c>
      <c r="F63">
        <f t="shared" si="3"/>
        <v>36287.327024952137</v>
      </c>
      <c r="G63">
        <f t="shared" si="4"/>
        <v>-198.11260377249184</v>
      </c>
      <c r="H63">
        <f>IF(B63&lt;$B$41,-$B$13*B63,IF(AND($B$41&lt;=B63,B63&lt;=$B$41+$G$8),-$B$13*B63+(-B63+B50)*B33,-$B$13*B63+(-B63+$B$41)*$B$16+(-B63+$B$41+$G$8)*$B$10))</f>
        <v>544.30990537428193</v>
      </c>
      <c r="I63">
        <f t="shared" si="6"/>
        <v>579.24250263777787</v>
      </c>
      <c r="J63" s="46">
        <f t="shared" si="7"/>
        <v>643.60278070864217</v>
      </c>
      <c r="K63">
        <f t="shared" si="8"/>
        <v>9.2189307543722579E-2</v>
      </c>
      <c r="L63">
        <f t="shared" si="9"/>
        <v>1.2804070492183693E-3</v>
      </c>
      <c r="M63" s="46">
        <f t="shared" si="10"/>
        <v>9.2215978832445991E-2</v>
      </c>
      <c r="N63" s="8">
        <f t="shared" si="11"/>
        <v>1.970662511199884E-5</v>
      </c>
      <c r="O63" s="5">
        <f>SUM($N$54:N63)*0.1+$O$30</f>
        <v>9.8533125559994219E-6</v>
      </c>
      <c r="P63" s="5">
        <f>SUM($O$54:O63)+$U$30</f>
        <v>3.6128812705331218E-5</v>
      </c>
      <c r="Q63" s="8">
        <f t="shared" si="12"/>
        <v>-5.4143507508874234E-5</v>
      </c>
      <c r="R63" s="5">
        <f>SUM($Q$54:Q63)*0.1+$O$8</f>
        <v>-2.707175375443712E-5</v>
      </c>
      <c r="S63" s="5">
        <f>SUM($R$54:R63)+$U$8</f>
        <v>-9.9263097099602774E-5</v>
      </c>
      <c r="T63">
        <f t="shared" si="13"/>
        <v>2.8809158607413307E-5</v>
      </c>
      <c r="U63">
        <f t="shared" si="14"/>
        <v>1.0563358156051545E-4</v>
      </c>
      <c r="X63" s="1"/>
    </row>
    <row r="64" spans="1:24" x14ac:dyDescent="0.35">
      <c r="B64">
        <f t="shared" si="15"/>
        <v>0.99999999999999989</v>
      </c>
      <c r="C64">
        <f t="shared" si="0"/>
        <v>0</v>
      </c>
      <c r="D64">
        <f t="shared" si="1"/>
        <v>-604.78878374920225</v>
      </c>
      <c r="E64">
        <f t="shared" si="2"/>
        <v>-220.12511530276873</v>
      </c>
      <c r="F64">
        <f t="shared" si="3"/>
        <v>36287.327024952137</v>
      </c>
      <c r="G64">
        <f t="shared" si="4"/>
        <v>-220.12511530276871</v>
      </c>
      <c r="H64">
        <f>IF(B64&lt;$B$41,-$B$13*B64,IF(AND($B$41&lt;=B64,B64&lt;=$B$41+$G$8),-$B$13*B64+(-B64+B51)*B34,-$B$13*B64+(-B64+$B$41)*$B$16+(-B64+$B$41+$G$8)*$B$10))</f>
        <v>604.78878374920214</v>
      </c>
      <c r="I64">
        <f t="shared" si="6"/>
        <v>643.60278070864206</v>
      </c>
      <c r="J64" s="46">
        <f t="shared" si="7"/>
        <v>643.60278070864217</v>
      </c>
      <c r="K64">
        <f t="shared" si="8"/>
        <v>0.10243256393746954</v>
      </c>
      <c r="L64">
        <f t="shared" si="9"/>
        <v>1.2804070492183693E-3</v>
      </c>
      <c r="M64" s="46">
        <f t="shared" si="10"/>
        <v>0.10245656875690719</v>
      </c>
      <c r="N64" s="8">
        <f t="shared" si="11"/>
        <v>2.1896250124443156E-5</v>
      </c>
      <c r="O64" s="5">
        <f>SUM($N$54:N64)*0.1+$O$30</f>
        <v>1.2042937568443737E-5</v>
      </c>
      <c r="P64" s="5">
        <f>SUM($O$54:O64)+$U$30</f>
        <v>4.8171750273774955E-5</v>
      </c>
      <c r="Q64" s="8">
        <f t="shared" si="12"/>
        <v>-6.0159452787638036E-5</v>
      </c>
      <c r="R64" s="5">
        <f>SUM($Q$54:Q64)*0.1+$O$8</f>
        <v>-3.3087699033200922E-5</v>
      </c>
      <c r="S64" s="5">
        <f>SUM($R$54:R64)+$U$8</f>
        <v>-1.3235079613280369E-4</v>
      </c>
      <c r="T64">
        <f t="shared" si="13"/>
        <v>3.5211193853505146E-5</v>
      </c>
      <c r="U64">
        <f t="shared" si="14"/>
        <v>1.4084477541402059E-4</v>
      </c>
      <c r="X64" s="1"/>
    </row>
    <row r="65" spans="2:24" x14ac:dyDescent="0.35">
      <c r="B65">
        <f t="shared" si="15"/>
        <v>1.0999999999999999</v>
      </c>
      <c r="C65">
        <f t="shared" si="0"/>
        <v>0</v>
      </c>
      <c r="D65">
        <f t="shared" si="1"/>
        <v>-604.78878374920225</v>
      </c>
      <c r="E65">
        <f t="shared" si="2"/>
        <v>-220.12511530276873</v>
      </c>
      <c r="F65">
        <f t="shared" si="3"/>
        <v>36287.327024952137</v>
      </c>
      <c r="G65">
        <f t="shared" si="4"/>
        <v>-242.13762683304557</v>
      </c>
      <c r="H65">
        <f t="shared" si="5"/>
        <v>665.26766212412235</v>
      </c>
      <c r="I65">
        <f t="shared" si="6"/>
        <v>707.96305877950624</v>
      </c>
      <c r="J65" s="46">
        <f t="shared" si="7"/>
        <v>643.60278070864217</v>
      </c>
      <c r="K65">
        <f t="shared" si="8"/>
        <v>0.11267582033121648</v>
      </c>
      <c r="L65">
        <f t="shared" si="9"/>
        <v>1.2804070492183693E-3</v>
      </c>
      <c r="M65" s="46">
        <f t="shared" si="10"/>
        <v>0.1126976433380381</v>
      </c>
      <c r="N65" s="8">
        <f t="shared" si="11"/>
        <v>2.4085875136887471E-5</v>
      </c>
      <c r="O65" s="5">
        <f>SUM($N$54:N65)*0.1+$O$30</f>
        <v>1.4451525082132486E-5</v>
      </c>
      <c r="P65" s="5">
        <f>SUM($O$54:O65)+$U$30</f>
        <v>6.2623275355907441E-5</v>
      </c>
      <c r="Q65" s="8">
        <f t="shared" si="12"/>
        <v>-6.6175398066401831E-5</v>
      </c>
      <c r="R65" s="5">
        <f>SUM($Q$54:Q65)*0.1+$O$8</f>
        <v>-3.9705238839841107E-5</v>
      </c>
      <c r="S65" s="5">
        <f>SUM($R$54:R65)+$U$8</f>
        <v>-1.7205603497264481E-4</v>
      </c>
      <c r="T65">
        <f t="shared" si="13"/>
        <v>4.2253432624206177E-5</v>
      </c>
      <c r="U65">
        <f t="shared" si="14"/>
        <v>1.8309820803822678E-4</v>
      </c>
      <c r="X65" s="1"/>
    </row>
    <row r="66" spans="2:24" x14ac:dyDescent="0.35">
      <c r="B66">
        <f t="shared" si="15"/>
        <v>1.2</v>
      </c>
      <c r="C66">
        <f t="shared" si="0"/>
        <v>0</v>
      </c>
      <c r="D66">
        <f t="shared" si="1"/>
        <v>-604.78878374920225</v>
      </c>
      <c r="E66">
        <f t="shared" si="2"/>
        <v>-220.12511530276873</v>
      </c>
      <c r="F66">
        <f t="shared" si="3"/>
        <v>36287.327024952137</v>
      </c>
      <c r="G66">
        <f t="shared" si="4"/>
        <v>-264.15013836332247</v>
      </c>
      <c r="H66">
        <f>IF(B66&lt;$B$41,-$B$13*B66,IF(AND($B$41&lt;=B66,B66&lt;=$B$41+$G$8),-$B$13*B66+(-B66+B53)*#REF!,-$B$13*B66+(-B66+$B$41)*$B$16+(-B66+$B$41+$G$8)*$B$10))</f>
        <v>725.74654049904268</v>
      </c>
      <c r="I66">
        <f t="shared" si="6"/>
        <v>772.32333685037065</v>
      </c>
      <c r="J66" s="46">
        <f t="shared" si="7"/>
        <v>643.60278070864217</v>
      </c>
      <c r="K66">
        <f t="shared" si="8"/>
        <v>0.12291907672496347</v>
      </c>
      <c r="L66">
        <f t="shared" si="9"/>
        <v>1.2804070492183693E-3</v>
      </c>
      <c r="M66" s="46">
        <f t="shared" si="10"/>
        <v>0.12293908145725069</v>
      </c>
      <c r="N66" s="8">
        <f t="shared" si="11"/>
        <v>2.6275500149331789E-5</v>
      </c>
      <c r="O66" s="5">
        <f>SUM($N$54:N66)*0.1+$O$30</f>
        <v>1.7079075097065665E-5</v>
      </c>
      <c r="P66" s="5">
        <f>SUM($O$54:O66)+$U$30</f>
        <v>7.9702350452973109E-5</v>
      </c>
      <c r="Q66" s="8">
        <f t="shared" si="12"/>
        <v>-7.2191343345165654E-5</v>
      </c>
      <c r="R66" s="5">
        <f>SUM($Q$54:Q66)*0.1+$O$8</f>
        <v>-4.6924373174357674E-5</v>
      </c>
      <c r="S66" s="5">
        <f>SUM($R$54:R66)+$U$8</f>
        <v>-2.1898040814700249E-4</v>
      </c>
      <c r="T66">
        <f t="shared" si="13"/>
        <v>4.9935874919516395E-5</v>
      </c>
      <c r="U66">
        <f t="shared" si="14"/>
        <v>2.3303408295774321E-4</v>
      </c>
      <c r="X66" s="1"/>
    </row>
    <row r="67" spans="2:24" x14ac:dyDescent="0.35">
      <c r="B67">
        <f t="shared" si="15"/>
        <v>1.3</v>
      </c>
      <c r="C67">
        <f t="shared" si="0"/>
        <v>0</v>
      </c>
      <c r="D67">
        <f t="shared" si="1"/>
        <v>-604.78878374920225</v>
      </c>
      <c r="E67">
        <f t="shared" si="2"/>
        <v>-220.12511530276873</v>
      </c>
      <c r="F67">
        <f t="shared" si="3"/>
        <v>36287.327024952137</v>
      </c>
      <c r="G67">
        <f t="shared" si="4"/>
        <v>-286.16264989359934</v>
      </c>
      <c r="H67">
        <f>IF(B67&lt;$B$41,-$B$13*B67,IF(AND($B$41&lt;=B67,B67&lt;=$B$41+$G$8),-$B$13*B67+(-B67+B54)*#REF!,-$B$13*B67+(-B67+$B$41)*$B$16+(-B67+$B$41+$G$8)*$B$10))</f>
        <v>786.22541887396301</v>
      </c>
      <c r="I67">
        <f t="shared" si="6"/>
        <v>836.68361492123483</v>
      </c>
      <c r="J67" s="46">
        <f t="shared" si="7"/>
        <v>643.60278070864217</v>
      </c>
      <c r="K67">
        <f t="shared" si="8"/>
        <v>0.13316233311871042</v>
      </c>
      <c r="L67">
        <f t="shared" si="9"/>
        <v>1.2804070492183693E-3</v>
      </c>
      <c r="M67" s="46">
        <f t="shared" si="10"/>
        <v>0.13318079924768986</v>
      </c>
      <c r="N67" s="8">
        <f t="shared" si="11"/>
        <v>2.8465125161776105E-5</v>
      </c>
      <c r="O67" s="5">
        <f>SUM($N$54:N67)*0.1+$O$30</f>
        <v>1.9925587613243274E-5</v>
      </c>
      <c r="P67" s="5">
        <f>SUM($O$54:O67)+$U$30</f>
        <v>9.962793806621638E-5</v>
      </c>
      <c r="Q67" s="8">
        <f t="shared" si="12"/>
        <v>-7.8207288623929463E-5</v>
      </c>
      <c r="R67" s="5">
        <f>SUM($Q$54:Q67)*0.1+$O$8</f>
        <v>-5.4745102036750623E-5</v>
      </c>
      <c r="S67" s="5">
        <f>SUM($R$54:R67)+$U$8</f>
        <v>-2.737255101837531E-4</v>
      </c>
      <c r="T67">
        <f t="shared" si="13"/>
        <v>5.8258520739435795E-5</v>
      </c>
      <c r="U67">
        <f t="shared" si="14"/>
        <v>2.9129260369717896E-4</v>
      </c>
      <c r="X67" s="1"/>
    </row>
    <row r="68" spans="2:24" x14ac:dyDescent="0.35">
      <c r="B68">
        <f t="shared" si="15"/>
        <v>1.4000000000000001</v>
      </c>
      <c r="C68">
        <f t="shared" si="0"/>
        <v>0</v>
      </c>
      <c r="D68">
        <f t="shared" si="1"/>
        <v>-604.78878374920225</v>
      </c>
      <c r="E68">
        <f t="shared" si="2"/>
        <v>-220.12511530276873</v>
      </c>
      <c r="F68">
        <f t="shared" si="3"/>
        <v>36287.327024952137</v>
      </c>
      <c r="G68">
        <f t="shared" si="4"/>
        <v>-308.17516142387626</v>
      </c>
      <c r="H68">
        <f>IF(B68&lt;$B$41,-$B$13*B68,IF(AND($B$41&lt;=B68,B68&lt;=$B$41+$G$8),-$B$13*B68+(-B68+B55)*#REF!,-$B$13*B68+(-B68+$B$41)*$B$16+(-B68+$B$41+$G$8)*$B$10))</f>
        <v>846.70429724888322</v>
      </c>
      <c r="I68">
        <f t="shared" si="6"/>
        <v>901.04389299209913</v>
      </c>
      <c r="J68" s="46">
        <f t="shared" si="7"/>
        <v>643.60278070864217</v>
      </c>
      <c r="K68">
        <f t="shared" si="8"/>
        <v>0.14340558951245738</v>
      </c>
      <c r="L68">
        <f t="shared" si="9"/>
        <v>1.2804070492183693E-3</v>
      </c>
      <c r="M68" s="46">
        <f t="shared" si="10"/>
        <v>0.14342273679598536</v>
      </c>
      <c r="N68" s="8">
        <f t="shared" si="11"/>
        <v>3.0654750174220427E-5</v>
      </c>
      <c r="O68" s="5">
        <f>SUM($N$54:N68)*0.1+$O$30</f>
        <v>2.2991062630665317E-5</v>
      </c>
      <c r="P68" s="5">
        <f>SUM($O$54:O68)+$U$30</f>
        <v>1.2261900069688171E-4</v>
      </c>
      <c r="Q68" s="8">
        <f t="shared" si="12"/>
        <v>-8.4223233902693272E-5</v>
      </c>
      <c r="R68" s="5">
        <f>SUM($Q$54:Q68)*0.1+$O$8</f>
        <v>-6.3167425427019947E-5</v>
      </c>
      <c r="S68" s="5">
        <f>SUM($R$54:R68)+$U$8</f>
        <v>-3.3689293561077303E-4</v>
      </c>
      <c r="T68">
        <f t="shared" si="13"/>
        <v>6.7221370083964382E-5</v>
      </c>
      <c r="U68">
        <f t="shared" si="14"/>
        <v>3.5851397378114331E-4</v>
      </c>
      <c r="X68" s="1"/>
    </row>
    <row r="69" spans="2:24" x14ac:dyDescent="0.35">
      <c r="B69">
        <f t="shared" si="15"/>
        <v>1.5000000000000002</v>
      </c>
      <c r="C69">
        <f t="shared" si="0"/>
        <v>0</v>
      </c>
      <c r="D69">
        <f t="shared" si="1"/>
        <v>-604.78878374920225</v>
      </c>
      <c r="E69">
        <f t="shared" si="2"/>
        <v>-220.12511530276873</v>
      </c>
      <c r="F69">
        <f t="shared" si="3"/>
        <v>36287.327024952137</v>
      </c>
      <c r="G69">
        <f t="shared" si="4"/>
        <v>-330.18767295415313</v>
      </c>
      <c r="H69">
        <f>IF(B69&lt;$B$41,-$B$13*B69,IF(AND($B$41&lt;=B69,B69&lt;=$B$41+$G$8),-$B$13*B69+(-B69+B56)*#REF!,-$B$13*B69+(-B69+$B$41)*$B$16+(-B69+$B$41+$G$8)*$B$10))</f>
        <v>907.18317562380355</v>
      </c>
      <c r="I69">
        <f t="shared" si="6"/>
        <v>965.40417106296343</v>
      </c>
      <c r="J69" s="46">
        <f t="shared" si="7"/>
        <v>643.60278070864217</v>
      </c>
      <c r="K69">
        <f t="shared" si="8"/>
        <v>0.15364884590620434</v>
      </c>
      <c r="L69">
        <f t="shared" si="9"/>
        <v>1.2804070492183693E-3</v>
      </c>
      <c r="M69" s="46">
        <f t="shared" si="10"/>
        <v>0.15366485016080805</v>
      </c>
      <c r="N69" s="8">
        <f t="shared" si="11"/>
        <v>3.2844375186664742E-5</v>
      </c>
      <c r="O69" s="5">
        <f>SUM($N$54:N69)*0.1+$O$30</f>
        <v>2.6275500149331789E-5</v>
      </c>
      <c r="P69" s="5">
        <f>SUM($O$54:O69)+$U$30</f>
        <v>1.4889450084621349E-4</v>
      </c>
      <c r="Q69" s="8">
        <f t="shared" si="12"/>
        <v>-9.0239179181457081E-5</v>
      </c>
      <c r="R69" s="5">
        <f>SUM($Q$54:Q69)*0.1+$O$8</f>
        <v>-7.2191343345165654E-5</v>
      </c>
      <c r="S69" s="5">
        <f>SUM($R$54:R69)+$U$8</f>
        <v>-4.0908427895593869E-4</v>
      </c>
      <c r="T69">
        <f t="shared" si="13"/>
        <v>7.6824422953102143E-5</v>
      </c>
      <c r="U69">
        <f t="shared" si="14"/>
        <v>4.3533839673424551E-4</v>
      </c>
      <c r="X69" s="1"/>
    </row>
    <row r="70" spans="2:24" x14ac:dyDescent="0.35">
      <c r="B70">
        <f t="shared" si="15"/>
        <v>1.6000000000000003</v>
      </c>
      <c r="C70">
        <f t="shared" si="0"/>
        <v>0</v>
      </c>
      <c r="D70">
        <f t="shared" si="1"/>
        <v>-604.78878374920225</v>
      </c>
      <c r="E70">
        <f t="shared" si="2"/>
        <v>-220.12511530276873</v>
      </c>
      <c r="F70">
        <f t="shared" si="3"/>
        <v>36287.327024952137</v>
      </c>
      <c r="G70">
        <f t="shared" si="4"/>
        <v>-352.20018448443005</v>
      </c>
      <c r="H70">
        <f>IF(B70&lt;$B$41,-$B$13*B70,IF(AND($B$41&lt;=B70,B70&lt;=$B$41+$G$8),-$B$13*B70+(-B70+B57)*#REF!,-$B$13*B70+(-B70+$B$41)*$B$16+(-B70+$B$41+$G$8)*$B$10))</f>
        <v>967.66205399872376</v>
      </c>
      <c r="I70">
        <f t="shared" si="6"/>
        <v>1029.7644491338276</v>
      </c>
      <c r="J70" s="46">
        <f t="shared" si="7"/>
        <v>643.60278070864217</v>
      </c>
      <c r="K70">
        <f t="shared" si="8"/>
        <v>0.1638921022999513</v>
      </c>
      <c r="L70">
        <f t="shared" si="9"/>
        <v>1.2804070492183693E-3</v>
      </c>
      <c r="M70" s="46">
        <f t="shared" si="10"/>
        <v>0.16390710638325834</v>
      </c>
      <c r="N70" s="8">
        <f t="shared" si="11"/>
        <v>3.5034000199109064E-5</v>
      </c>
      <c r="O70" s="5">
        <f>SUM($N$54:N70)*0.1+$O$30</f>
        <v>2.9778900169242692E-5</v>
      </c>
      <c r="P70" s="5">
        <f>SUM($O$54:O70)+$U$30</f>
        <v>1.7867340101545618E-4</v>
      </c>
      <c r="Q70" s="8">
        <f t="shared" si="12"/>
        <v>-9.625512446022089E-5</v>
      </c>
      <c r="R70" s="5">
        <f>SUM($Q$54:Q70)*0.1+$O$8</f>
        <v>-8.1816855791187756E-5</v>
      </c>
      <c r="S70" s="5">
        <f>SUM($R$54:R70)+$U$8</f>
        <v>-4.909011347471264E-4</v>
      </c>
      <c r="T70">
        <f t="shared" si="13"/>
        <v>8.7067679346849105E-5</v>
      </c>
      <c r="U70">
        <f t="shared" si="14"/>
        <v>5.2240607608109455E-4</v>
      </c>
      <c r="X70" s="1"/>
    </row>
    <row r="71" spans="2:24" x14ac:dyDescent="0.35">
      <c r="B71">
        <f t="shared" si="15"/>
        <v>1.7000000000000004</v>
      </c>
      <c r="C71">
        <f t="shared" si="0"/>
        <v>0</v>
      </c>
      <c r="D71">
        <f t="shared" si="1"/>
        <v>-604.78878374920225</v>
      </c>
      <c r="E71">
        <f t="shared" si="2"/>
        <v>-220.12511530276873</v>
      </c>
      <c r="F71">
        <f t="shared" si="3"/>
        <v>36287.327024952137</v>
      </c>
      <c r="G71">
        <f t="shared" si="4"/>
        <v>-374.21269601470692</v>
      </c>
      <c r="H71">
        <f>IF(B71&lt;$B$41,-$B$13*B71,IF(AND($B$41&lt;=B71,B71&lt;=$B$41+$G$8),-$B$13*B71+(-B71+B58)*#REF!,-$B$13*B71+(-B71+$B$41)*$B$16+(-B71+$B$41+$G$8)*$B$10))</f>
        <v>1028.1409323736441</v>
      </c>
      <c r="I71">
        <f t="shared" si="6"/>
        <v>1094.1247272046919</v>
      </c>
      <c r="J71" s="46">
        <f t="shared" si="7"/>
        <v>643.60278070864217</v>
      </c>
      <c r="K71">
        <f t="shared" si="8"/>
        <v>0.17413535869369826</v>
      </c>
      <c r="L71">
        <f t="shared" si="9"/>
        <v>1.2804070492183693E-3</v>
      </c>
      <c r="M71" s="46">
        <f t="shared" si="10"/>
        <v>0.1741494802576741</v>
      </c>
      <c r="N71" s="8">
        <f t="shared" si="11"/>
        <v>3.7223625211553379E-5</v>
      </c>
      <c r="O71" s="5">
        <f>SUM($N$54:N71)*0.1+$O$30</f>
        <v>3.3501262690398036E-5</v>
      </c>
      <c r="P71" s="5">
        <f>SUM($O$54:O71)+$U$30</f>
        <v>2.1217466370585422E-4</v>
      </c>
      <c r="Q71" s="8">
        <f t="shared" si="12"/>
        <v>-1.022710697389847E-4</v>
      </c>
      <c r="R71" s="5">
        <f>SUM($Q$54:Q71)*0.1+$O$8</f>
        <v>-9.2043962765086227E-5</v>
      </c>
      <c r="S71" s="5">
        <f>SUM($R$54:R71)+$U$8</f>
        <v>-5.8294509751221258E-4</v>
      </c>
      <c r="T71">
        <f t="shared" si="13"/>
        <v>9.7951139265205255E-5</v>
      </c>
      <c r="U71">
        <f t="shared" si="14"/>
        <v>6.203572153462998E-4</v>
      </c>
      <c r="X71" s="1"/>
    </row>
    <row r="72" spans="2:24" x14ac:dyDescent="0.35">
      <c r="B72">
        <f t="shared" si="15"/>
        <v>1.8000000000000005</v>
      </c>
      <c r="C72">
        <f t="shared" si="0"/>
        <v>0</v>
      </c>
      <c r="D72">
        <f t="shared" si="1"/>
        <v>-604.78878374920225</v>
      </c>
      <c r="E72">
        <f t="shared" si="2"/>
        <v>-220.12511530276873</v>
      </c>
      <c r="F72">
        <f t="shared" si="3"/>
        <v>36287.327024952137</v>
      </c>
      <c r="G72">
        <f t="shared" si="4"/>
        <v>-396.22520754498385</v>
      </c>
      <c r="H72">
        <f>IF(B72&lt;$B$41,-$B$13*B72,IF(AND($B$41&lt;=B72,B72&lt;=$B$41+$G$8),-$B$13*B72+(-B72+B59)*#REF!,-$B$13*B72+(-B72+$B$41)*$B$16+(-B72+$B$41+$G$8)*$B$10))</f>
        <v>1088.6198107485643</v>
      </c>
      <c r="I72">
        <f t="shared" si="6"/>
        <v>1158.4850052755562</v>
      </c>
      <c r="J72" s="46">
        <f t="shared" si="7"/>
        <v>643.60278070864217</v>
      </c>
      <c r="K72">
        <f t="shared" si="8"/>
        <v>0.18437861508744524</v>
      </c>
      <c r="L72">
        <f t="shared" si="9"/>
        <v>1.2804070492183693E-3</v>
      </c>
      <c r="M72" s="46">
        <f t="shared" si="10"/>
        <v>0.18439195217850304</v>
      </c>
      <c r="N72" s="8">
        <f t="shared" si="11"/>
        <v>3.9413250223997701E-5</v>
      </c>
      <c r="O72" s="5">
        <f>SUM($N$54:N72)*0.1+$O$30</f>
        <v>3.7442587712797806E-5</v>
      </c>
      <c r="P72" s="5">
        <f>SUM($O$54:O72)+$U$30</f>
        <v>2.49617251418652E-4</v>
      </c>
      <c r="Q72" s="8">
        <f t="shared" si="12"/>
        <v>-1.0828701501774851E-4</v>
      </c>
      <c r="R72" s="5">
        <f>SUM($Q$54:Q72)*0.1+$O$8</f>
        <v>-1.0287266426686107E-4</v>
      </c>
      <c r="S72" s="5">
        <f>SUM($R$54:R72)+$U$8</f>
        <v>-6.8581776177907366E-4</v>
      </c>
      <c r="T72">
        <f t="shared" si="13"/>
        <v>1.0947480270817057E-4</v>
      </c>
      <c r="U72">
        <f t="shared" si="14"/>
        <v>7.2983201805447038E-4</v>
      </c>
      <c r="X72" s="1"/>
    </row>
    <row r="73" spans="2:24" x14ac:dyDescent="0.35">
      <c r="B73">
        <f t="shared" si="15"/>
        <v>1.9000000000000006</v>
      </c>
      <c r="C73">
        <f t="shared" si="0"/>
        <v>0</v>
      </c>
      <c r="D73">
        <f t="shared" si="1"/>
        <v>-604.78878374920225</v>
      </c>
      <c r="E73">
        <f t="shared" si="2"/>
        <v>-220.12511530276873</v>
      </c>
      <c r="F73">
        <f t="shared" si="3"/>
        <v>36287.327024952137</v>
      </c>
      <c r="G73">
        <f t="shared" si="4"/>
        <v>-418.23771907526071</v>
      </c>
      <c r="H73">
        <f t="shared" si="5"/>
        <v>1149.0986891234845</v>
      </c>
      <c r="I73">
        <f t="shared" si="6"/>
        <v>1222.8452833464203</v>
      </c>
      <c r="J73" s="46">
        <f t="shared" si="7"/>
        <v>643.60278070864217</v>
      </c>
      <c r="K73">
        <f t="shared" si="8"/>
        <v>0.19462187148119217</v>
      </c>
      <c r="L73">
        <f t="shared" si="9"/>
        <v>1.2804070492183693E-3</v>
      </c>
      <c r="M73" s="46">
        <f t="shared" si="10"/>
        <v>0.19463450666692364</v>
      </c>
      <c r="N73" s="8">
        <f t="shared" si="11"/>
        <v>4.1602875236442016E-5</v>
      </c>
      <c r="O73" s="5">
        <f>SUM($N$54:N73)*0.1+$O$30</f>
        <v>4.160287523644201E-5</v>
      </c>
      <c r="P73" s="5">
        <f>SUM($O$54:O73)+$U$30</f>
        <v>2.9122012665509399E-4</v>
      </c>
      <c r="Q73" s="8">
        <f t="shared" si="12"/>
        <v>-1.143029602965123E-4</v>
      </c>
      <c r="R73" s="5">
        <f>SUM($Q$54:Q73)*0.1+$O$8</f>
        <v>-1.143029602965123E-4</v>
      </c>
      <c r="S73" s="5">
        <f>SUM($R$54:R73)+$U$8</f>
        <v>-8.0012072207558593E-4</v>
      </c>
      <c r="T73">
        <f t="shared" si="13"/>
        <v>1.2163866967574509E-4</v>
      </c>
      <c r="U73">
        <f t="shared" si="14"/>
        <v>8.5147068773021545E-4</v>
      </c>
      <c r="X73" s="1"/>
    </row>
    <row r="74" spans="2:24" x14ac:dyDescent="0.35">
      <c r="B74">
        <f t="shared" si="15"/>
        <v>2.0000000000000004</v>
      </c>
      <c r="C74">
        <f t="shared" si="0"/>
        <v>0</v>
      </c>
      <c r="D74">
        <f t="shared" si="1"/>
        <v>-604.78878374920225</v>
      </c>
      <c r="E74">
        <f t="shared" si="2"/>
        <v>-220.12511530276873</v>
      </c>
      <c r="F74">
        <f t="shared" si="3"/>
        <v>36287.327024952137</v>
      </c>
      <c r="G74">
        <f t="shared" si="4"/>
        <v>-440.25023060553758</v>
      </c>
      <c r="H74">
        <f t="shared" si="5"/>
        <v>1209.5775674984047</v>
      </c>
      <c r="I74">
        <f t="shared" si="6"/>
        <v>1287.2055614172846</v>
      </c>
      <c r="J74" s="46">
        <f t="shared" si="7"/>
        <v>643.60278070864217</v>
      </c>
      <c r="K74">
        <f t="shared" si="8"/>
        <v>0.20486512787493913</v>
      </c>
      <c r="L74">
        <f t="shared" si="9"/>
        <v>1.2804070492183693E-3</v>
      </c>
      <c r="M74" s="46">
        <f t="shared" si="10"/>
        <v>0.20487713133937185</v>
      </c>
      <c r="N74" s="8">
        <f t="shared" si="11"/>
        <v>4.3792500248886332E-5</v>
      </c>
      <c r="O74" s="5">
        <f>SUM($N$54:N74)*0.1+$O$30</f>
        <v>4.598212526133064E-5</v>
      </c>
      <c r="P74" s="5">
        <f>SUM($O$54:O74)+$U$30</f>
        <v>3.3720225191642461E-4</v>
      </c>
      <c r="Q74" s="8">
        <f t="shared" si="12"/>
        <v>-1.2031890557527611E-4</v>
      </c>
      <c r="R74" s="5">
        <f>SUM($Q$54:Q74)*0.1+$O$8</f>
        <v>-1.2633485085403992E-4</v>
      </c>
      <c r="S74" s="5">
        <f>SUM($R$54:R74)+$U$8</f>
        <v>-9.2645557292962591E-4</v>
      </c>
      <c r="T74">
        <f t="shared" si="13"/>
        <v>1.3444274016792879E-4</v>
      </c>
      <c r="U74">
        <f t="shared" si="14"/>
        <v>9.8591342789814437E-4</v>
      </c>
      <c r="X74" s="1"/>
    </row>
    <row r="75" spans="2:24" x14ac:dyDescent="0.35">
      <c r="B75">
        <f t="shared" si="15"/>
        <v>2.1000000000000005</v>
      </c>
      <c r="C75">
        <f t="shared" si="0"/>
        <v>0</v>
      </c>
      <c r="D75">
        <f t="shared" si="1"/>
        <v>-604.78878374920225</v>
      </c>
      <c r="E75">
        <f t="shared" si="2"/>
        <v>-220.12511530276873</v>
      </c>
      <c r="F75">
        <f t="shared" si="3"/>
        <v>36287.327024952137</v>
      </c>
      <c r="G75">
        <f t="shared" si="4"/>
        <v>-462.26274213581445</v>
      </c>
      <c r="H75">
        <f t="shared" si="5"/>
        <v>1270.0564458733249</v>
      </c>
      <c r="I75">
        <f t="shared" si="6"/>
        <v>1351.5658394881489</v>
      </c>
      <c r="J75" s="46">
        <f t="shared" si="7"/>
        <v>643.60278070864217</v>
      </c>
      <c r="K75">
        <f t="shared" si="8"/>
        <v>0.21510838426868609</v>
      </c>
      <c r="L75">
        <f t="shared" si="9"/>
        <v>1.2804070492183693E-3</v>
      </c>
      <c r="M75" s="46">
        <f t="shared" si="10"/>
        <v>0.21511981617070933</v>
      </c>
      <c r="N75" s="8">
        <f t="shared" si="11"/>
        <v>4.5982125261330647E-5</v>
      </c>
      <c r="O75" s="5">
        <f>SUM($N$54:N75)*0.1+$O$30</f>
        <v>5.0580337787463711E-5</v>
      </c>
      <c r="P75" s="5">
        <f>SUM($O$54:O75)+$U$30</f>
        <v>3.877825897038883E-4</v>
      </c>
      <c r="Q75" s="8">
        <f t="shared" si="12"/>
        <v>-1.2633485085403992E-4</v>
      </c>
      <c r="R75" s="5">
        <f>SUM($Q$54:Q75)*0.1+$O$8</f>
        <v>-1.3896833593944391E-4</v>
      </c>
      <c r="S75" s="5">
        <f>SUM($R$54:R75)+$U$8</f>
        <v>-1.0654239088690699E-3</v>
      </c>
      <c r="T75">
        <f t="shared" si="13"/>
        <v>1.4788701418472165E-4</v>
      </c>
      <c r="U75">
        <f t="shared" si="14"/>
        <v>1.1338004420828659E-3</v>
      </c>
      <c r="X75" s="1"/>
    </row>
    <row r="76" spans="2:24" x14ac:dyDescent="0.35">
      <c r="B76">
        <f t="shared" si="15"/>
        <v>2.2000000000000006</v>
      </c>
      <c r="C76">
        <f t="shared" si="0"/>
        <v>0</v>
      </c>
      <c r="D76">
        <f t="shared" si="1"/>
        <v>-604.78878374920225</v>
      </c>
      <c r="E76">
        <f t="shared" si="2"/>
        <v>-220.12511530276873</v>
      </c>
      <c r="F76">
        <f t="shared" si="3"/>
        <v>36287.327024952137</v>
      </c>
      <c r="G76">
        <f t="shared" si="4"/>
        <v>-484.27525366609137</v>
      </c>
      <c r="H76">
        <f t="shared" si="5"/>
        <v>1330.5353242482454</v>
      </c>
      <c r="I76">
        <f t="shared" si="6"/>
        <v>1415.9261175590132</v>
      </c>
      <c r="J76" s="46">
        <f t="shared" si="7"/>
        <v>643.60278070864217</v>
      </c>
      <c r="K76">
        <f t="shared" si="8"/>
        <v>0.22535164066243307</v>
      </c>
      <c r="L76">
        <f t="shared" si="9"/>
        <v>1.2804070492183693E-3</v>
      </c>
      <c r="M76" s="46">
        <f t="shared" si="10"/>
        <v>0.22536255295830632</v>
      </c>
      <c r="N76" s="8">
        <f t="shared" si="11"/>
        <v>4.8171750273774969E-5</v>
      </c>
      <c r="O76" s="5">
        <f>SUM($N$54:N76)*0.1+$O$30</f>
        <v>5.5397512814841202E-5</v>
      </c>
      <c r="P76" s="5">
        <f>SUM($O$54:O76)+$U$30</f>
        <v>4.431801025187295E-4</v>
      </c>
      <c r="Q76" s="8">
        <f t="shared" si="12"/>
        <v>-1.3235079613280374E-4</v>
      </c>
      <c r="R76" s="5">
        <f>SUM($Q$54:Q76)*0.1+$O$8</f>
        <v>-1.5220341555272429E-4</v>
      </c>
      <c r="S76" s="5">
        <f>SUM($R$54:R76)+$U$8</f>
        <v>-1.2176273244217941E-3</v>
      </c>
      <c r="T76">
        <f t="shared" si="13"/>
        <v>1.6197149172612373E-4</v>
      </c>
      <c r="U76">
        <f t="shared" si="14"/>
        <v>1.2957719338089896E-3</v>
      </c>
      <c r="X76" s="1"/>
    </row>
    <row r="77" spans="2:24" x14ac:dyDescent="0.35">
      <c r="B77">
        <f t="shared" si="15"/>
        <v>2.3000000000000007</v>
      </c>
      <c r="C77">
        <f t="shared" si="0"/>
        <v>0</v>
      </c>
      <c r="D77">
        <f t="shared" si="1"/>
        <v>-604.78878374920225</v>
      </c>
      <c r="E77">
        <f t="shared" si="2"/>
        <v>-220.12511530276873</v>
      </c>
      <c r="F77">
        <f t="shared" si="3"/>
        <v>36287.327024952137</v>
      </c>
      <c r="G77">
        <f t="shared" si="4"/>
        <v>-506.28776519636824</v>
      </c>
      <c r="H77">
        <f t="shared" si="5"/>
        <v>1391.0142026231656</v>
      </c>
      <c r="I77">
        <f t="shared" si="6"/>
        <v>1480.2863956298775</v>
      </c>
      <c r="J77" s="46">
        <f t="shared" si="7"/>
        <v>643.60278070864217</v>
      </c>
      <c r="K77">
        <f t="shared" si="8"/>
        <v>0.23559489705618003</v>
      </c>
      <c r="L77">
        <f t="shared" si="9"/>
        <v>1.2804070492183693E-3</v>
      </c>
      <c r="M77" s="46">
        <f t="shared" si="10"/>
        <v>0.23560533492590344</v>
      </c>
      <c r="N77" s="8">
        <f t="shared" si="11"/>
        <v>5.0361375286219284E-5</v>
      </c>
      <c r="O77" s="5">
        <f>SUM($N$54:N77)*0.1+$O$30</f>
        <v>6.0433650343463126E-5</v>
      </c>
      <c r="P77" s="5">
        <f>SUM($O$54:O77)+$U$30</f>
        <v>5.036137528621926E-4</v>
      </c>
      <c r="Q77" s="8">
        <f t="shared" si="12"/>
        <v>-1.3836674141156754E-4</v>
      </c>
      <c r="R77" s="5">
        <f>SUM($Q$54:Q77)*0.1+$O$8</f>
        <v>-1.6604008969388104E-4</v>
      </c>
      <c r="S77" s="5">
        <f>SUM($R$54:R77)+$U$8</f>
        <v>-1.3836674141156752E-3</v>
      </c>
      <c r="T77">
        <f t="shared" si="13"/>
        <v>1.7669617279213496E-4</v>
      </c>
      <c r="U77">
        <f t="shared" si="14"/>
        <v>1.4724681066011248E-3</v>
      </c>
      <c r="X77" s="1"/>
    </row>
    <row r="78" spans="2:24" x14ac:dyDescent="0.35">
      <c r="B78">
        <f t="shared" si="15"/>
        <v>2.4000000000000008</v>
      </c>
      <c r="C78">
        <f t="shared" si="0"/>
        <v>0</v>
      </c>
      <c r="D78">
        <f t="shared" si="1"/>
        <v>-604.78878374920225</v>
      </c>
      <c r="E78">
        <f t="shared" si="2"/>
        <v>-220.12511530276873</v>
      </c>
      <c r="F78">
        <f t="shared" si="3"/>
        <v>36287.327024952137</v>
      </c>
      <c r="G78">
        <f t="shared" si="4"/>
        <v>-528.30027672664517</v>
      </c>
      <c r="H78">
        <f t="shared" si="5"/>
        <v>1451.4930809980858</v>
      </c>
      <c r="I78">
        <f t="shared" si="6"/>
        <v>1544.6466737007418</v>
      </c>
      <c r="J78" s="46">
        <f t="shared" si="7"/>
        <v>643.60278070864217</v>
      </c>
      <c r="K78">
        <f t="shared" si="8"/>
        <v>0.24583815344992702</v>
      </c>
      <c r="L78">
        <f t="shared" si="9"/>
        <v>1.2804070492183693E-3</v>
      </c>
      <c r="M78" s="46">
        <f t="shared" si="10"/>
        <v>0.2458481564264921</v>
      </c>
      <c r="N78" s="8">
        <f t="shared" si="11"/>
        <v>5.2551000298663599E-5</v>
      </c>
      <c r="O78" s="5">
        <f>SUM($N$54:N78)*0.1+$O$30</f>
        <v>6.5688750373329484E-5</v>
      </c>
      <c r="P78" s="5">
        <f>SUM($O$54:O78)+$U$30</f>
        <v>5.6930250323552209E-4</v>
      </c>
      <c r="Q78" s="8">
        <f t="shared" si="12"/>
        <v>-1.4438268669033136E-4</v>
      </c>
      <c r="R78" s="5">
        <f>SUM($Q$54:Q78)*0.1+$O$8</f>
        <v>-1.8047835836291419E-4</v>
      </c>
      <c r="S78" s="5">
        <f>SUM($R$54:R78)+$U$8</f>
        <v>-1.5641457724785894E-3</v>
      </c>
      <c r="T78">
        <f t="shared" si="13"/>
        <v>1.9206105738275544E-4</v>
      </c>
      <c r="U78">
        <f t="shared" si="14"/>
        <v>1.6645291639838802E-3</v>
      </c>
      <c r="X78" s="1"/>
    </row>
    <row r="79" spans="2:24" x14ac:dyDescent="0.35">
      <c r="B79">
        <f t="shared" si="15"/>
        <v>2.5000000000000009</v>
      </c>
      <c r="C79">
        <f t="shared" si="0"/>
        <v>0</v>
      </c>
      <c r="D79">
        <f t="shared" si="1"/>
        <v>-604.78878374920225</v>
      </c>
      <c r="E79">
        <f t="shared" si="2"/>
        <v>-220.12511530276873</v>
      </c>
      <c r="F79">
        <f t="shared" si="3"/>
        <v>36287.327024952137</v>
      </c>
      <c r="G79">
        <f t="shared" si="4"/>
        <v>-550.31278825692198</v>
      </c>
      <c r="H79">
        <f t="shared" si="5"/>
        <v>1511.9719593730063</v>
      </c>
      <c r="I79">
        <f t="shared" si="6"/>
        <v>1609.0069517716061</v>
      </c>
      <c r="J79" s="46">
        <f t="shared" si="7"/>
        <v>643.60278070864217</v>
      </c>
      <c r="K79">
        <f t="shared" si="8"/>
        <v>0.25608140984367395</v>
      </c>
      <c r="L79">
        <f t="shared" si="9"/>
        <v>1.2804070492183693E-3</v>
      </c>
      <c r="M79" s="46">
        <f t="shared" si="10"/>
        <v>0.25609101271649259</v>
      </c>
      <c r="N79" s="8">
        <f t="shared" si="11"/>
        <v>5.4740625311107914E-5</v>
      </c>
      <c r="O79" s="5">
        <f>SUM($N$54:N79)*0.1+$O$30</f>
        <v>7.1162812904440275E-5</v>
      </c>
      <c r="P79" s="5">
        <f>SUM($O$54:O79)+$U$30</f>
        <v>6.4046531613996241E-4</v>
      </c>
      <c r="Q79" s="8">
        <f t="shared" si="12"/>
        <v>-1.5039863196909518E-4</v>
      </c>
      <c r="R79" s="5">
        <f>SUM($Q$54:Q79)*0.1+$O$8</f>
        <v>-1.955182215598237E-4</v>
      </c>
      <c r="S79" s="5">
        <f>SUM($R$54:R79)+$U$8</f>
        <v>-1.7596639940384131E-3</v>
      </c>
      <c r="T79">
        <f t="shared" si="13"/>
        <v>2.0806614549798505E-4</v>
      </c>
      <c r="U79">
        <f t="shared" si="14"/>
        <v>1.8725953094818652E-3</v>
      </c>
      <c r="X79" s="1"/>
    </row>
    <row r="80" spans="2:24" x14ac:dyDescent="0.35">
      <c r="B80">
        <f t="shared" si="15"/>
        <v>2.600000000000001</v>
      </c>
      <c r="C80">
        <f t="shared" si="0"/>
        <v>0</v>
      </c>
      <c r="D80">
        <f t="shared" si="1"/>
        <v>-604.78878374920225</v>
      </c>
      <c r="E80">
        <f t="shared" si="2"/>
        <v>-220.12511530276873</v>
      </c>
      <c r="F80">
        <f t="shared" si="3"/>
        <v>36287.327024952137</v>
      </c>
      <c r="G80">
        <f t="shared" si="4"/>
        <v>-572.3252997871989</v>
      </c>
      <c r="H80">
        <f t="shared" si="5"/>
        <v>1572.4508377479265</v>
      </c>
      <c r="I80">
        <f t="shared" si="6"/>
        <v>1673.3672298424704</v>
      </c>
      <c r="J80" s="46">
        <f t="shared" si="7"/>
        <v>643.60278070864217</v>
      </c>
      <c r="K80">
        <f t="shared" si="8"/>
        <v>0.26632466623742096</v>
      </c>
      <c r="L80">
        <f t="shared" si="9"/>
        <v>1.2804070492183693E-3</v>
      </c>
      <c r="M80" s="46">
        <f t="shared" si="10"/>
        <v>0.26633389978203814</v>
      </c>
      <c r="N80" s="8">
        <f t="shared" si="11"/>
        <v>5.693025032355223E-5</v>
      </c>
      <c r="O80" s="5">
        <f>SUM($N$54:N80)*0.1+$O$30</f>
        <v>7.6855837936795493E-5</v>
      </c>
      <c r="P80" s="5">
        <f>SUM($O$54:O80)+$U$30</f>
        <v>7.173211540767579E-4</v>
      </c>
      <c r="Q80" s="8">
        <f t="shared" si="12"/>
        <v>-1.5641457724785898E-4</v>
      </c>
      <c r="R80" s="5">
        <f>SUM($Q$54:Q80)*0.1+$O$8</f>
        <v>-2.1115967928460962E-4</v>
      </c>
      <c r="S80" s="5">
        <f>SUM($R$54:R80)+$U$8</f>
        <v>-1.9708236733230228E-3</v>
      </c>
      <c r="T80">
        <f t="shared" si="13"/>
        <v>2.2471143713782387E-4</v>
      </c>
      <c r="U80">
        <f t="shared" si="14"/>
        <v>2.097306746619689E-3</v>
      </c>
      <c r="X80" s="1"/>
    </row>
    <row r="81" spans="2:24" x14ac:dyDescent="0.35">
      <c r="B81">
        <f t="shared" si="15"/>
        <v>2.7000000000000011</v>
      </c>
      <c r="C81">
        <f t="shared" si="0"/>
        <v>0</v>
      </c>
      <c r="D81">
        <f t="shared" si="1"/>
        <v>-604.78878374920225</v>
      </c>
      <c r="E81">
        <f t="shared" si="2"/>
        <v>-220.12511530276873</v>
      </c>
      <c r="F81">
        <f t="shared" si="3"/>
        <v>36287.327024952137</v>
      </c>
      <c r="G81">
        <f t="shared" si="4"/>
        <v>-594.33781131747583</v>
      </c>
      <c r="H81">
        <f t="shared" si="5"/>
        <v>1632.9297161228467</v>
      </c>
      <c r="I81">
        <f t="shared" si="6"/>
        <v>1737.7275079133346</v>
      </c>
      <c r="J81" s="46">
        <f t="shared" si="7"/>
        <v>643.60278070864217</v>
      </c>
      <c r="K81">
        <f t="shared" si="8"/>
        <v>0.27656792263116792</v>
      </c>
      <c r="L81">
        <f t="shared" si="9"/>
        <v>1.2804070492183693E-3</v>
      </c>
      <c r="M81" s="46">
        <f t="shared" si="10"/>
        <v>0.27657681420385682</v>
      </c>
      <c r="N81" s="8">
        <f t="shared" si="11"/>
        <v>5.9119875335996552E-5</v>
      </c>
      <c r="O81" s="5">
        <f>SUM($N$54:N81)*0.1+$O$30</f>
        <v>8.2767825470395152E-5</v>
      </c>
      <c r="P81" s="5">
        <f>SUM($O$54:O81)+$U$30</f>
        <v>8.0008897954715304E-4</v>
      </c>
      <c r="Q81" s="8">
        <f t="shared" si="12"/>
        <v>-1.6243052252662278E-4</v>
      </c>
      <c r="R81" s="5">
        <f>SUM($Q$54:Q81)*0.1+$O$8</f>
        <v>-2.274027315372719E-4</v>
      </c>
      <c r="S81" s="5">
        <f>SUM($R$54:R81)+$U$8</f>
        <v>-2.1982264048602948E-3</v>
      </c>
      <c r="T81">
        <f t="shared" si="13"/>
        <v>2.4199693230227186E-4</v>
      </c>
      <c r="U81">
        <f t="shared" si="14"/>
        <v>2.3393036789219612E-3</v>
      </c>
      <c r="X81" s="1"/>
    </row>
    <row r="82" spans="2:24" x14ac:dyDescent="0.35">
      <c r="B82">
        <f t="shared" si="15"/>
        <v>2.8000000000000012</v>
      </c>
      <c r="C82">
        <f t="shared" si="0"/>
        <v>0</v>
      </c>
      <c r="D82">
        <f t="shared" si="1"/>
        <v>-604.78878374920225</v>
      </c>
      <c r="E82">
        <f t="shared" si="2"/>
        <v>-220.12511530276873</v>
      </c>
      <c r="F82">
        <f t="shared" si="3"/>
        <v>36287.327024952137</v>
      </c>
      <c r="G82">
        <f t="shared" si="4"/>
        <v>-616.35032284775275</v>
      </c>
      <c r="H82">
        <f t="shared" si="5"/>
        <v>1693.4085944977669</v>
      </c>
      <c r="I82">
        <f t="shared" si="6"/>
        <v>1802.0877859841987</v>
      </c>
      <c r="J82" s="46">
        <f t="shared" si="7"/>
        <v>643.60278070864217</v>
      </c>
      <c r="K82">
        <f t="shared" si="8"/>
        <v>0.28681117902491482</v>
      </c>
      <c r="L82">
        <f t="shared" si="9"/>
        <v>1.2804070492183693E-3</v>
      </c>
      <c r="M82" s="46">
        <f t="shared" si="10"/>
        <v>0.28681975305110491</v>
      </c>
      <c r="N82" s="8">
        <f t="shared" si="11"/>
        <v>6.130950034844088E-5</v>
      </c>
      <c r="O82" s="5">
        <f>SUM($N$54:N82)*0.1+$O$30</f>
        <v>8.8898775505239251E-5</v>
      </c>
      <c r="P82" s="5">
        <f>SUM($O$54:O82)+$U$30</f>
        <v>8.8898775505239229E-4</v>
      </c>
      <c r="Q82" s="8">
        <f t="shared" si="12"/>
        <v>-1.684464678053866E-4</v>
      </c>
      <c r="R82" s="5">
        <f>SUM($Q$54:Q82)*0.1+$O$8</f>
        <v>-2.4424737831781057E-4</v>
      </c>
      <c r="S82" s="5">
        <f>SUM($R$54:R82)+$U$8</f>
        <v>-2.4424737831781054E-3</v>
      </c>
      <c r="T82">
        <f t="shared" si="13"/>
        <v>2.5992263099132906E-4</v>
      </c>
      <c r="U82">
        <f t="shared" si="14"/>
        <v>2.59922630991329E-3</v>
      </c>
      <c r="X82" s="1"/>
    </row>
    <row r="83" spans="2:24" x14ac:dyDescent="0.35">
      <c r="B83">
        <f t="shared" si="15"/>
        <v>2.9000000000000012</v>
      </c>
      <c r="C83">
        <f t="shared" si="0"/>
        <v>0</v>
      </c>
      <c r="D83">
        <f t="shared" si="1"/>
        <v>-604.78878374920225</v>
      </c>
      <c r="E83">
        <f t="shared" si="2"/>
        <v>-220.12511530276873</v>
      </c>
      <c r="F83">
        <f t="shared" si="3"/>
        <v>36287.327024952137</v>
      </c>
      <c r="G83">
        <f t="shared" si="4"/>
        <v>-638.36283437802956</v>
      </c>
      <c r="H83">
        <f t="shared" si="5"/>
        <v>1753.8874728726873</v>
      </c>
      <c r="I83">
        <f t="shared" si="6"/>
        <v>1866.4480640550632</v>
      </c>
      <c r="J83" s="46">
        <f t="shared" si="7"/>
        <v>643.60278070864217</v>
      </c>
      <c r="K83">
        <f t="shared" si="8"/>
        <v>0.29705443541866183</v>
      </c>
      <c r="L83">
        <f t="shared" si="9"/>
        <v>1.2804070492183693E-3</v>
      </c>
      <c r="M83" s="46">
        <f t="shared" si="10"/>
        <v>0.2970627137971627</v>
      </c>
      <c r="N83" s="8">
        <f t="shared" si="11"/>
        <v>6.3499125360885189E-5</v>
      </c>
      <c r="O83" s="5">
        <f>SUM($N$54:N83)*0.1+$O$30</f>
        <v>9.5248688041327763E-5</v>
      </c>
      <c r="P83" s="5">
        <f>SUM($O$54:O83)+$U$30</f>
        <v>9.8423644309372001E-4</v>
      </c>
      <c r="Q83" s="8">
        <f t="shared" si="12"/>
        <v>-1.7446241308415042E-4</v>
      </c>
      <c r="R83" s="5">
        <f>SUM($Q$54:Q83)*0.1+$O$8</f>
        <v>-2.6169361962622562E-4</v>
      </c>
      <c r="S83" s="5">
        <f>SUM($R$54:R83)+$U$8</f>
        <v>-2.7041674028043311E-3</v>
      </c>
      <c r="T83">
        <f t="shared" si="13"/>
        <v>2.7848853320499542E-4</v>
      </c>
      <c r="U83">
        <f t="shared" si="14"/>
        <v>2.8777148431182857E-3</v>
      </c>
      <c r="X83" s="1"/>
    </row>
    <row r="84" spans="2:24" x14ac:dyDescent="0.35">
      <c r="B84">
        <f t="shared" si="15"/>
        <v>3.0000000000000013</v>
      </c>
      <c r="C84">
        <f t="shared" si="0"/>
        <v>0</v>
      </c>
      <c r="D84">
        <f t="shared" si="1"/>
        <v>-604.78878374920225</v>
      </c>
      <c r="E84">
        <f t="shared" si="2"/>
        <v>-220.12511530276873</v>
      </c>
      <c r="F84">
        <f t="shared" si="3"/>
        <v>36287.327024952137</v>
      </c>
      <c r="G84">
        <f t="shared" si="4"/>
        <v>-660.37534590830649</v>
      </c>
      <c r="H84">
        <f t="shared" si="5"/>
        <v>1814.3663512476076</v>
      </c>
      <c r="I84">
        <f t="shared" si="6"/>
        <v>1930.8083421259273</v>
      </c>
      <c r="J84" s="46">
        <f t="shared" si="7"/>
        <v>643.60278070864217</v>
      </c>
      <c r="K84">
        <f t="shared" si="8"/>
        <v>0.30729769181240879</v>
      </c>
      <c r="L84">
        <f t="shared" si="9"/>
        <v>1.2804070492183693E-3</v>
      </c>
      <c r="M84" s="46">
        <f t="shared" si="10"/>
        <v>0.30730569425226933</v>
      </c>
      <c r="N84" s="8">
        <f t="shared" si="11"/>
        <v>6.5688750373329511E-5</v>
      </c>
      <c r="O84" s="5">
        <f>SUM($N$54:N84)*0.1+$O$30</f>
        <v>1.0181756307866072E-4</v>
      </c>
      <c r="P84" s="5">
        <f>SUM($O$54:O84)+$U$30</f>
        <v>1.0860540061723807E-3</v>
      </c>
      <c r="Q84" s="8">
        <f t="shared" si="12"/>
        <v>-1.8047835836291422E-4</v>
      </c>
      <c r="R84" s="5">
        <f>SUM($Q$54:Q84)*0.1+$O$8</f>
        <v>-2.7974145546251706E-4</v>
      </c>
      <c r="S84" s="5">
        <f>SUM($R$54:R84)+$U$8</f>
        <v>-2.9839088582668482E-3</v>
      </c>
      <c r="T84">
        <f t="shared" si="13"/>
        <v>2.97694638943271E-4</v>
      </c>
      <c r="U84">
        <f t="shared" si="14"/>
        <v>3.1754094820615566E-3</v>
      </c>
      <c r="X84" s="1"/>
    </row>
    <row r="85" spans="2:24" x14ac:dyDescent="0.35">
      <c r="B85">
        <f t="shared" si="15"/>
        <v>3.1000000000000014</v>
      </c>
      <c r="C85">
        <f t="shared" si="0"/>
        <v>0</v>
      </c>
      <c r="D85">
        <f t="shared" si="1"/>
        <v>-604.78878374920225</v>
      </c>
      <c r="E85">
        <f t="shared" si="2"/>
        <v>-220.12511530276873</v>
      </c>
      <c r="F85">
        <f t="shared" si="3"/>
        <v>36287.327024952137</v>
      </c>
      <c r="G85">
        <f t="shared" si="4"/>
        <v>-682.38785743858341</v>
      </c>
      <c r="H85">
        <f t="shared" si="5"/>
        <v>1874.8452296225278</v>
      </c>
      <c r="I85">
        <f t="shared" si="6"/>
        <v>1995.1686201967916</v>
      </c>
      <c r="J85" s="46">
        <f t="shared" si="7"/>
        <v>643.60278070864217</v>
      </c>
      <c r="K85">
        <f t="shared" si="8"/>
        <v>0.31754094820615575</v>
      </c>
      <c r="L85">
        <f t="shared" si="9"/>
        <v>1.2804070492183693E-3</v>
      </c>
      <c r="M85" s="46">
        <f t="shared" si="10"/>
        <v>0.31754869250919543</v>
      </c>
      <c r="N85" s="8">
        <f t="shared" si="11"/>
        <v>6.7878375385773819E-5</v>
      </c>
      <c r="O85" s="5">
        <f>SUM($N$54:N85)*0.1+$O$30</f>
        <v>1.0860540061723809E-4</v>
      </c>
      <c r="P85" s="5">
        <f>SUM($O$54:O85)+$U$30</f>
        <v>1.1946594067896187E-3</v>
      </c>
      <c r="Q85" s="8">
        <f t="shared" si="12"/>
        <v>-1.8649430364167801E-4</v>
      </c>
      <c r="R85" s="5">
        <f>SUM($Q$54:Q85)*0.1+$O$8</f>
        <v>-2.9839088582668484E-4</v>
      </c>
      <c r="S85" s="5">
        <f>SUM($R$54:R85)+$U$8</f>
        <v>-3.2822997440935331E-3</v>
      </c>
      <c r="T85">
        <f t="shared" si="13"/>
        <v>3.1754094820615568E-4</v>
      </c>
      <c r="U85">
        <f t="shared" si="14"/>
        <v>3.4929504302677124E-3</v>
      </c>
      <c r="X85" s="1"/>
    </row>
    <row r="86" spans="2:24" x14ac:dyDescent="0.35">
      <c r="B86">
        <f t="shared" si="15"/>
        <v>3.2000000000000015</v>
      </c>
      <c r="C86">
        <f t="shared" si="0"/>
        <v>0</v>
      </c>
      <c r="D86">
        <f t="shared" si="1"/>
        <v>-604.78878374920225</v>
      </c>
      <c r="E86">
        <f t="shared" si="2"/>
        <v>-220.12511530276873</v>
      </c>
      <c r="F86">
        <f t="shared" si="3"/>
        <v>36287.327024952137</v>
      </c>
      <c r="G86">
        <f t="shared" si="4"/>
        <v>-704.40036896886033</v>
      </c>
      <c r="H86">
        <f t="shared" si="5"/>
        <v>1935.3241079974482</v>
      </c>
      <c r="I86">
        <f t="shared" si="6"/>
        <v>2059.5288982676561</v>
      </c>
      <c r="J86" s="46">
        <f t="shared" si="7"/>
        <v>643.60278070864217</v>
      </c>
      <c r="K86">
        <f t="shared" si="8"/>
        <v>0.32778420459990276</v>
      </c>
      <c r="L86">
        <f t="shared" si="9"/>
        <v>1.2804070492183693E-3</v>
      </c>
      <c r="M86" s="46">
        <f t="shared" si="10"/>
        <v>0.32779170689910075</v>
      </c>
      <c r="N86" s="8">
        <f t="shared" si="11"/>
        <v>7.0068000398218141E-5</v>
      </c>
      <c r="O86" s="5">
        <f>SUM($N$54:N86)*0.1+$O$30</f>
        <v>1.156122006570599E-4</v>
      </c>
      <c r="P86" s="5">
        <f>SUM($O$54:O86)+$U$30</f>
        <v>1.3102716074466787E-3</v>
      </c>
      <c r="Q86" s="8">
        <f t="shared" si="12"/>
        <v>-1.9251024892044183E-4</v>
      </c>
      <c r="R86" s="5">
        <f>SUM($Q$54:Q86)*0.1+$O$8</f>
        <v>-3.1764191071872902E-4</v>
      </c>
      <c r="S86" s="5">
        <f>SUM($R$54:R86)+$U$8</f>
        <v>-3.5999416548122623E-3</v>
      </c>
      <c r="T86">
        <f t="shared" si="13"/>
        <v>3.3802746099364958E-4</v>
      </c>
      <c r="U86">
        <f t="shared" si="14"/>
        <v>3.8309778912613622E-3</v>
      </c>
      <c r="X86" s="1"/>
    </row>
    <row r="87" spans="2:24" x14ac:dyDescent="0.35">
      <c r="B87">
        <f t="shared" si="15"/>
        <v>3.3000000000000016</v>
      </c>
      <c r="C87">
        <f t="shared" si="0"/>
        <v>0</v>
      </c>
      <c r="D87">
        <f t="shared" si="1"/>
        <v>-604.78878374920225</v>
      </c>
      <c r="E87">
        <f t="shared" si="2"/>
        <v>-220.12511530276873</v>
      </c>
      <c r="F87">
        <f t="shared" si="3"/>
        <v>36287.327024952137</v>
      </c>
      <c r="G87">
        <f t="shared" si="4"/>
        <v>-726.41288049913715</v>
      </c>
      <c r="H87">
        <f t="shared" si="5"/>
        <v>1995.8029863723684</v>
      </c>
      <c r="I87">
        <f t="shared" si="6"/>
        <v>2123.8891763385204</v>
      </c>
      <c r="J87" s="46">
        <f t="shared" si="7"/>
        <v>643.60278070864217</v>
      </c>
      <c r="K87">
        <f t="shared" si="8"/>
        <v>0.33802746099364972</v>
      </c>
      <c r="L87">
        <f t="shared" si="9"/>
        <v>1.2804070492183693E-3</v>
      </c>
      <c r="M87" s="46">
        <f t="shared" si="10"/>
        <v>0.33803473595541694</v>
      </c>
      <c r="N87" s="8">
        <f t="shared" si="11"/>
        <v>7.2257625410662463E-5</v>
      </c>
      <c r="O87" s="5">
        <f>SUM($N$54:N87)*0.1+$O$30</f>
        <v>1.2283796319812615E-4</v>
      </c>
      <c r="P87" s="5">
        <f>SUM($O$54:O87)+$U$30</f>
        <v>1.4331095706448047E-3</v>
      </c>
      <c r="Q87" s="8">
        <f t="shared" si="12"/>
        <v>-1.9852619419920566E-4</v>
      </c>
      <c r="R87" s="5">
        <f>SUM($Q$54:Q87)*0.1+$O$8</f>
        <v>-3.3749453013864959E-4</v>
      </c>
      <c r="S87" s="5">
        <f>SUM($R$54:R87)+$U$8</f>
        <v>-3.9374361849509121E-3</v>
      </c>
      <c r="T87">
        <f t="shared" si="13"/>
        <v>3.5915417730575269E-4</v>
      </c>
      <c r="U87">
        <f t="shared" si="14"/>
        <v>4.1901320685671147E-3</v>
      </c>
      <c r="X87" s="1"/>
    </row>
    <row r="88" spans="2:24" x14ac:dyDescent="0.35">
      <c r="B88">
        <f t="shared" si="15"/>
        <v>3.4000000000000017</v>
      </c>
      <c r="C88">
        <f t="shared" si="0"/>
        <v>0</v>
      </c>
      <c r="D88">
        <f t="shared" si="1"/>
        <v>-604.78878374920225</v>
      </c>
      <c r="E88">
        <f t="shared" si="2"/>
        <v>-220.12511530276873</v>
      </c>
      <c r="F88">
        <f t="shared" si="3"/>
        <v>36287.327024952137</v>
      </c>
      <c r="G88">
        <f t="shared" si="4"/>
        <v>-748.42539202941407</v>
      </c>
      <c r="H88">
        <f t="shared" si="5"/>
        <v>2056.2818647472886</v>
      </c>
      <c r="I88">
        <f t="shared" si="6"/>
        <v>2188.2494544093847</v>
      </c>
      <c r="J88" s="46">
        <f t="shared" si="7"/>
        <v>643.60278070864217</v>
      </c>
      <c r="K88">
        <f t="shared" si="8"/>
        <v>0.34827071738739668</v>
      </c>
      <c r="L88">
        <f t="shared" si="9"/>
        <v>1.2804070492183693E-3</v>
      </c>
      <c r="M88" s="46">
        <f t="shared" si="10"/>
        <v>0.3482777783841039</v>
      </c>
      <c r="N88" s="8">
        <f t="shared" si="11"/>
        <v>7.4447250423106772E-5</v>
      </c>
      <c r="O88" s="5">
        <f>SUM($N$54:N88)*0.1+$O$30</f>
        <v>1.3028268824043685E-4</v>
      </c>
      <c r="P88" s="5">
        <f>SUM($O$54:O88)+$U$30</f>
        <v>1.5633922588852416E-3</v>
      </c>
      <c r="Q88" s="8">
        <f t="shared" si="12"/>
        <v>-2.0454213947796945E-4</v>
      </c>
      <c r="R88" s="5">
        <f>SUM($Q$54:Q88)*0.1+$O$8</f>
        <v>-3.5794874408644656E-4</v>
      </c>
      <c r="S88" s="5">
        <f>SUM($R$54:R88)+$U$8</f>
        <v>-4.2953849290373585E-3</v>
      </c>
      <c r="T88">
        <f t="shared" si="13"/>
        <v>3.8092109714246502E-4</v>
      </c>
      <c r="U88">
        <f t="shared" si="14"/>
        <v>4.57105316570958E-3</v>
      </c>
      <c r="X88" s="1"/>
    </row>
    <row r="89" spans="2:24" x14ac:dyDescent="0.35">
      <c r="B89">
        <f t="shared" si="15"/>
        <v>3.5000000000000018</v>
      </c>
      <c r="C89">
        <f t="shared" si="0"/>
        <v>0</v>
      </c>
      <c r="D89">
        <f t="shared" si="1"/>
        <v>-604.78878374920225</v>
      </c>
      <c r="E89">
        <f t="shared" si="2"/>
        <v>-220.12511530276873</v>
      </c>
      <c r="F89">
        <f t="shared" si="3"/>
        <v>36287.327024952137</v>
      </c>
      <c r="G89">
        <f t="shared" si="4"/>
        <v>-770.43790355969099</v>
      </c>
      <c r="H89">
        <f t="shared" si="5"/>
        <v>2116.7607431222091</v>
      </c>
      <c r="I89">
        <f t="shared" si="6"/>
        <v>2252.609732480249</v>
      </c>
      <c r="J89" s="46">
        <f t="shared" si="7"/>
        <v>643.60278070864217</v>
      </c>
      <c r="K89">
        <f t="shared" si="8"/>
        <v>0.35851397378114364</v>
      </c>
      <c r="L89">
        <f t="shared" si="9"/>
        <v>1.2804070492183693E-3</v>
      </c>
      <c r="M89" s="46">
        <f t="shared" si="10"/>
        <v>0.35852083303900434</v>
      </c>
      <c r="N89" s="8">
        <f t="shared" si="11"/>
        <v>7.6636875435551094E-5</v>
      </c>
      <c r="O89" s="5">
        <f>SUM($N$54:N89)*0.1+$O$30</f>
        <v>1.3794637578399193E-4</v>
      </c>
      <c r="P89" s="5">
        <f>SUM($O$54:O89)+$U$30</f>
        <v>1.7013386346692336E-3</v>
      </c>
      <c r="Q89" s="8">
        <f t="shared" si="12"/>
        <v>-2.1055808475673327E-4</v>
      </c>
      <c r="R89" s="5">
        <f>SUM($Q$54:Q89)*0.1+$O$8</f>
        <v>-3.7900455256211987E-4</v>
      </c>
      <c r="S89" s="5">
        <f>SUM($R$54:R89)+$U$8</f>
        <v>-4.6743894815994783E-3</v>
      </c>
      <c r="T89">
        <f t="shared" si="13"/>
        <v>4.0332822050378645E-4</v>
      </c>
      <c r="U89">
        <f t="shared" si="14"/>
        <v>4.9743813862133659E-3</v>
      </c>
      <c r="X89" s="1"/>
    </row>
    <row r="90" spans="2:24" x14ac:dyDescent="0.35">
      <c r="B90">
        <f t="shared" si="15"/>
        <v>3.6000000000000019</v>
      </c>
      <c r="C90">
        <f t="shared" si="0"/>
        <v>0</v>
      </c>
      <c r="D90">
        <f t="shared" si="1"/>
        <v>-604.78878374920225</v>
      </c>
      <c r="E90">
        <f t="shared" si="2"/>
        <v>-220.12511530276873</v>
      </c>
      <c r="F90">
        <f t="shared" si="3"/>
        <v>36287.327024952137</v>
      </c>
      <c r="G90">
        <f t="shared" si="4"/>
        <v>-792.45041508996781</v>
      </c>
      <c r="H90">
        <f t="shared" si="5"/>
        <v>2177.2396214971291</v>
      </c>
      <c r="I90">
        <f t="shared" si="6"/>
        <v>2316.9700105511129</v>
      </c>
      <c r="J90" s="46">
        <f t="shared" si="7"/>
        <v>643.60278070864217</v>
      </c>
      <c r="K90">
        <f t="shared" si="8"/>
        <v>0.36875723017489054</v>
      </c>
      <c r="L90">
        <f t="shared" si="9"/>
        <v>1.2804070492183693E-3</v>
      </c>
      <c r="M90" s="46">
        <f t="shared" si="10"/>
        <v>0.36876389890130551</v>
      </c>
      <c r="N90" s="8">
        <f t="shared" si="11"/>
        <v>7.8826500447995402E-5</v>
      </c>
      <c r="O90" s="5">
        <f>SUM($N$54:N90)*0.1+$O$30</f>
        <v>1.4582902582879149E-4</v>
      </c>
      <c r="P90" s="5">
        <f>SUM($O$54:O90)+$U$30</f>
        <v>1.847167660498025E-3</v>
      </c>
      <c r="Q90" s="8">
        <f t="shared" si="12"/>
        <v>-2.1657403003549707E-4</v>
      </c>
      <c r="R90" s="5">
        <f>SUM($Q$54:Q90)*0.1+$O$8</f>
        <v>-4.0066195556566958E-4</v>
      </c>
      <c r="S90" s="5">
        <f>SUM($R$54:R90)+$U$8</f>
        <v>-5.0750514371651475E-3</v>
      </c>
      <c r="T90">
        <f t="shared" si="13"/>
        <v>4.263755473897171E-4</v>
      </c>
      <c r="U90">
        <f t="shared" si="14"/>
        <v>5.4007569336030833E-3</v>
      </c>
      <c r="X90" s="1"/>
    </row>
    <row r="91" spans="2:24" x14ac:dyDescent="0.35">
      <c r="B91">
        <f t="shared" si="15"/>
        <v>3.700000000000002</v>
      </c>
      <c r="C91">
        <f t="shared" si="0"/>
        <v>0</v>
      </c>
      <c r="D91">
        <f t="shared" si="1"/>
        <v>-604.78878374920225</v>
      </c>
      <c r="E91">
        <f t="shared" si="2"/>
        <v>-220.12511530276873</v>
      </c>
      <c r="F91">
        <f t="shared" si="3"/>
        <v>36287.327024952137</v>
      </c>
      <c r="G91">
        <f t="shared" si="4"/>
        <v>-814.46292662024473</v>
      </c>
      <c r="H91">
        <f t="shared" si="5"/>
        <v>2237.7184998720495</v>
      </c>
      <c r="I91">
        <f t="shared" si="6"/>
        <v>2381.3302886219776</v>
      </c>
      <c r="J91" s="46">
        <f t="shared" si="7"/>
        <v>643.60278070864217</v>
      </c>
      <c r="K91">
        <f t="shared" si="8"/>
        <v>0.37900048656863761</v>
      </c>
      <c r="L91">
        <f t="shared" si="9"/>
        <v>1.2804070492183693E-3</v>
      </c>
      <c r="M91" s="46">
        <f t="shared" si="10"/>
        <v>0.379006975062332</v>
      </c>
      <c r="N91" s="8">
        <f t="shared" si="11"/>
        <v>8.1016125460439724E-5</v>
      </c>
      <c r="O91" s="5">
        <f>SUM($N$54:N91)*0.1+$O$30</f>
        <v>1.5393063837483545E-4</v>
      </c>
      <c r="P91" s="5">
        <f>SUM($O$54:O91)+$U$30</f>
        <v>2.0010982988728603E-3</v>
      </c>
      <c r="Q91" s="8">
        <f t="shared" si="12"/>
        <v>-2.2258997531426089E-4</v>
      </c>
      <c r="R91" s="5">
        <f>SUM($Q$54:Q91)*0.1+$O$8</f>
        <v>-4.2292095309709568E-4</v>
      </c>
      <c r="S91" s="5">
        <f>SUM($R$54:R91)+$U$8</f>
        <v>-5.4979723902622429E-3</v>
      </c>
      <c r="T91">
        <f t="shared" si="13"/>
        <v>4.5006307780025702E-4</v>
      </c>
      <c r="U91">
        <f t="shared" si="14"/>
        <v>5.8508200114033397E-3</v>
      </c>
      <c r="X91" s="1"/>
    </row>
    <row r="92" spans="2:24" x14ac:dyDescent="0.35">
      <c r="B92">
        <f t="shared" si="15"/>
        <v>3.800000000000002</v>
      </c>
      <c r="C92">
        <f t="shared" si="0"/>
        <v>0</v>
      </c>
      <c r="D92">
        <f t="shared" si="1"/>
        <v>-604.78878374920225</v>
      </c>
      <c r="E92">
        <f t="shared" si="2"/>
        <v>-220.12511530276873</v>
      </c>
      <c r="F92">
        <f t="shared" si="3"/>
        <v>36287.327024952137</v>
      </c>
      <c r="G92">
        <f t="shared" si="4"/>
        <v>-836.47543815052165</v>
      </c>
      <c r="H92">
        <f t="shared" si="5"/>
        <v>2298.1973782469699</v>
      </c>
      <c r="I92">
        <f t="shared" si="6"/>
        <v>2445.6905666928419</v>
      </c>
      <c r="J92" s="46">
        <f t="shared" si="7"/>
        <v>643.60278070864217</v>
      </c>
      <c r="K92">
        <f t="shared" si="8"/>
        <v>0.38924374296238456</v>
      </c>
      <c r="L92">
        <f t="shared" si="9"/>
        <v>1.2804070492183693E-3</v>
      </c>
      <c r="M92" s="46">
        <f t="shared" si="10"/>
        <v>0.38925006070905371</v>
      </c>
      <c r="N92" s="8">
        <f t="shared" si="11"/>
        <v>8.3205750472884046E-5</v>
      </c>
      <c r="O92" s="5">
        <f>SUM($N$54:N92)*0.1+$O$30</f>
        <v>1.6225121342212386E-4</v>
      </c>
      <c r="P92" s="5">
        <f>SUM($O$54:O92)+$U$30</f>
        <v>2.163349512294984E-3</v>
      </c>
      <c r="Q92" s="8">
        <f t="shared" si="12"/>
        <v>-2.2860592059302471E-4</v>
      </c>
      <c r="R92" s="5">
        <f>SUM($Q$54:Q92)*0.1+$O$8</f>
        <v>-4.4578154515639813E-4</v>
      </c>
      <c r="S92" s="5">
        <f>SUM($R$54:R92)+$U$8</f>
        <v>-5.9437539354186414E-3</v>
      </c>
      <c r="T92">
        <f t="shared" si="13"/>
        <v>4.7439081173540599E-4</v>
      </c>
      <c r="U92">
        <f t="shared" si="14"/>
        <v>6.3252108231387459E-3</v>
      </c>
      <c r="X92" s="1"/>
    </row>
    <row r="93" spans="2:24" x14ac:dyDescent="0.35">
      <c r="B93">
        <f t="shared" si="15"/>
        <v>3.9000000000000021</v>
      </c>
      <c r="C93">
        <f t="shared" si="0"/>
        <v>0</v>
      </c>
      <c r="D93">
        <f t="shared" si="1"/>
        <v>-604.78878374920225</v>
      </c>
      <c r="E93">
        <f t="shared" si="2"/>
        <v>-220.12511530276873</v>
      </c>
      <c r="F93">
        <f t="shared" si="3"/>
        <v>36287.327024952137</v>
      </c>
      <c r="G93">
        <f t="shared" si="4"/>
        <v>-858.48794968079858</v>
      </c>
      <c r="H93">
        <f t="shared" si="5"/>
        <v>2358.6762566218899</v>
      </c>
      <c r="I93">
        <f t="shared" si="6"/>
        <v>2510.0508447637058</v>
      </c>
      <c r="J93" s="46">
        <f t="shared" si="7"/>
        <v>643.60278070864217</v>
      </c>
      <c r="K93">
        <f t="shared" si="8"/>
        <v>0.39948699935613147</v>
      </c>
      <c r="L93">
        <f t="shared" si="9"/>
        <v>1.2804070492183693E-3</v>
      </c>
      <c r="M93" s="46">
        <f t="shared" si="10"/>
        <v>0.39949315511182526</v>
      </c>
      <c r="N93" s="8">
        <f t="shared" si="11"/>
        <v>8.5395375485328368E-5</v>
      </c>
      <c r="O93" s="5">
        <f>SUM($N$54:N93)*0.1+$O$30</f>
        <v>1.7079075097065671E-4</v>
      </c>
      <c r="P93" s="5">
        <f>SUM($O$54:O93)+$U$30</f>
        <v>2.3341402632656408E-3</v>
      </c>
      <c r="Q93" s="8">
        <f t="shared" si="12"/>
        <v>-2.3462186587178848E-4</v>
      </c>
      <c r="R93" s="5">
        <f>SUM($Q$54:Q93)*0.1+$O$8</f>
        <v>-4.6924373174357697E-4</v>
      </c>
      <c r="S93" s="5">
        <f>SUM($R$54:R93)+$U$8</f>
        <v>-6.412997667162218E-3</v>
      </c>
      <c r="T93">
        <f t="shared" si="13"/>
        <v>4.9935874919516423E-4</v>
      </c>
      <c r="U93">
        <f t="shared" si="14"/>
        <v>6.8245695723339102E-3</v>
      </c>
      <c r="X93" s="1"/>
    </row>
    <row r="94" spans="2:24" x14ac:dyDescent="0.35">
      <c r="B94">
        <f t="shared" si="15"/>
        <v>4.0000000000000018</v>
      </c>
      <c r="C94">
        <f t="shared" si="0"/>
        <v>0</v>
      </c>
      <c r="D94">
        <f t="shared" si="1"/>
        <v>-604.78878374920225</v>
      </c>
      <c r="E94">
        <f t="shared" si="2"/>
        <v>-220.12511530276873</v>
      </c>
      <c r="F94">
        <f t="shared" si="3"/>
        <v>36287.327024952137</v>
      </c>
      <c r="G94">
        <f t="shared" si="4"/>
        <v>-880.50046121107528</v>
      </c>
      <c r="H94">
        <f t="shared" si="5"/>
        <v>2419.1551349968099</v>
      </c>
      <c r="I94">
        <f t="shared" si="6"/>
        <v>2574.4111228345696</v>
      </c>
      <c r="J94" s="46">
        <f t="shared" si="7"/>
        <v>643.60278070864217</v>
      </c>
      <c r="K94">
        <f t="shared" si="8"/>
        <v>0.40973025574987831</v>
      </c>
      <c r="L94">
        <f t="shared" si="9"/>
        <v>1.2804070492183693E-3</v>
      </c>
      <c r="M94" s="46">
        <f t="shared" si="10"/>
        <v>0.40973625761396287</v>
      </c>
      <c r="N94" s="8">
        <f t="shared" si="11"/>
        <v>8.7585000497772663E-5</v>
      </c>
      <c r="O94" s="5">
        <f>SUM($N$54:N94)*0.1+$O$30</f>
        <v>1.7954925102043397E-4</v>
      </c>
      <c r="P94" s="5">
        <f>SUM($O$54:O94)+$U$30</f>
        <v>2.5136895142860746E-3</v>
      </c>
      <c r="Q94" s="8">
        <f t="shared" si="12"/>
        <v>-2.4063781115055228E-4</v>
      </c>
      <c r="R94" s="5">
        <f>SUM($Q$54:Q94)*0.1+$O$8</f>
        <v>-4.933075128586322E-4</v>
      </c>
      <c r="S94" s="5">
        <f>SUM($R$54:R94)+$U$8</f>
        <v>-6.9063051800208504E-3</v>
      </c>
      <c r="T94">
        <f t="shared" si="13"/>
        <v>5.2496689017953162E-4</v>
      </c>
      <c r="U94">
        <f t="shared" si="14"/>
        <v>7.349536462513441E-3</v>
      </c>
      <c r="X94" s="1"/>
    </row>
    <row r="95" spans="2:24" x14ac:dyDescent="0.35">
      <c r="B95">
        <f t="shared" si="15"/>
        <v>4.1000000000000014</v>
      </c>
      <c r="C95">
        <f t="shared" si="0"/>
        <v>0</v>
      </c>
      <c r="D95">
        <f t="shared" si="1"/>
        <v>-604.78878374920225</v>
      </c>
      <c r="E95">
        <f t="shared" si="2"/>
        <v>-220.12511530276873</v>
      </c>
      <c r="F95">
        <f t="shared" si="3"/>
        <v>36287.327024952137</v>
      </c>
      <c r="G95">
        <f t="shared" si="4"/>
        <v>-902.51297274135209</v>
      </c>
      <c r="H95">
        <f t="shared" si="5"/>
        <v>2479.6340133717299</v>
      </c>
      <c r="I95">
        <f t="shared" si="6"/>
        <v>2638.7714009054334</v>
      </c>
      <c r="J95" s="46">
        <f t="shared" si="7"/>
        <v>643.60278070864217</v>
      </c>
      <c r="K95">
        <f t="shared" si="8"/>
        <v>0.41997351214362522</v>
      </c>
      <c r="L95">
        <f t="shared" si="9"/>
        <v>1.2804070492183693E-3</v>
      </c>
      <c r="M95" s="46">
        <f t="shared" si="10"/>
        <v>0.41997936762284738</v>
      </c>
      <c r="N95" s="8">
        <f t="shared" si="11"/>
        <v>8.9774625510216985E-5</v>
      </c>
      <c r="O95" s="5">
        <f>SUM($N$54:N95)*0.1+$O$30</f>
        <v>1.8852671357145567E-4</v>
      </c>
      <c r="P95" s="5">
        <f>SUM($O$54:O95)+$U$30</f>
        <v>2.7022162278575301E-3</v>
      </c>
      <c r="Q95" s="8">
        <f t="shared" si="12"/>
        <v>-2.4665375642931605E-4</v>
      </c>
      <c r="R95" s="5">
        <f>SUM($Q$54:Q95)*0.1+$O$8</f>
        <v>-5.1797288850156378E-4</v>
      </c>
      <c r="S95" s="5">
        <f>SUM($R$54:R95)+$U$8</f>
        <v>-7.4242780685224146E-3</v>
      </c>
      <c r="T95">
        <f t="shared" si="13"/>
        <v>5.5121523468850818E-4</v>
      </c>
      <c r="U95">
        <f t="shared" si="14"/>
        <v>7.9007516972019499E-3</v>
      </c>
      <c r="X95" s="1"/>
    </row>
    <row r="96" spans="2:24" x14ac:dyDescent="0.35">
      <c r="B96">
        <f t="shared" si="15"/>
        <v>4.2000000000000011</v>
      </c>
      <c r="C96">
        <f t="shared" si="0"/>
        <v>0</v>
      </c>
      <c r="D96">
        <f t="shared" si="1"/>
        <v>-604.78878374920225</v>
      </c>
      <c r="E96">
        <f t="shared" si="2"/>
        <v>-220.12511530276873</v>
      </c>
      <c r="F96">
        <f t="shared" si="3"/>
        <v>36287.327024952137</v>
      </c>
      <c r="G96">
        <f t="shared" si="4"/>
        <v>-924.5254842716289</v>
      </c>
      <c r="H96">
        <f t="shared" si="5"/>
        <v>2540.1128917466499</v>
      </c>
      <c r="I96">
        <f t="shared" si="6"/>
        <v>2703.1316789762977</v>
      </c>
      <c r="J96" s="46">
        <f t="shared" si="7"/>
        <v>643.60278070864217</v>
      </c>
      <c r="K96">
        <f t="shared" si="8"/>
        <v>0.43021676853737217</v>
      </c>
      <c r="L96">
        <f t="shared" si="9"/>
        <v>1.2804070492183693E-3</v>
      </c>
      <c r="M96" s="46">
        <f t="shared" si="10"/>
        <v>0.43022248460229728</v>
      </c>
      <c r="N96" s="8">
        <f t="shared" si="11"/>
        <v>9.1964250522661293E-5</v>
      </c>
      <c r="O96" s="5">
        <f>SUM($N$54:N96)*0.1+$O$30</f>
        <v>1.9772313862372179E-4</v>
      </c>
      <c r="P96" s="5">
        <f>SUM($O$54:O96)+$U$30</f>
        <v>2.8999393664812518E-3</v>
      </c>
      <c r="Q96" s="8">
        <f t="shared" si="12"/>
        <v>-2.5266970170807984E-4</v>
      </c>
      <c r="R96" s="5">
        <f>SUM($Q$54:Q96)*0.1+$O$8</f>
        <v>-5.4323985867237186E-4</v>
      </c>
      <c r="S96" s="5">
        <f>SUM($R$54:R96)+$U$8</f>
        <v>-7.9675179271947866E-3</v>
      </c>
      <c r="T96">
        <f t="shared" si="13"/>
        <v>5.7810378272209401E-4</v>
      </c>
      <c r="U96">
        <f t="shared" si="14"/>
        <v>8.4788554799240436E-3</v>
      </c>
      <c r="X96" s="1"/>
    </row>
    <row r="97" spans="2:24" x14ac:dyDescent="0.35">
      <c r="B97">
        <f t="shared" si="15"/>
        <v>4.3000000000000007</v>
      </c>
      <c r="C97">
        <f t="shared" si="0"/>
        <v>0</v>
      </c>
      <c r="D97">
        <f t="shared" si="1"/>
        <v>-604.78878374920225</v>
      </c>
      <c r="E97">
        <f t="shared" si="2"/>
        <v>-220.12511530276873</v>
      </c>
      <c r="F97">
        <f t="shared" si="3"/>
        <v>36287.327024952137</v>
      </c>
      <c r="G97">
        <f t="shared" si="4"/>
        <v>-946.53799580190571</v>
      </c>
      <c r="H97">
        <f t="shared" si="5"/>
        <v>2600.5917701215703</v>
      </c>
      <c r="I97">
        <f t="shared" si="6"/>
        <v>2767.491957047162</v>
      </c>
      <c r="J97" s="46">
        <f t="shared" si="7"/>
        <v>643.60278070864217</v>
      </c>
      <c r="K97">
        <f t="shared" si="8"/>
        <v>0.44046002493111919</v>
      </c>
      <c r="L97">
        <f t="shared" si="9"/>
        <v>1.2804070492183693E-3</v>
      </c>
      <c r="M97" s="46">
        <f t="shared" si="10"/>
        <v>0.44046560806600688</v>
      </c>
      <c r="N97" s="8">
        <f t="shared" si="11"/>
        <v>9.4153875535105602E-5</v>
      </c>
      <c r="O97" s="5">
        <f>SUM($N$54:N97)*0.1+$O$30</f>
        <v>2.0713852617723237E-4</v>
      </c>
      <c r="P97" s="5">
        <f>SUM($O$54:O97)+$U$30</f>
        <v>3.1070778926584842E-3</v>
      </c>
      <c r="Q97" s="8">
        <f t="shared" si="12"/>
        <v>-2.5868564698684364E-4</v>
      </c>
      <c r="R97" s="5">
        <f>SUM($Q$54:Q97)*0.1+$O$8</f>
        <v>-5.6910842337105612E-4</v>
      </c>
      <c r="S97" s="5">
        <f>SUM($R$54:R97)+$U$8</f>
        <v>-8.5366263505658423E-3</v>
      </c>
      <c r="T97">
        <f t="shared" si="13"/>
        <v>6.0563253428028889E-4</v>
      </c>
      <c r="U97">
        <f t="shared" si="14"/>
        <v>9.0844880142043321E-3</v>
      </c>
      <c r="X97" s="1"/>
    </row>
    <row r="98" spans="2:24" x14ac:dyDescent="0.35">
      <c r="B98">
        <f t="shared" si="15"/>
        <v>4.4000000000000004</v>
      </c>
      <c r="C98">
        <f t="shared" si="0"/>
        <v>0</v>
      </c>
      <c r="D98">
        <f t="shared" si="1"/>
        <v>-604.78878374920225</v>
      </c>
      <c r="E98">
        <f t="shared" si="2"/>
        <v>-220.12511530276873</v>
      </c>
      <c r="F98">
        <f t="shared" si="3"/>
        <v>36287.327024952137</v>
      </c>
      <c r="G98">
        <f t="shared" si="4"/>
        <v>-968.55050733218252</v>
      </c>
      <c r="H98">
        <f t="shared" si="5"/>
        <v>2661.0706484964903</v>
      </c>
      <c r="I98">
        <f t="shared" si="6"/>
        <v>2831.8522351180259</v>
      </c>
      <c r="J98" s="46">
        <f t="shared" si="7"/>
        <v>643.60278070864217</v>
      </c>
      <c r="K98">
        <f t="shared" si="8"/>
        <v>0.45070328132486609</v>
      </c>
      <c r="L98">
        <f t="shared" si="9"/>
        <v>1.2804070492183693E-3</v>
      </c>
      <c r="M98" s="46">
        <f t="shared" si="10"/>
        <v>0.45070873757187851</v>
      </c>
      <c r="N98" s="8">
        <f t="shared" si="11"/>
        <v>9.634350054754991E-5</v>
      </c>
      <c r="O98" s="5">
        <f>SUM($N$54:N98)*0.1+$O$30</f>
        <v>2.1677287623198739E-4</v>
      </c>
      <c r="P98" s="5">
        <f>SUM($O$54:O98)+$U$30</f>
        <v>3.3238507688904714E-3</v>
      </c>
      <c r="Q98" s="8">
        <f t="shared" si="12"/>
        <v>-2.6470159226560743E-4</v>
      </c>
      <c r="R98" s="5">
        <f>SUM($Q$54:Q98)*0.1+$O$8</f>
        <v>-5.9557858259761689E-4</v>
      </c>
      <c r="S98" s="5">
        <f>SUM($R$54:R98)+$U$8</f>
        <v>-9.1322049331634594E-3</v>
      </c>
      <c r="T98">
        <f t="shared" si="13"/>
        <v>6.3380148936309293E-4</v>
      </c>
      <c r="U98">
        <f t="shared" si="14"/>
        <v>9.7182895035674254E-3</v>
      </c>
      <c r="X98" s="1"/>
    </row>
    <row r="99" spans="2:24" x14ac:dyDescent="0.35">
      <c r="B99">
        <f t="shared" si="15"/>
        <v>4.5</v>
      </c>
      <c r="C99">
        <f t="shared" si="0"/>
        <v>0</v>
      </c>
      <c r="D99">
        <f t="shared" si="1"/>
        <v>-604.78878374920225</v>
      </c>
      <c r="E99">
        <f t="shared" si="2"/>
        <v>-220.12511530276873</v>
      </c>
      <c r="F99">
        <f t="shared" si="3"/>
        <v>36287.327024952137</v>
      </c>
      <c r="G99">
        <f t="shared" si="4"/>
        <v>-990.56301886245933</v>
      </c>
      <c r="H99">
        <f t="shared" si="5"/>
        <v>2721.5495268714103</v>
      </c>
      <c r="I99">
        <f t="shared" si="6"/>
        <v>2896.2125131888897</v>
      </c>
      <c r="J99" s="46">
        <f t="shared" si="7"/>
        <v>643.60278070864217</v>
      </c>
      <c r="K99">
        <f t="shared" si="8"/>
        <v>0.46094653771861294</v>
      </c>
      <c r="L99">
        <f t="shared" si="9"/>
        <v>1.2804070492183693E-3</v>
      </c>
      <c r="M99" s="46">
        <f t="shared" si="10"/>
        <v>0.46095187271711102</v>
      </c>
      <c r="N99" s="8">
        <f t="shared" si="11"/>
        <v>9.8533125559994219E-5</v>
      </c>
      <c r="O99" s="5">
        <f>SUM($N$54:N99)*0.1+$O$30</f>
        <v>2.2662618878798683E-4</v>
      </c>
      <c r="P99" s="5">
        <f>SUM($O$54:O99)+$U$30</f>
        <v>3.5504769576784581E-3</v>
      </c>
      <c r="Q99" s="8">
        <f t="shared" si="12"/>
        <v>-2.7071753754437123E-4</v>
      </c>
      <c r="R99" s="5">
        <f>SUM($Q$54:Q99)*0.1+$O$8</f>
        <v>-6.2265033635205405E-4</v>
      </c>
      <c r="S99" s="5">
        <f>SUM($R$54:R99)+$U$8</f>
        <v>-9.7548552695155138E-3</v>
      </c>
      <c r="T99">
        <f t="shared" si="13"/>
        <v>6.6261064797050635E-4</v>
      </c>
      <c r="U99">
        <f t="shared" si="14"/>
        <v>1.0380900151537932E-2</v>
      </c>
      <c r="X99" s="1"/>
    </row>
    <row r="100" spans="2:24" x14ac:dyDescent="0.35">
      <c r="B100">
        <f t="shared" si="15"/>
        <v>4.5999999999999996</v>
      </c>
      <c r="C100">
        <f t="shared" si="0"/>
        <v>0</v>
      </c>
      <c r="D100">
        <f t="shared" si="1"/>
        <v>-604.78878374920225</v>
      </c>
      <c r="E100">
        <f t="shared" si="2"/>
        <v>-220.12511530276873</v>
      </c>
      <c r="F100">
        <f t="shared" si="3"/>
        <v>36287.327024952137</v>
      </c>
      <c r="G100">
        <f t="shared" si="4"/>
        <v>-1012.5755303927361</v>
      </c>
      <c r="H100">
        <f t="shared" si="5"/>
        <v>2782.0284052463303</v>
      </c>
      <c r="I100">
        <f t="shared" si="6"/>
        <v>2960.572791259754</v>
      </c>
      <c r="J100" s="46">
        <f t="shared" si="7"/>
        <v>643.60278070864217</v>
      </c>
      <c r="K100">
        <f t="shared" si="8"/>
        <v>0.47118979411235995</v>
      </c>
      <c r="L100">
        <f t="shared" si="9"/>
        <v>1.2804070492183693E-3</v>
      </c>
      <c r="M100" s="46">
        <f t="shared" si="10"/>
        <v>0.4711950131339287</v>
      </c>
      <c r="N100" s="8">
        <f t="shared" si="11"/>
        <v>1.0072275057243853E-4</v>
      </c>
      <c r="O100" s="5">
        <f>SUM($N$54:N100)*0.1+$O$30</f>
        <v>2.3669846384523067E-4</v>
      </c>
      <c r="P100" s="5">
        <f>SUM($O$54:O100)+$U$30</f>
        <v>3.7871754215236886E-3</v>
      </c>
      <c r="Q100" s="8">
        <f t="shared" si="12"/>
        <v>-2.7673348282313502E-4</v>
      </c>
      <c r="R100" s="5">
        <f>SUM($Q$54:Q100)*0.1+$O$8</f>
        <v>-6.503236846343675E-4</v>
      </c>
      <c r="S100" s="5">
        <f>SUM($R$54:R100)+$U$8</f>
        <v>-1.0405178954149882E-2</v>
      </c>
      <c r="T100">
        <f t="shared" si="13"/>
        <v>6.9206001010252882E-4</v>
      </c>
      <c r="U100">
        <f t="shared" si="14"/>
        <v>1.1072960161640461E-2</v>
      </c>
      <c r="X100" s="1"/>
    </row>
    <row r="101" spans="2:24" x14ac:dyDescent="0.35">
      <c r="B101">
        <f t="shared" si="15"/>
        <v>4.6999999999999993</v>
      </c>
      <c r="C101">
        <f t="shared" si="0"/>
        <v>0</v>
      </c>
      <c r="D101">
        <f t="shared" si="1"/>
        <v>-604.78878374920225</v>
      </c>
      <c r="E101">
        <f t="shared" si="2"/>
        <v>-220.12511530276873</v>
      </c>
      <c r="F101">
        <f t="shared" si="3"/>
        <v>36287.327024952137</v>
      </c>
      <c r="G101">
        <f t="shared" si="4"/>
        <v>-1034.588041923013</v>
      </c>
      <c r="H101">
        <f t="shared" si="5"/>
        <v>2842.5072836212503</v>
      </c>
      <c r="I101">
        <f t="shared" si="6"/>
        <v>3024.9330693306179</v>
      </c>
      <c r="J101" s="46">
        <f t="shared" si="7"/>
        <v>643.60278070864217</v>
      </c>
      <c r="K101">
        <f t="shared" si="8"/>
        <v>0.4814330505061068</v>
      </c>
      <c r="L101">
        <f t="shared" si="9"/>
        <v>1.2804070492183693E-3</v>
      </c>
      <c r="M101" s="46">
        <f t="shared" si="10"/>
        <v>0.48143815848585442</v>
      </c>
      <c r="N101" s="8">
        <f t="shared" si="11"/>
        <v>1.0291237558488284E-4</v>
      </c>
      <c r="O101" s="5">
        <f>SUM($N$54:N101)*0.1+$O$30</f>
        <v>2.4698970140371894E-4</v>
      </c>
      <c r="P101" s="5">
        <f>SUM($O$54:O101)+$U$30</f>
        <v>4.0341651229274071E-3</v>
      </c>
      <c r="Q101" s="8">
        <f t="shared" si="12"/>
        <v>-2.8274942810189877E-4</v>
      </c>
      <c r="R101" s="5">
        <f>SUM($Q$54:Q101)*0.1+$O$8</f>
        <v>-6.7859862744455745E-4</v>
      </c>
      <c r="S101" s="5">
        <f>SUM($R$54:R101)+$U$8</f>
        <v>-1.1083777581594439E-2</v>
      </c>
      <c r="T101">
        <f t="shared" si="13"/>
        <v>7.2214957575916046E-4</v>
      </c>
      <c r="U101">
        <f t="shared" si="14"/>
        <v>1.1795109737399622E-2</v>
      </c>
      <c r="X101" s="1"/>
    </row>
    <row r="102" spans="2:24" x14ac:dyDescent="0.35">
      <c r="B102">
        <f t="shared" si="15"/>
        <v>4.7999999999999989</v>
      </c>
      <c r="C102">
        <f t="shared" si="0"/>
        <v>0</v>
      </c>
      <c r="D102">
        <f t="shared" si="1"/>
        <v>-604.78878374920225</v>
      </c>
      <c r="E102">
        <f t="shared" si="2"/>
        <v>-220.12511530276873</v>
      </c>
      <c r="F102">
        <f t="shared" si="3"/>
        <v>36287.327024952137</v>
      </c>
      <c r="G102">
        <f t="shared" si="4"/>
        <v>-1056.6005534532896</v>
      </c>
      <c r="H102">
        <f t="shared" si="5"/>
        <v>2902.9861619961703</v>
      </c>
      <c r="I102">
        <f t="shared" si="6"/>
        <v>3089.2933474014817</v>
      </c>
      <c r="J102" s="46">
        <f t="shared" si="7"/>
        <v>643.60278070864217</v>
      </c>
      <c r="K102">
        <f t="shared" si="8"/>
        <v>0.4916763068998537</v>
      </c>
      <c r="L102">
        <f t="shared" si="9"/>
        <v>1.2804070492183693E-3</v>
      </c>
      <c r="M102" s="46">
        <f t="shared" si="10"/>
        <v>0.49168130846445057</v>
      </c>
      <c r="N102" s="8">
        <f t="shared" si="11"/>
        <v>1.0510200059732713E-4</v>
      </c>
      <c r="O102" s="5">
        <f>SUM($N$54:N102)*0.1+$O$30</f>
        <v>2.5749990146345164E-4</v>
      </c>
      <c r="P102" s="5">
        <f>SUM($O$54:O102)+$U$30</f>
        <v>4.2916650243908592E-3</v>
      </c>
      <c r="Q102" s="8">
        <f t="shared" si="12"/>
        <v>-2.8876537338066256E-4</v>
      </c>
      <c r="R102" s="5">
        <f>SUM($Q$54:Q102)*0.1+$O$8</f>
        <v>-7.0747516478262369E-4</v>
      </c>
      <c r="S102" s="5">
        <f>SUM($R$54:R102)+$U$8</f>
        <v>-1.1791252746377063E-2</v>
      </c>
      <c r="T102">
        <f t="shared" si="13"/>
        <v>7.5287934494040125E-4</v>
      </c>
      <c r="U102">
        <f t="shared" si="14"/>
        <v>1.2547989082340023E-2</v>
      </c>
      <c r="X102" s="1"/>
    </row>
    <row r="103" spans="2:24" x14ac:dyDescent="0.35">
      <c r="B103">
        <f t="shared" si="15"/>
        <v>4.8999999999999986</v>
      </c>
      <c r="C103">
        <f t="shared" si="0"/>
        <v>0</v>
      </c>
      <c r="D103">
        <f t="shared" si="1"/>
        <v>-604.78878374920225</v>
      </c>
      <c r="E103">
        <f t="shared" si="2"/>
        <v>-220.12511530276873</v>
      </c>
      <c r="F103">
        <f t="shared" si="3"/>
        <v>36287.327024952137</v>
      </c>
      <c r="G103">
        <f t="shared" si="4"/>
        <v>-1078.6130649835666</v>
      </c>
      <c r="H103">
        <f t="shared" si="5"/>
        <v>2963.4650403710903</v>
      </c>
      <c r="I103">
        <f t="shared" si="6"/>
        <v>3153.6536254723455</v>
      </c>
      <c r="J103" s="46">
        <f t="shared" si="7"/>
        <v>643.60278070864217</v>
      </c>
      <c r="K103">
        <f t="shared" si="8"/>
        <v>0.50191956329360066</v>
      </c>
      <c r="L103">
        <f t="shared" si="9"/>
        <v>1.2804070492183693E-3</v>
      </c>
      <c r="M103" s="46">
        <f t="shared" si="10"/>
        <v>0.50192446278645741</v>
      </c>
      <c r="N103" s="8">
        <f t="shared" si="11"/>
        <v>1.0729162560977145E-4</v>
      </c>
      <c r="O103" s="5">
        <f>SUM($N$54:N103)*0.1+$O$30</f>
        <v>2.6822906402442875E-4</v>
      </c>
      <c r="P103" s="5">
        <f>SUM($O$54:O103)+$U$30</f>
        <v>4.5598940884152882E-3</v>
      </c>
      <c r="Q103" s="8">
        <f t="shared" si="12"/>
        <v>-2.9478131865942636E-4</v>
      </c>
      <c r="R103" s="5">
        <f>SUM($Q$54:Q103)*0.1+$O$8</f>
        <v>-7.3695329664856622E-4</v>
      </c>
      <c r="S103" s="5">
        <f>SUM($R$54:R103)+$U$8</f>
        <v>-1.2528206043025628E-2</v>
      </c>
      <c r="T103">
        <f t="shared" si="13"/>
        <v>7.8424931764625131E-4</v>
      </c>
      <c r="U103">
        <f t="shared" si="14"/>
        <v>1.3332238399986275E-2</v>
      </c>
      <c r="X103" s="1"/>
    </row>
    <row r="104" spans="2:24" x14ac:dyDescent="0.35">
      <c r="B104">
        <f t="shared" si="15"/>
        <v>4.9999999999999982</v>
      </c>
      <c r="C104">
        <f t="shared" si="0"/>
        <v>0</v>
      </c>
      <c r="D104">
        <f t="shared" si="1"/>
        <v>-604.78878374920225</v>
      </c>
      <c r="E104">
        <f t="shared" si="2"/>
        <v>-220.12511530276873</v>
      </c>
      <c r="F104">
        <f t="shared" si="3"/>
        <v>36287.327024952137</v>
      </c>
      <c r="G104">
        <f t="shared" si="4"/>
        <v>-1100.6255765138433</v>
      </c>
      <c r="H104">
        <f t="shared" si="5"/>
        <v>3023.9439187460102</v>
      </c>
      <c r="I104">
        <f t="shared" si="6"/>
        <v>3218.0139035432098</v>
      </c>
      <c r="J104" s="46">
        <f t="shared" si="7"/>
        <v>643.60278070864217</v>
      </c>
      <c r="K104">
        <f t="shared" si="8"/>
        <v>0.51216281968734756</v>
      </c>
      <c r="L104">
        <f t="shared" si="9"/>
        <v>1.2804070492183693E-3</v>
      </c>
      <c r="M104" s="46">
        <f t="shared" si="10"/>
        <v>0.51216762119127524</v>
      </c>
      <c r="N104" s="8">
        <f t="shared" si="11"/>
        <v>1.0948125062221576E-4</v>
      </c>
      <c r="O104" s="5">
        <f>SUM($N$54:N104)*0.1+$O$30</f>
        <v>2.7917718908665039E-4</v>
      </c>
      <c r="P104" s="5">
        <f>SUM($O$54:O104)+$U$30</f>
        <v>4.8390712775019384E-3</v>
      </c>
      <c r="Q104" s="8">
        <f t="shared" si="12"/>
        <v>-3.007972639381901E-4</v>
      </c>
      <c r="R104" s="5">
        <f>SUM($Q$54:Q104)*0.1+$O$8</f>
        <v>-7.6703302304238525E-4</v>
      </c>
      <c r="S104" s="5">
        <f>SUM($R$54:R104)+$U$8</f>
        <v>-1.3295239066068014E-2</v>
      </c>
      <c r="T104">
        <f t="shared" si="13"/>
        <v>8.1625949387671053E-4</v>
      </c>
      <c r="U104">
        <f t="shared" si="14"/>
        <v>1.4148497893862985E-2</v>
      </c>
      <c r="X104" s="1"/>
    </row>
    <row r="105" spans="2:24" x14ac:dyDescent="0.35">
      <c r="B105">
        <f t="shared" si="15"/>
        <v>5.0999999999999979</v>
      </c>
      <c r="C105">
        <f t="shared" si="0"/>
        <v>0</v>
      </c>
      <c r="D105">
        <f t="shared" si="1"/>
        <v>-604.78878374920225</v>
      </c>
      <c r="E105">
        <f t="shared" si="2"/>
        <v>-220.12511530276873</v>
      </c>
      <c r="F105">
        <f t="shared" si="3"/>
        <v>36287.327024952137</v>
      </c>
      <c r="G105">
        <f t="shared" si="4"/>
        <v>-1122.63808804412</v>
      </c>
      <c r="H105">
        <f t="shared" si="5"/>
        <v>3084.4227971209302</v>
      </c>
      <c r="I105">
        <f t="shared" si="6"/>
        <v>3282.3741816140737</v>
      </c>
      <c r="J105" s="46">
        <f t="shared" si="7"/>
        <v>643.60278070864217</v>
      </c>
      <c r="K105">
        <f t="shared" si="8"/>
        <v>0.52240607608109446</v>
      </c>
      <c r="L105">
        <f t="shared" si="9"/>
        <v>1.2804070492183693E-3</v>
      </c>
      <c r="M105" s="46">
        <f t="shared" si="10"/>
        <v>0.52241078343874303</v>
      </c>
      <c r="N105" s="8">
        <f t="shared" si="11"/>
        <v>1.1167087563466006E-4</v>
      </c>
      <c r="O105" s="5">
        <f>SUM($N$54:N105)*0.1+$O$30</f>
        <v>2.9034427665011639E-4</v>
      </c>
      <c r="P105" s="5">
        <f>SUM($O$54:O105)+$U$30</f>
        <v>5.129415554152055E-3</v>
      </c>
      <c r="Q105" s="8">
        <f t="shared" si="12"/>
        <v>-3.0681320921695389E-4</v>
      </c>
      <c r="R105" s="5">
        <f>SUM($Q$54:Q105)*0.1+$O$8</f>
        <v>-7.9771434396408057E-4</v>
      </c>
      <c r="S105" s="5">
        <f>SUM($R$54:R105)+$U$8</f>
        <v>-1.4092953410032095E-2</v>
      </c>
      <c r="T105">
        <f t="shared" si="13"/>
        <v>8.4890987363177891E-4</v>
      </c>
      <c r="U105">
        <f t="shared" si="14"/>
        <v>1.4997407767494765E-2</v>
      </c>
      <c r="X105" s="1"/>
    </row>
    <row r="106" spans="2:24" x14ac:dyDescent="0.35">
      <c r="B106">
        <f t="shared" si="15"/>
        <v>5.1999999999999975</v>
      </c>
      <c r="C106">
        <f t="shared" si="0"/>
        <v>0</v>
      </c>
      <c r="D106">
        <f t="shared" si="1"/>
        <v>-604.78878374920225</v>
      </c>
      <c r="E106">
        <f t="shared" si="2"/>
        <v>-220.12511530276873</v>
      </c>
      <c r="F106">
        <f t="shared" si="3"/>
        <v>36287.327024952137</v>
      </c>
      <c r="G106">
        <f t="shared" si="4"/>
        <v>-1144.6505995743969</v>
      </c>
      <c r="H106">
        <f t="shared" si="5"/>
        <v>3144.9016754958502</v>
      </c>
      <c r="I106">
        <f t="shared" si="6"/>
        <v>3346.734459684938</v>
      </c>
      <c r="J106" s="46">
        <f t="shared" si="7"/>
        <v>643.60278070864217</v>
      </c>
      <c r="K106">
        <f t="shared" si="8"/>
        <v>0.53264933247484147</v>
      </c>
      <c r="L106">
        <f t="shared" si="9"/>
        <v>1.2804070492183693E-3</v>
      </c>
      <c r="M106" s="46">
        <f t="shared" si="10"/>
        <v>0.5326539493071738</v>
      </c>
      <c r="N106" s="8">
        <f t="shared" si="11"/>
        <v>1.1386050064710438E-4</v>
      </c>
      <c r="O106" s="5">
        <f>SUM($N$54:N106)*0.1+$O$30</f>
        <v>3.0173032671482685E-4</v>
      </c>
      <c r="P106" s="5">
        <f>SUM($O$54:O106)+$U$30</f>
        <v>5.4311458808668821E-3</v>
      </c>
      <c r="Q106" s="8">
        <f t="shared" si="12"/>
        <v>-3.1282915449571769E-4</v>
      </c>
      <c r="R106" s="5">
        <f>SUM($Q$54:Q106)*0.1+$O$8</f>
        <v>-8.2899725941365228E-4</v>
      </c>
      <c r="S106" s="5">
        <f>SUM($R$54:R106)+$U$8</f>
        <v>-1.4921950669445747E-2</v>
      </c>
      <c r="T106">
        <f t="shared" si="13"/>
        <v>8.8220045691145635E-4</v>
      </c>
      <c r="U106">
        <f t="shared" si="14"/>
        <v>1.5879608224406219E-2</v>
      </c>
      <c r="X106" s="1"/>
    </row>
    <row r="107" spans="2:24" x14ac:dyDescent="0.35">
      <c r="B107">
        <f t="shared" si="15"/>
        <v>5.2999999999999972</v>
      </c>
      <c r="C107">
        <f t="shared" si="0"/>
        <v>0</v>
      </c>
      <c r="D107">
        <f t="shared" si="1"/>
        <v>-604.78878374920225</v>
      </c>
      <c r="E107">
        <f t="shared" si="2"/>
        <v>-220.12511530276873</v>
      </c>
      <c r="F107">
        <f t="shared" si="3"/>
        <v>36287.327024952137</v>
      </c>
      <c r="G107">
        <f t="shared" si="4"/>
        <v>-1166.6631111046736</v>
      </c>
      <c r="H107">
        <f t="shared" si="5"/>
        <v>3205.3805538707702</v>
      </c>
      <c r="I107">
        <f t="shared" si="6"/>
        <v>3411.0947377558018</v>
      </c>
      <c r="J107" s="46">
        <f t="shared" si="7"/>
        <v>643.60278070864217</v>
      </c>
      <c r="K107">
        <f t="shared" si="8"/>
        <v>0.54289258886858838</v>
      </c>
      <c r="L107">
        <f t="shared" si="9"/>
        <v>1.2804070492183693E-3</v>
      </c>
      <c r="M107" s="46">
        <f t="shared" si="10"/>
        <v>0.54289711859161049</v>
      </c>
      <c r="N107" s="8">
        <f t="shared" si="11"/>
        <v>1.1605012565954867E-4</v>
      </c>
      <c r="O107" s="5">
        <f>SUM($N$54:N107)*0.1+$O$30</f>
        <v>3.1333533928078173E-4</v>
      </c>
      <c r="P107" s="5">
        <f>SUM($O$54:O107)+$U$30</f>
        <v>5.7444812201476641E-3</v>
      </c>
      <c r="Q107" s="8">
        <f t="shared" si="12"/>
        <v>-3.1884509977448148E-4</v>
      </c>
      <c r="R107" s="5">
        <f>SUM($Q$54:Q107)*0.1+$O$8</f>
        <v>-8.608817693911005E-4</v>
      </c>
      <c r="S107" s="5">
        <f>SUM($R$54:R107)+$U$8</f>
        <v>-1.5782832438836849E-2</v>
      </c>
      <c r="T107">
        <f t="shared" si="13"/>
        <v>9.1613124371574327E-4</v>
      </c>
      <c r="U107">
        <f t="shared" si="14"/>
        <v>1.6795739468121965E-2</v>
      </c>
      <c r="X107" s="1"/>
    </row>
    <row r="108" spans="2:24" x14ac:dyDescent="0.35">
      <c r="B108">
        <f t="shared" si="15"/>
        <v>5.3999999999999968</v>
      </c>
      <c r="C108">
        <f t="shared" si="0"/>
        <v>0</v>
      </c>
      <c r="D108">
        <f t="shared" si="1"/>
        <v>-604.78878374920225</v>
      </c>
      <c r="E108">
        <f t="shared" si="2"/>
        <v>-220.12511530276873</v>
      </c>
      <c r="F108">
        <f t="shared" si="3"/>
        <v>36287.327024952137</v>
      </c>
      <c r="G108">
        <f t="shared" si="4"/>
        <v>-1188.6756226349505</v>
      </c>
      <c r="H108">
        <f t="shared" si="5"/>
        <v>3265.8594322456902</v>
      </c>
      <c r="I108">
        <f t="shared" si="6"/>
        <v>3475.4550158266657</v>
      </c>
      <c r="J108" s="46">
        <f t="shared" si="7"/>
        <v>643.60278070864217</v>
      </c>
      <c r="K108">
        <f t="shared" si="8"/>
        <v>0.55313584526233528</v>
      </c>
      <c r="L108">
        <f t="shared" si="9"/>
        <v>1.2804070492183693E-3</v>
      </c>
      <c r="M108" s="46">
        <f t="shared" si="10"/>
        <v>0.55314029110227836</v>
      </c>
      <c r="N108" s="8">
        <f t="shared" si="11"/>
        <v>1.1823975067199299E-4</v>
      </c>
      <c r="O108" s="5">
        <f>SUM($N$54:N108)*0.1+$O$30</f>
        <v>3.2515931434798102E-4</v>
      </c>
      <c r="P108" s="5">
        <f>SUM($O$54:O108)+$U$30</f>
        <v>6.0696405344956451E-3</v>
      </c>
      <c r="Q108" s="8">
        <f t="shared" si="12"/>
        <v>-3.2486104505324522E-4</v>
      </c>
      <c r="R108" s="5">
        <f>SUM($Q$54:Q108)*0.1+$O$8</f>
        <v>-8.9336787389642501E-4</v>
      </c>
      <c r="S108" s="5">
        <f>SUM($R$54:R108)+$U$8</f>
        <v>-1.6676200312733275E-2</v>
      </c>
      <c r="T108">
        <f t="shared" si="13"/>
        <v>9.5070223404463913E-4</v>
      </c>
      <c r="U108">
        <f t="shared" si="14"/>
        <v>1.7746441702166608E-2</v>
      </c>
      <c r="X108" s="1"/>
    </row>
    <row r="109" spans="2:24" x14ac:dyDescent="0.35">
      <c r="B109">
        <f t="shared" si="15"/>
        <v>5.4999999999999964</v>
      </c>
      <c r="C109">
        <f t="shared" si="0"/>
        <v>0</v>
      </c>
      <c r="D109">
        <f t="shared" si="1"/>
        <v>-604.78878374920225</v>
      </c>
      <c r="E109">
        <f t="shared" si="2"/>
        <v>-220.12511530276873</v>
      </c>
      <c r="F109">
        <f t="shared" si="3"/>
        <v>36287.327024952137</v>
      </c>
      <c r="G109">
        <f t="shared" si="4"/>
        <v>-1210.6881341652272</v>
      </c>
      <c r="H109">
        <f t="shared" si="5"/>
        <v>3326.3383106206102</v>
      </c>
      <c r="I109">
        <f t="shared" si="6"/>
        <v>3539.81529389753</v>
      </c>
      <c r="J109" s="46">
        <f t="shared" si="7"/>
        <v>643.60278070864217</v>
      </c>
      <c r="K109">
        <f t="shared" si="8"/>
        <v>0.56337910165608218</v>
      </c>
      <c r="L109">
        <f t="shared" si="9"/>
        <v>1.2804070492183693E-3</v>
      </c>
      <c r="M109" s="46">
        <f t="shared" si="10"/>
        <v>0.56338346666320371</v>
      </c>
      <c r="N109" s="8">
        <f t="shared" si="11"/>
        <v>1.2042937568443729E-4</v>
      </c>
      <c r="O109" s="5">
        <f>SUM($N$54:N109)*0.1+$O$30</f>
        <v>3.3720225191642472E-4</v>
      </c>
      <c r="P109" s="5">
        <f>SUM($O$54:O109)+$U$30</f>
        <v>6.4068427864120694E-3</v>
      </c>
      <c r="Q109" s="8">
        <f t="shared" si="12"/>
        <v>-3.3087699033200902E-4</v>
      </c>
      <c r="R109" s="5">
        <f>SUM($Q$54:Q109)*0.1+$O$8</f>
        <v>-9.2645557292962602E-4</v>
      </c>
      <c r="S109" s="5">
        <f>SUM($R$54:R109)+$U$8</f>
        <v>-1.7602655885662902E-2</v>
      </c>
      <c r="T109">
        <f t="shared" si="13"/>
        <v>9.8591342789814437E-4</v>
      </c>
      <c r="U109">
        <f t="shared" si="14"/>
        <v>1.873235513006475E-2</v>
      </c>
      <c r="X109" s="1"/>
    </row>
    <row r="110" spans="2:24" x14ac:dyDescent="0.35">
      <c r="B110">
        <f t="shared" si="15"/>
        <v>5.5999999999999961</v>
      </c>
      <c r="C110">
        <f t="shared" si="0"/>
        <v>0</v>
      </c>
      <c r="D110">
        <f t="shared" si="1"/>
        <v>-604.78878374920225</v>
      </c>
      <c r="E110">
        <f t="shared" si="2"/>
        <v>-220.12511530276873</v>
      </c>
      <c r="F110">
        <f t="shared" si="3"/>
        <v>36287.327024952137</v>
      </c>
      <c r="G110">
        <f t="shared" si="4"/>
        <v>-1232.7006456955041</v>
      </c>
      <c r="H110">
        <f t="shared" si="5"/>
        <v>3386.8171889955302</v>
      </c>
      <c r="I110">
        <f t="shared" si="6"/>
        <v>3604.1755719683938</v>
      </c>
      <c r="J110" s="46">
        <f t="shared" si="7"/>
        <v>643.60278070864217</v>
      </c>
      <c r="K110">
        <f t="shared" si="8"/>
        <v>0.57362235804982908</v>
      </c>
      <c r="L110">
        <f t="shared" si="9"/>
        <v>1.2804070492183693E-3</v>
      </c>
      <c r="M110" s="46">
        <f t="shared" si="10"/>
        <v>0.57362664511098282</v>
      </c>
      <c r="N110" s="8">
        <f t="shared" si="11"/>
        <v>1.2261900069688163E-4</v>
      </c>
      <c r="O110" s="5">
        <f>SUM($N$54:N110)*0.1+$O$30</f>
        <v>3.4946415198611289E-4</v>
      </c>
      <c r="P110" s="5">
        <f>SUM($O$54:O110)+$U$30</f>
        <v>6.7563069383981822E-3</v>
      </c>
      <c r="Q110" s="8">
        <f t="shared" si="12"/>
        <v>-3.3689293561077282E-4</v>
      </c>
      <c r="R110" s="5">
        <f>SUM($Q$54:Q110)*0.1+$O$8</f>
        <v>-9.6014486649070331E-4</v>
      </c>
      <c r="S110" s="5">
        <f>SUM($R$54:R110)+$U$8</f>
        <v>-1.8562800752153604E-2</v>
      </c>
      <c r="T110">
        <f t="shared" si="13"/>
        <v>1.0217648252762587E-3</v>
      </c>
      <c r="U110">
        <f t="shared" si="14"/>
        <v>1.9754119955341008E-2</v>
      </c>
      <c r="X110" s="1"/>
    </row>
    <row r="111" spans="2:24" x14ac:dyDescent="0.35">
      <c r="B111">
        <f t="shared" si="15"/>
        <v>5.6999999999999957</v>
      </c>
      <c r="C111">
        <f t="shared" si="0"/>
        <v>0</v>
      </c>
      <c r="D111">
        <f t="shared" si="1"/>
        <v>-604.78878374920225</v>
      </c>
      <c r="E111">
        <f t="shared" si="2"/>
        <v>-220.12511530276873</v>
      </c>
      <c r="F111">
        <f t="shared" si="3"/>
        <v>36287.327024952137</v>
      </c>
      <c r="G111">
        <f t="shared" si="4"/>
        <v>-1254.7131572257808</v>
      </c>
      <c r="H111">
        <f t="shared" si="5"/>
        <v>3447.2960673704501</v>
      </c>
      <c r="I111">
        <f t="shared" si="6"/>
        <v>3668.5358500392576</v>
      </c>
      <c r="J111" s="46">
        <f t="shared" si="7"/>
        <v>643.60278070864217</v>
      </c>
      <c r="K111">
        <f t="shared" si="8"/>
        <v>0.58386561444357599</v>
      </c>
      <c r="L111">
        <f t="shared" si="9"/>
        <v>1.2804070492183693E-3</v>
      </c>
      <c r="M111" s="46">
        <f t="shared" si="10"/>
        <v>0.5838698262936779</v>
      </c>
      <c r="N111" s="8">
        <f t="shared" si="11"/>
        <v>1.2480862570932592E-4</v>
      </c>
      <c r="O111" s="5">
        <f>SUM($N$54:N111)*0.1+$O$30</f>
        <v>3.6194501455704547E-4</v>
      </c>
      <c r="P111" s="5">
        <f>SUM($O$54:O111)+$U$30</f>
        <v>7.1182519529552277E-3</v>
      </c>
      <c r="Q111" s="8">
        <f t="shared" si="12"/>
        <v>-3.4290888088953661E-4</v>
      </c>
      <c r="R111" s="5">
        <f>SUM($Q$54:Q111)*0.1+$O$8</f>
        <v>-9.944357545796569E-4</v>
      </c>
      <c r="S111" s="5">
        <f>SUM($R$54:R111)+$U$8</f>
        <v>-1.9557236506733262E-2</v>
      </c>
      <c r="T111">
        <f t="shared" si="13"/>
        <v>1.0582564261789821E-3</v>
      </c>
      <c r="U111">
        <f t="shared" si="14"/>
        <v>2.081237638151999E-2</v>
      </c>
      <c r="X111" s="1"/>
    </row>
    <row r="112" spans="2:24" x14ac:dyDescent="0.35">
      <c r="B112">
        <f t="shared" si="15"/>
        <v>5.7999999999999954</v>
      </c>
      <c r="C112">
        <f t="shared" si="0"/>
        <v>0</v>
      </c>
      <c r="D112">
        <f t="shared" si="1"/>
        <v>-604.78878374920225</v>
      </c>
      <c r="E112">
        <f t="shared" si="2"/>
        <v>-220.12511530276873</v>
      </c>
      <c r="F112">
        <f t="shared" si="3"/>
        <v>36287.327024952137</v>
      </c>
      <c r="G112">
        <f t="shared" si="4"/>
        <v>-1276.7256687560575</v>
      </c>
      <c r="H112">
        <f t="shared" si="5"/>
        <v>3507.7749457453701</v>
      </c>
      <c r="I112">
        <f t="shared" si="6"/>
        <v>3732.8961281101215</v>
      </c>
      <c r="J112" s="46">
        <f t="shared" si="7"/>
        <v>643.60278070864217</v>
      </c>
      <c r="K112">
        <f t="shared" si="8"/>
        <v>0.59410887083732289</v>
      </c>
      <c r="L112">
        <f t="shared" si="9"/>
        <v>1.2804070492183693E-3</v>
      </c>
      <c r="M112" s="46">
        <f t="shared" si="10"/>
        <v>0.59411301006982997</v>
      </c>
      <c r="N112" s="8">
        <f t="shared" si="11"/>
        <v>1.2699825072177022E-4</v>
      </c>
      <c r="O112" s="5">
        <f>SUM($N$54:N112)*0.1+$O$30</f>
        <v>3.7464483962922253E-4</v>
      </c>
      <c r="P112" s="5">
        <f>SUM($O$54:O112)+$U$30</f>
        <v>7.4928967925844501E-3</v>
      </c>
      <c r="Q112" s="8">
        <f t="shared" si="12"/>
        <v>-3.4892482616830035E-4</v>
      </c>
      <c r="R112" s="5">
        <f>SUM($Q$54:Q112)*0.1+$O$8</f>
        <v>-1.029328237196487E-3</v>
      </c>
      <c r="S112" s="5">
        <f>SUM($R$54:R112)+$U$8</f>
        <v>-2.0586564743929749E-2</v>
      </c>
      <c r="T112">
        <f t="shared" si="13"/>
        <v>1.0953882306063147E-3</v>
      </c>
      <c r="U112">
        <f t="shared" si="14"/>
        <v>2.1907764612126308E-2</v>
      </c>
      <c r="X112" s="1"/>
    </row>
    <row r="113" spans="2:24" x14ac:dyDescent="0.35">
      <c r="B113">
        <f t="shared" si="15"/>
        <v>5.899999999999995</v>
      </c>
      <c r="C113">
        <f t="shared" si="0"/>
        <v>0</v>
      </c>
      <c r="D113">
        <f t="shared" si="1"/>
        <v>-604.78878374920225</v>
      </c>
      <c r="E113">
        <f t="shared" si="2"/>
        <v>-220.12511530276873</v>
      </c>
      <c r="F113">
        <f t="shared" si="3"/>
        <v>36287.327024952137</v>
      </c>
      <c r="G113">
        <f t="shared" si="4"/>
        <v>-1298.7381802863345</v>
      </c>
      <c r="H113">
        <f t="shared" si="5"/>
        <v>3568.2538241202901</v>
      </c>
      <c r="I113">
        <f t="shared" si="6"/>
        <v>3797.2564061809858</v>
      </c>
      <c r="J113" s="46">
        <f t="shared" si="7"/>
        <v>643.60278070864217</v>
      </c>
      <c r="K113">
        <f t="shared" si="8"/>
        <v>0.6043521272310699</v>
      </c>
      <c r="L113">
        <f t="shared" si="9"/>
        <v>1.2804070492183693E-3</v>
      </c>
      <c r="M113" s="46">
        <f t="shared" si="10"/>
        <v>0.6043561963075702</v>
      </c>
      <c r="N113" s="8">
        <f t="shared" si="11"/>
        <v>1.2918787573421454E-4</v>
      </c>
      <c r="O113" s="5">
        <f>SUM($N$54:N113)*0.1+$O$30</f>
        <v>3.8756362720264399E-4</v>
      </c>
      <c r="P113" s="5">
        <f>SUM($O$54:O113)+$U$30</f>
        <v>7.8804604197870946E-3</v>
      </c>
      <c r="Q113" s="8">
        <f t="shared" si="12"/>
        <v>-3.5494077144706415E-4</v>
      </c>
      <c r="R113" s="5">
        <f>SUM($Q$54:Q113)*0.1+$O$8</f>
        <v>-1.0648223143411935E-3</v>
      </c>
      <c r="S113" s="5">
        <f>SUM($R$54:R113)+$U$8</f>
        <v>-2.1651387058270941E-2</v>
      </c>
      <c r="T113">
        <f t="shared" si="13"/>
        <v>1.1331602385582567E-3</v>
      </c>
      <c r="U113">
        <f t="shared" si="14"/>
        <v>2.3040924850684562E-2</v>
      </c>
      <c r="X113" s="1"/>
    </row>
    <row r="114" spans="2:24" x14ac:dyDescent="0.35">
      <c r="B114">
        <f t="shared" si="15"/>
        <v>5.9999999999999947</v>
      </c>
      <c r="C114">
        <f t="shared" si="0"/>
        <v>0</v>
      </c>
      <c r="D114">
        <f t="shared" si="1"/>
        <v>-604.78878374920225</v>
      </c>
      <c r="E114">
        <f t="shared" si="2"/>
        <v>-220.12511530276873</v>
      </c>
      <c r="F114">
        <f t="shared" si="3"/>
        <v>36287.327024952137</v>
      </c>
      <c r="G114">
        <f t="shared" si="4"/>
        <v>-1320.7506918166112</v>
      </c>
      <c r="H114">
        <f t="shared" si="5"/>
        <v>3628.7327024952101</v>
      </c>
      <c r="I114">
        <f t="shared" si="6"/>
        <v>3861.6166842518496</v>
      </c>
      <c r="J114" s="46">
        <f t="shared" si="7"/>
        <v>643.60278070864217</v>
      </c>
      <c r="K114">
        <f t="shared" si="8"/>
        <v>0.61459538362481669</v>
      </c>
      <c r="L114">
        <f t="shared" si="9"/>
        <v>1.2804070492183693E-3</v>
      </c>
      <c r="M114" s="46">
        <f t="shared" si="10"/>
        <v>0.6145993848838206</v>
      </c>
      <c r="N114" s="8">
        <f t="shared" si="11"/>
        <v>1.3137750074665883E-4</v>
      </c>
      <c r="O114" s="5">
        <f>SUM($N$54:N114)*0.1+$O$30</f>
        <v>4.0070137727730987E-4</v>
      </c>
      <c r="P114" s="5">
        <f>SUM($O$54:O114)+$U$30</f>
        <v>8.2811617970644045E-3</v>
      </c>
      <c r="Q114" s="8">
        <f t="shared" si="12"/>
        <v>-3.6095671672582794E-4</v>
      </c>
      <c r="R114" s="5">
        <f>SUM($Q$54:Q114)*0.1+$O$8</f>
        <v>-1.1009179860137761E-3</v>
      </c>
      <c r="S114" s="5">
        <f>SUM($R$54:R114)+$U$8</f>
        <v>-2.2752305044284719E-2</v>
      </c>
      <c r="T114">
        <f t="shared" si="13"/>
        <v>1.1715724500348077E-3</v>
      </c>
      <c r="U114">
        <f t="shared" si="14"/>
        <v>2.4212497300719373E-2</v>
      </c>
      <c r="X114" s="1"/>
    </row>
    <row r="115" spans="2:24" x14ac:dyDescent="0.35">
      <c r="B115">
        <f t="shared" si="15"/>
        <v>6.0999999999999943</v>
      </c>
      <c r="C115">
        <f t="shared" si="0"/>
        <v>0</v>
      </c>
      <c r="D115">
        <f t="shared" si="1"/>
        <v>-604.78878374920225</v>
      </c>
      <c r="E115">
        <f t="shared" si="2"/>
        <v>-220.12511530276873</v>
      </c>
      <c r="F115">
        <f t="shared" si="3"/>
        <v>36287.327024952137</v>
      </c>
      <c r="G115">
        <f t="shared" si="4"/>
        <v>-1342.7632033468881</v>
      </c>
      <c r="H115">
        <f t="shared" si="5"/>
        <v>3689.2115808701301</v>
      </c>
      <c r="I115">
        <f t="shared" si="6"/>
        <v>3925.9769623227135</v>
      </c>
      <c r="J115" s="46">
        <f t="shared" si="7"/>
        <v>643.60278070864217</v>
      </c>
      <c r="K115">
        <f t="shared" si="8"/>
        <v>0.6248386400185636</v>
      </c>
      <c r="L115">
        <f t="shared" si="9"/>
        <v>1.2804070492183693E-3</v>
      </c>
      <c r="M115" s="46">
        <f t="shared" si="10"/>
        <v>0.62484257568357426</v>
      </c>
      <c r="N115" s="8">
        <f t="shared" si="11"/>
        <v>1.3356712575910315E-4</v>
      </c>
      <c r="O115" s="5">
        <f>SUM($N$54:N115)*0.1+$O$30</f>
        <v>4.1405808985322016E-4</v>
      </c>
      <c r="P115" s="5">
        <f>SUM($O$54:O115)+$U$30</f>
        <v>8.695219886917625E-3</v>
      </c>
      <c r="Q115" s="8">
        <f t="shared" si="12"/>
        <v>-3.6697266200459168E-4</v>
      </c>
      <c r="R115" s="5">
        <f>SUM($Q$54:Q115)*0.1+$O$8</f>
        <v>-1.1376152522142352E-3</v>
      </c>
      <c r="S115" s="5">
        <f>SUM($R$54:R115)+$U$8</f>
        <v>-2.3889920296498952E-2</v>
      </c>
      <c r="T115">
        <f t="shared" si="13"/>
        <v>1.2106248650359678E-3</v>
      </c>
      <c r="U115">
        <f t="shared" si="14"/>
        <v>2.5423122165755336E-2</v>
      </c>
      <c r="X115" s="1"/>
    </row>
    <row r="116" spans="2:24" x14ac:dyDescent="0.35">
      <c r="B116">
        <f t="shared" si="15"/>
        <v>6.199999999999994</v>
      </c>
      <c r="C116">
        <f t="shared" si="0"/>
        <v>0</v>
      </c>
      <c r="D116">
        <f t="shared" si="1"/>
        <v>-604.78878374920225</v>
      </c>
      <c r="E116">
        <f t="shared" si="2"/>
        <v>-220.12511530276873</v>
      </c>
      <c r="F116">
        <f t="shared" si="3"/>
        <v>36287.327024952137</v>
      </c>
      <c r="G116">
        <f t="shared" si="4"/>
        <v>-1364.7757148771648</v>
      </c>
      <c r="H116">
        <f t="shared" si="5"/>
        <v>3749.6904592450505</v>
      </c>
      <c r="I116">
        <f t="shared" si="6"/>
        <v>3990.3372403935778</v>
      </c>
      <c r="J116" s="46">
        <f t="shared" si="7"/>
        <v>643.60278070864217</v>
      </c>
      <c r="K116">
        <f t="shared" si="8"/>
        <v>0.63508189641231061</v>
      </c>
      <c r="L116">
        <f t="shared" si="9"/>
        <v>1.2804070492183693E-3</v>
      </c>
      <c r="M116" s="46">
        <f t="shared" si="10"/>
        <v>0.63508576859924348</v>
      </c>
      <c r="N116" s="8">
        <f t="shared" si="11"/>
        <v>1.3575675077154745E-4</v>
      </c>
      <c r="O116" s="5">
        <f>SUM($N$54:N116)*0.1+$O$30</f>
        <v>4.2763376493037486E-4</v>
      </c>
      <c r="P116" s="5">
        <f>SUM($O$54:O116)+$U$30</f>
        <v>9.1228536518479994E-3</v>
      </c>
      <c r="Q116" s="8">
        <f t="shared" si="12"/>
        <v>-3.7298860728335553E-4</v>
      </c>
      <c r="R116" s="5">
        <f>SUM($Q$54:Q116)*0.1+$O$8</f>
        <v>-1.1749141129425709E-3</v>
      </c>
      <c r="S116" s="5">
        <f>SUM($R$54:R116)+$U$8</f>
        <v>-2.5064834409441523E-2</v>
      </c>
      <c r="T116">
        <f t="shared" si="13"/>
        <v>1.2503174835617374E-3</v>
      </c>
      <c r="U116">
        <f t="shared" si="14"/>
        <v>2.6673439649317073E-2</v>
      </c>
      <c r="X116" s="1"/>
    </row>
    <row r="117" spans="2:24" x14ac:dyDescent="0.35">
      <c r="B117">
        <f t="shared" si="15"/>
        <v>6.2999999999999936</v>
      </c>
      <c r="C117">
        <f t="shared" si="0"/>
        <v>0</v>
      </c>
      <c r="D117">
        <f t="shared" si="1"/>
        <v>-604.78878374920225</v>
      </c>
      <c r="E117">
        <f t="shared" si="2"/>
        <v>-220.12511530276873</v>
      </c>
      <c r="F117">
        <f t="shared" si="3"/>
        <v>36287.327024952137</v>
      </c>
      <c r="G117">
        <f t="shared" si="4"/>
        <v>-1386.7882264074417</v>
      </c>
      <c r="H117">
        <f t="shared" si="5"/>
        <v>3810.1693376199705</v>
      </c>
      <c r="I117">
        <f t="shared" si="6"/>
        <v>4054.6975184644416</v>
      </c>
      <c r="J117" s="46">
        <f t="shared" si="7"/>
        <v>643.60278070864217</v>
      </c>
      <c r="K117">
        <f t="shared" si="8"/>
        <v>0.64532515280605751</v>
      </c>
      <c r="L117">
        <f t="shared" si="9"/>
        <v>1.2804070492183693E-3</v>
      </c>
      <c r="M117" s="46">
        <f t="shared" si="10"/>
        <v>0.64532896353007163</v>
      </c>
      <c r="N117" s="8">
        <f t="shared" si="11"/>
        <v>1.3794637578399177E-4</v>
      </c>
      <c r="O117" s="5">
        <f>SUM($N$54:N117)*0.1+$O$30</f>
        <v>4.4142840250877404E-4</v>
      </c>
      <c r="P117" s="5">
        <f>SUM($O$54:O117)+$U$30</f>
        <v>9.5642820543567729E-3</v>
      </c>
      <c r="Q117" s="8">
        <f t="shared" si="12"/>
        <v>-3.7900455256211933E-4</v>
      </c>
      <c r="R117" s="5">
        <f>SUM($Q$54:Q117)*0.1+$O$8</f>
        <v>-1.2128145681987827E-3</v>
      </c>
      <c r="S117" s="5">
        <f>SUM($R$54:R117)+$U$8</f>
        <v>-2.6277648977640306E-2</v>
      </c>
      <c r="T117">
        <f t="shared" si="13"/>
        <v>1.2906503056121159E-3</v>
      </c>
      <c r="U117">
        <f t="shared" si="14"/>
        <v>2.7964089954929192E-2</v>
      </c>
      <c r="X117" s="1"/>
    </row>
    <row r="118" spans="2:24" x14ac:dyDescent="0.35">
      <c r="B118">
        <f t="shared" si="15"/>
        <v>6.3999999999999932</v>
      </c>
      <c r="C118">
        <f t="shared" si="0"/>
        <v>0</v>
      </c>
      <c r="D118">
        <f t="shared" si="1"/>
        <v>-604.78878374920225</v>
      </c>
      <c r="E118">
        <f t="shared" si="2"/>
        <v>-220.12511530276873</v>
      </c>
      <c r="F118">
        <f t="shared" si="3"/>
        <v>36287.327024952137</v>
      </c>
      <c r="G118">
        <f t="shared" si="4"/>
        <v>-1408.8007379377184</v>
      </c>
      <c r="H118">
        <f t="shared" si="5"/>
        <v>3870.6482159948905</v>
      </c>
      <c r="I118">
        <f t="shared" si="6"/>
        <v>4119.0577965353059</v>
      </c>
      <c r="J118" s="46">
        <f t="shared" si="7"/>
        <v>643.60278070864217</v>
      </c>
      <c r="K118">
        <f t="shared" si="8"/>
        <v>0.65556840919980452</v>
      </c>
      <c r="L118">
        <f t="shared" si="9"/>
        <v>1.2804070492183693E-3</v>
      </c>
      <c r="M118" s="46">
        <f t="shared" si="10"/>
        <v>0.65557216038159938</v>
      </c>
      <c r="N118" s="8">
        <f t="shared" si="11"/>
        <v>1.4013600079643607E-4</v>
      </c>
      <c r="O118" s="5">
        <f>SUM($N$54:N118)*0.1+$O$30</f>
        <v>4.5544200258841762E-4</v>
      </c>
      <c r="P118" s="5">
        <f>SUM($O$54:O118)+$U$30</f>
        <v>1.0019724056945191E-2</v>
      </c>
      <c r="Q118" s="8">
        <f t="shared" si="12"/>
        <v>-3.8502049784088313E-4</v>
      </c>
      <c r="R118" s="5">
        <f>SUM($Q$54:Q118)*0.1+$O$8</f>
        <v>-1.2513166179828712E-3</v>
      </c>
      <c r="S118" s="5">
        <f>SUM($R$54:R118)+$U$8</f>
        <v>-2.7528965595623178E-2</v>
      </c>
      <c r="T118">
        <f t="shared" si="13"/>
        <v>1.3316233311871039E-3</v>
      </c>
      <c r="U118">
        <f t="shared" si="14"/>
        <v>2.9295713286116295E-2</v>
      </c>
      <c r="X118" s="1"/>
    </row>
    <row r="119" spans="2:24" x14ac:dyDescent="0.35">
      <c r="B119">
        <f t="shared" si="15"/>
        <v>6.4999999999999929</v>
      </c>
      <c r="C119">
        <f t="shared" ref="C119:C182" si="16">IF(B119&lt;$B$41,0,IF(AND($B$41&lt;=B119,B119&lt;$B$41+$G$8),$B$15,$B$15+$B$12))</f>
        <v>0</v>
      </c>
      <c r="D119">
        <f t="shared" ref="D119:D182" si="17">IF(B119&lt;$B$41,$B$13,IF(AND($B$41&lt;=B119,B119&lt;$B$41+$G$8),$B$13+$B$16,$B$13+$B$16+$B$10))</f>
        <v>-604.78878374920225</v>
      </c>
      <c r="E119">
        <f t="shared" ref="E119:E182" si="18">IF(B119&lt;$B$41,$B$14,IF(AND($B$41&lt;=B119,B119&lt;$B$41+$G$8),$B$14+$B$17,$B$14+$B$17+$B$11))</f>
        <v>-220.12511530276873</v>
      </c>
      <c r="F119">
        <f t="shared" ref="F119:F182" si="19">IF(B119&lt;$B$41,-$G$6*$B$13,IF(AND($B$41&lt;=B119,B119&lt;$B$41+$G$8),-$G$6*$B$13,-$G$6*$B$13-$G$5*$B$10))</f>
        <v>36287.327024952137</v>
      </c>
      <c r="G119">
        <f t="shared" ref="G119:G182" si="20">IF(B119&lt;$B$41,$B$14*B119,IF(AND($B$41&lt;=B119,B119&lt;$B$41+$G$8),$B$14*B119-(-B119+$B$41)*$B$17,$B$14*B119-(-B119+$B$41)*$B$17-(-B119+$B$41+$G$8)*$B$11+$G$5*$B$12))</f>
        <v>-1430.8132494679951</v>
      </c>
      <c r="H119">
        <f t="shared" ref="H119:H182" si="21">IF(B119&lt;$B$41,-$B$13*B119,IF(AND($B$41&lt;=B119,B119&lt;=$B$41+$G$8),-$B$13*B119+(-B119+B106)*B81,-$B$13*B119+(-B119+$B$41)*$B$16+(-B119+$B$41+$G$8)*$B$10))</f>
        <v>3931.1270943698105</v>
      </c>
      <c r="I119">
        <f t="shared" ref="I119:I182" si="22">SQRT(SUMSQ(H119,G119))</f>
        <v>4183.4180746061693</v>
      </c>
      <c r="J119" s="46">
        <f t="shared" ref="J119:J182" si="23">SQRT(SUMSQ(D119:E119))</f>
        <v>643.60278070864217</v>
      </c>
      <c r="K119">
        <f t="shared" ref="K119:K182" si="24">32*I119/(PI()*$G$13^3)</f>
        <v>0.66581166559355132</v>
      </c>
      <c r="L119">
        <f t="shared" ref="L119:L182" si="25">16*J119/(PI()*$G$13^4)</f>
        <v>1.2804070492183693E-3</v>
      </c>
      <c r="M119" s="46">
        <f t="shared" ref="M119:M182" si="26">SQRT(K119^2+3*L119^2)</f>
        <v>0.66581535906517963</v>
      </c>
      <c r="N119" s="8">
        <f t="shared" ref="N119:N182" si="27">-G119/($G$13*$B$42)</f>
        <v>1.4232562580888036E-4</v>
      </c>
      <c r="O119" s="5">
        <f>SUM($N$54:N119)*0.1+$O$30</f>
        <v>4.6967456516930562E-4</v>
      </c>
      <c r="P119" s="5">
        <f>SUM($O$54:O119)+$U$30</f>
        <v>1.0489398622114496E-2</v>
      </c>
      <c r="Q119" s="8">
        <f t="shared" ref="Q119:Q182" si="28">-H119/($B$42*$G$13)</f>
        <v>-3.9103644311964687E-4</v>
      </c>
      <c r="R119" s="5">
        <f>SUM($Q$54:Q119)*0.1+$O$8</f>
        <v>-1.2904202622948356E-3</v>
      </c>
      <c r="S119" s="5">
        <f>SUM($R$54:R119)+$U$8</f>
        <v>-2.8819385857918014E-2</v>
      </c>
      <c r="T119">
        <f t="shared" ref="T119:T182" si="29">SQRT(SUMSQ(O119,R119))</f>
        <v>1.3732365602867004E-3</v>
      </c>
      <c r="U119">
        <f t="shared" ref="U119:U182" si="30">SQRT(SUMSQ(S119,P119))</f>
        <v>3.0668949846402994E-2</v>
      </c>
      <c r="X119" s="1"/>
    </row>
    <row r="120" spans="2:24" x14ac:dyDescent="0.35">
      <c r="B120">
        <f t="shared" ref="B120:B183" si="31">B119+0.1</f>
        <v>6.5999999999999925</v>
      </c>
      <c r="C120">
        <f t="shared" si="16"/>
        <v>0</v>
      </c>
      <c r="D120">
        <f t="shared" si="17"/>
        <v>-604.78878374920225</v>
      </c>
      <c r="E120">
        <f t="shared" si="18"/>
        <v>-220.12511530276873</v>
      </c>
      <c r="F120">
        <f t="shared" si="19"/>
        <v>36287.327024952137</v>
      </c>
      <c r="G120">
        <f t="shared" si="20"/>
        <v>-1452.825760998272</v>
      </c>
      <c r="H120">
        <f t="shared" si="21"/>
        <v>3991.6059727447305</v>
      </c>
      <c r="I120">
        <f t="shared" si="22"/>
        <v>4247.7783526770336</v>
      </c>
      <c r="J120" s="46">
        <f t="shared" si="23"/>
        <v>643.60278070864217</v>
      </c>
      <c r="K120">
        <f t="shared" si="24"/>
        <v>0.67605492198729822</v>
      </c>
      <c r="L120">
        <f t="shared" si="25"/>
        <v>1.2804070492183693E-3</v>
      </c>
      <c r="M120" s="46">
        <f t="shared" si="26"/>
        <v>0.67605855949753868</v>
      </c>
      <c r="N120" s="8">
        <f t="shared" si="27"/>
        <v>1.4451525082132468E-4</v>
      </c>
      <c r="O120" s="5">
        <f>SUM($N$54:N120)*0.1+$O$30</f>
        <v>4.8412609025143814E-4</v>
      </c>
      <c r="P120" s="5">
        <f>SUM($O$54:O120)+$U$30</f>
        <v>1.0973524712365934E-2</v>
      </c>
      <c r="Q120" s="8">
        <f t="shared" si="28"/>
        <v>-3.9705238839841066E-4</v>
      </c>
      <c r="R120" s="5">
        <f>SUM($Q$54:Q120)*0.1+$O$8</f>
        <v>-1.3301255011346769E-3</v>
      </c>
      <c r="S120" s="5">
        <f>SUM($R$54:R120)+$U$8</f>
        <v>-3.0149511359052691E-2</v>
      </c>
      <c r="T120">
        <f t="shared" si="29"/>
        <v>1.4154899929109067E-3</v>
      </c>
      <c r="U120">
        <f t="shared" si="30"/>
        <v>3.2084439839313902E-2</v>
      </c>
      <c r="X120" s="1"/>
    </row>
    <row r="121" spans="2:24" x14ac:dyDescent="0.35">
      <c r="B121">
        <f t="shared" si="31"/>
        <v>6.6999999999999922</v>
      </c>
      <c r="C121">
        <f t="shared" si="16"/>
        <v>0</v>
      </c>
      <c r="D121">
        <f t="shared" si="17"/>
        <v>-604.78878374920225</v>
      </c>
      <c r="E121">
        <f t="shared" si="18"/>
        <v>-220.12511530276873</v>
      </c>
      <c r="F121">
        <f t="shared" si="19"/>
        <v>36287.327024952137</v>
      </c>
      <c r="G121">
        <f t="shared" si="20"/>
        <v>-1474.8382725285487</v>
      </c>
      <c r="H121">
        <f t="shared" si="21"/>
        <v>4052.0848511196505</v>
      </c>
      <c r="I121">
        <f t="shared" si="22"/>
        <v>4312.1386307478979</v>
      </c>
      <c r="J121" s="46">
        <f t="shared" si="23"/>
        <v>643.60278070864217</v>
      </c>
      <c r="K121">
        <f t="shared" si="24"/>
        <v>0.68629817838104523</v>
      </c>
      <c r="L121">
        <f t="shared" si="25"/>
        <v>1.2804070492183693E-3</v>
      </c>
      <c r="M121" s="46">
        <f t="shared" si="26"/>
        <v>0.68630176160037359</v>
      </c>
      <c r="N121" s="8">
        <f t="shared" si="27"/>
        <v>1.4670487583376898E-4</v>
      </c>
      <c r="O121" s="5">
        <f>SUM($N$54:N121)*0.1+$O$30</f>
        <v>4.9879657783481507E-4</v>
      </c>
      <c r="P121" s="5">
        <f>SUM($O$54:O121)+$U$30</f>
        <v>1.1472321290200749E-2</v>
      </c>
      <c r="Q121" s="8">
        <f t="shared" si="28"/>
        <v>-4.0306833367717446E-4</v>
      </c>
      <c r="R121" s="5">
        <f>SUM($Q$54:Q121)*0.1+$O$8</f>
        <v>-1.3704323345023941E-3</v>
      </c>
      <c r="S121" s="5">
        <f>SUM($R$54:R121)+$U$8</f>
        <v>-3.1519943693555083E-2</v>
      </c>
      <c r="T121">
        <f t="shared" si="29"/>
        <v>1.4583836290597218E-3</v>
      </c>
      <c r="U121">
        <f t="shared" si="30"/>
        <v>3.3542823468373624E-2</v>
      </c>
      <c r="X121" s="1"/>
    </row>
    <row r="122" spans="2:24" x14ac:dyDescent="0.35">
      <c r="B122">
        <f t="shared" si="31"/>
        <v>6.7999999999999918</v>
      </c>
      <c r="C122">
        <f t="shared" si="16"/>
        <v>0</v>
      </c>
      <c r="D122">
        <f t="shared" si="17"/>
        <v>-604.78878374920225</v>
      </c>
      <c r="E122">
        <f t="shared" si="18"/>
        <v>-220.12511530276873</v>
      </c>
      <c r="F122">
        <f t="shared" si="19"/>
        <v>36287.327024952137</v>
      </c>
      <c r="G122">
        <f t="shared" si="20"/>
        <v>-1496.8507840588256</v>
      </c>
      <c r="H122">
        <f t="shared" si="21"/>
        <v>4112.56372949457</v>
      </c>
      <c r="I122">
        <f t="shared" si="22"/>
        <v>4376.4989088187613</v>
      </c>
      <c r="J122" s="46">
        <f t="shared" si="23"/>
        <v>643.60278070864217</v>
      </c>
      <c r="K122">
        <f t="shared" si="24"/>
        <v>0.69654143477479202</v>
      </c>
      <c r="L122">
        <f t="shared" si="25"/>
        <v>1.2804070492183693E-3</v>
      </c>
      <c r="M122" s="46">
        <f t="shared" si="26"/>
        <v>0.69654496529998766</v>
      </c>
      <c r="N122" s="8">
        <f t="shared" si="27"/>
        <v>1.488945008462133E-4</v>
      </c>
      <c r="O122" s="5">
        <f>SUM($N$54:N122)*0.1+$O$30</f>
        <v>5.1368602791943636E-4</v>
      </c>
      <c r="P122" s="5">
        <f>SUM($O$54:O122)+$U$30</f>
        <v>1.1986007318120186E-2</v>
      </c>
      <c r="Q122" s="8">
        <f t="shared" si="28"/>
        <v>-4.090842789559382E-4</v>
      </c>
      <c r="R122" s="5">
        <f>SUM($Q$54:Q122)*0.1+$O$8</f>
        <v>-1.4113407623979881E-3</v>
      </c>
      <c r="S122" s="5">
        <f>SUM($R$54:R122)+$U$8</f>
        <v>-3.2931284455953072E-2</v>
      </c>
      <c r="T122">
        <f t="shared" si="29"/>
        <v>1.5019174687331467E-3</v>
      </c>
      <c r="U122">
        <f t="shared" si="30"/>
        <v>3.5044740937106772E-2</v>
      </c>
      <c r="X122" s="1"/>
    </row>
    <row r="123" spans="2:24" x14ac:dyDescent="0.35">
      <c r="B123">
        <f t="shared" si="31"/>
        <v>6.8999999999999915</v>
      </c>
      <c r="C123">
        <f t="shared" si="16"/>
        <v>0</v>
      </c>
      <c r="D123">
        <f t="shared" si="17"/>
        <v>-604.78878374920225</v>
      </c>
      <c r="E123">
        <f t="shared" si="18"/>
        <v>-220.12511530276873</v>
      </c>
      <c r="F123">
        <f t="shared" si="19"/>
        <v>36287.327024952137</v>
      </c>
      <c r="G123">
        <f t="shared" si="20"/>
        <v>-1518.8632955891023</v>
      </c>
      <c r="H123">
        <f t="shared" si="21"/>
        <v>4173.04260786949</v>
      </c>
      <c r="I123">
        <f t="shared" si="22"/>
        <v>4440.8591868896256</v>
      </c>
      <c r="J123" s="46">
        <f t="shared" si="23"/>
        <v>643.60278070864217</v>
      </c>
      <c r="K123">
        <f t="shared" si="24"/>
        <v>0.70678469116853904</v>
      </c>
      <c r="L123">
        <f t="shared" si="25"/>
        <v>1.2804070492183693E-3</v>
      </c>
      <c r="M123" s="46">
        <f t="shared" si="26"/>
        <v>0.70678817052695653</v>
      </c>
      <c r="N123" s="8">
        <f t="shared" si="27"/>
        <v>1.5108412585865759E-4</v>
      </c>
      <c r="O123" s="5">
        <f>SUM($N$54:N123)*0.1+$O$30</f>
        <v>5.2879444050530223E-4</v>
      </c>
      <c r="P123" s="5">
        <f>SUM($O$54:O123)+$U$30</f>
        <v>1.2514801758625488E-2</v>
      </c>
      <c r="Q123" s="8">
        <f t="shared" si="28"/>
        <v>-4.1510022423470194E-4</v>
      </c>
      <c r="R123" s="5">
        <f>SUM($Q$54:Q123)*0.1+$O$8</f>
        <v>-1.4528507848214581E-3</v>
      </c>
      <c r="S123" s="5">
        <f>SUM($R$54:R123)+$U$8</f>
        <v>-3.4384135240774528E-2</v>
      </c>
      <c r="T123">
        <f t="shared" si="29"/>
        <v>1.5460915119311803E-3</v>
      </c>
      <c r="U123">
        <f t="shared" si="30"/>
        <v>3.6590832449037949E-2</v>
      </c>
      <c r="X123" s="1"/>
    </row>
    <row r="124" spans="2:24" x14ac:dyDescent="0.35">
      <c r="B124">
        <f t="shared" si="31"/>
        <v>6.9999999999999911</v>
      </c>
      <c r="C124">
        <f t="shared" si="16"/>
        <v>0</v>
      </c>
      <c r="D124">
        <f t="shared" si="17"/>
        <v>-604.78878374920225</v>
      </c>
      <c r="E124">
        <f t="shared" si="18"/>
        <v>-220.12511530276873</v>
      </c>
      <c r="F124">
        <f t="shared" si="19"/>
        <v>36287.327024952137</v>
      </c>
      <c r="G124">
        <f t="shared" si="20"/>
        <v>-1540.8758071193793</v>
      </c>
      <c r="H124">
        <f t="shared" si="21"/>
        <v>4233.52148624441</v>
      </c>
      <c r="I124">
        <f t="shared" si="22"/>
        <v>4505.2194649604889</v>
      </c>
      <c r="J124" s="46">
        <f t="shared" si="23"/>
        <v>643.60278070864217</v>
      </c>
      <c r="K124">
        <f t="shared" si="24"/>
        <v>0.71702794756228583</v>
      </c>
      <c r="L124">
        <f t="shared" si="25"/>
        <v>1.2804070492183693E-3</v>
      </c>
      <c r="M124" s="46">
        <f t="shared" si="26"/>
        <v>0.71703137721582255</v>
      </c>
      <c r="N124" s="8">
        <f t="shared" si="27"/>
        <v>1.5327375087110192E-4</v>
      </c>
      <c r="O124" s="5">
        <f>SUM($N$54:N124)*0.1+$O$30</f>
        <v>5.4412181559241235E-4</v>
      </c>
      <c r="P124" s="5">
        <f>SUM($O$54:O124)+$U$30</f>
        <v>1.3058923574217901E-2</v>
      </c>
      <c r="Q124" s="8">
        <f t="shared" si="28"/>
        <v>-4.2111616951346574E-4</v>
      </c>
      <c r="R124" s="5">
        <f>SUM($Q$54:Q124)*0.1+$O$8</f>
        <v>-1.4949624017728048E-3</v>
      </c>
      <c r="S124" s="5">
        <f>SUM($R$54:R124)+$U$8</f>
        <v>-3.5879097642547333E-2</v>
      </c>
      <c r="T124">
        <f t="shared" si="29"/>
        <v>1.590905758653823E-3</v>
      </c>
      <c r="U124">
        <f t="shared" si="30"/>
        <v>3.8181738207691766E-2</v>
      </c>
      <c r="X124" s="1"/>
    </row>
    <row r="125" spans="2:24" x14ac:dyDescent="0.35">
      <c r="B125">
        <f t="shared" si="31"/>
        <v>7.0999999999999908</v>
      </c>
      <c r="C125">
        <f t="shared" si="16"/>
        <v>0</v>
      </c>
      <c r="D125">
        <f t="shared" si="17"/>
        <v>-604.78878374920225</v>
      </c>
      <c r="E125">
        <f t="shared" si="18"/>
        <v>-220.12511530276873</v>
      </c>
      <c r="F125">
        <f t="shared" si="19"/>
        <v>36287.327024952137</v>
      </c>
      <c r="G125">
        <f t="shared" si="20"/>
        <v>-1562.888318649656</v>
      </c>
      <c r="H125">
        <f t="shared" si="21"/>
        <v>4294.00036461933</v>
      </c>
      <c r="I125">
        <f t="shared" si="22"/>
        <v>4569.5797430313532</v>
      </c>
      <c r="J125" s="46">
        <f t="shared" si="23"/>
        <v>643.60278070864217</v>
      </c>
      <c r="K125">
        <f t="shared" si="24"/>
        <v>0.72727120395603284</v>
      </c>
      <c r="L125">
        <f t="shared" si="25"/>
        <v>1.2804070492183693E-3</v>
      </c>
      <c r="M125" s="46">
        <f t="shared" si="26"/>
        <v>0.72727458530481637</v>
      </c>
      <c r="N125" s="8">
        <f t="shared" si="27"/>
        <v>1.5546337588354621E-4</v>
      </c>
      <c r="O125" s="5">
        <f>SUM($N$54:N125)*0.1+$O$30</f>
        <v>5.5966815318076704E-4</v>
      </c>
      <c r="P125" s="5">
        <f>SUM($O$54:O125)+$U$30</f>
        <v>1.3618591727398668E-2</v>
      </c>
      <c r="Q125" s="8">
        <f t="shared" si="28"/>
        <v>-4.2713211479222953E-4</v>
      </c>
      <c r="R125" s="5">
        <f>SUM($Q$54:Q125)*0.1+$O$8</f>
        <v>-1.5376756132520278E-3</v>
      </c>
      <c r="S125" s="5">
        <f>SUM($R$54:R125)+$U$8</f>
        <v>-3.7416773255799361E-2</v>
      </c>
      <c r="T125">
        <f t="shared" si="29"/>
        <v>1.6363602089010752E-3</v>
      </c>
      <c r="U125">
        <f t="shared" si="30"/>
        <v>3.9818098416592847E-2</v>
      </c>
      <c r="X125" s="1"/>
    </row>
    <row r="126" spans="2:24" x14ac:dyDescent="0.35">
      <c r="B126">
        <f t="shared" si="31"/>
        <v>7.1999999999999904</v>
      </c>
      <c r="C126">
        <f t="shared" si="16"/>
        <v>0</v>
      </c>
      <c r="D126">
        <f t="shared" si="17"/>
        <v>-604.78878374920225</v>
      </c>
      <c r="E126">
        <f t="shared" si="18"/>
        <v>-220.12511530276873</v>
      </c>
      <c r="F126">
        <f t="shared" si="19"/>
        <v>36287.327024952137</v>
      </c>
      <c r="G126">
        <f t="shared" si="20"/>
        <v>-1584.9008301799329</v>
      </c>
      <c r="H126">
        <f t="shared" si="21"/>
        <v>4354.4792429942509</v>
      </c>
      <c r="I126">
        <f t="shared" si="22"/>
        <v>4633.9400211022175</v>
      </c>
      <c r="J126" s="46">
        <f t="shared" si="23"/>
        <v>643.60278070864217</v>
      </c>
      <c r="K126">
        <f t="shared" si="24"/>
        <v>0.73751446034977974</v>
      </c>
      <c r="L126">
        <f t="shared" si="25"/>
        <v>1.2804070492183693E-3</v>
      </c>
      <c r="M126" s="46">
        <f t="shared" si="26"/>
        <v>0.73751779473559953</v>
      </c>
      <c r="N126" s="8">
        <f t="shared" si="27"/>
        <v>1.5765300089599053E-4</v>
      </c>
      <c r="O126" s="5">
        <f>SUM($N$54:N126)*0.1+$O$30</f>
        <v>5.754334532703661E-4</v>
      </c>
      <c r="P126" s="5">
        <f>SUM($O$54:O126)+$U$30</f>
        <v>1.4194025180669034E-2</v>
      </c>
      <c r="Q126" s="8">
        <f t="shared" si="28"/>
        <v>-4.3314806007099338E-4</v>
      </c>
      <c r="R126" s="5">
        <f>SUM($Q$54:Q126)*0.1+$O$8</f>
        <v>-1.580990419259127E-3</v>
      </c>
      <c r="S126" s="5">
        <f>SUM($R$54:R126)+$U$8</f>
        <v>-3.8997763675058486E-2</v>
      </c>
      <c r="T126">
        <f t="shared" si="29"/>
        <v>1.6824548626729362E-3</v>
      </c>
      <c r="U126">
        <f t="shared" si="30"/>
        <v>4.150055327926578E-2</v>
      </c>
      <c r="X126" s="1"/>
    </row>
    <row r="127" spans="2:24" x14ac:dyDescent="0.35">
      <c r="B127">
        <f t="shared" si="31"/>
        <v>7.2999999999999901</v>
      </c>
      <c r="C127">
        <f t="shared" si="16"/>
        <v>0</v>
      </c>
      <c r="D127">
        <f t="shared" si="17"/>
        <v>-604.78878374920225</v>
      </c>
      <c r="E127">
        <f t="shared" si="18"/>
        <v>-220.12511530276873</v>
      </c>
      <c r="F127">
        <f t="shared" si="19"/>
        <v>36287.327024952137</v>
      </c>
      <c r="G127">
        <f t="shared" si="20"/>
        <v>-1606.9133417102096</v>
      </c>
      <c r="H127">
        <f t="shared" si="21"/>
        <v>4414.9581213691708</v>
      </c>
      <c r="I127">
        <f t="shared" si="22"/>
        <v>4698.3002991730818</v>
      </c>
      <c r="J127" s="46">
        <f t="shared" si="23"/>
        <v>643.60278070864217</v>
      </c>
      <c r="K127">
        <f t="shared" si="24"/>
        <v>0.74775771674352676</v>
      </c>
      <c r="L127">
        <f t="shared" si="25"/>
        <v>1.2804070492183693E-3</v>
      </c>
      <c r="M127" s="46">
        <f t="shared" si="26"/>
        <v>0.74776100545303081</v>
      </c>
      <c r="N127" s="8">
        <f t="shared" si="27"/>
        <v>1.5984262590843486E-4</v>
      </c>
      <c r="O127" s="5">
        <f>SUM($N$54:N127)*0.1+$O$30</f>
        <v>5.9141771586120962E-4</v>
      </c>
      <c r="P127" s="5">
        <f>SUM($O$54:O127)+$U$30</f>
        <v>1.4785442896530243E-2</v>
      </c>
      <c r="Q127" s="8">
        <f t="shared" si="28"/>
        <v>-4.3916400534975718E-4</v>
      </c>
      <c r="R127" s="5">
        <f>SUM($Q$54:Q127)*0.1+$O$8</f>
        <v>-1.6249068197941028E-3</v>
      </c>
      <c r="S127" s="5">
        <f>SUM($R$54:R127)+$U$8</f>
        <v>-4.0622670494852589E-2</v>
      </c>
      <c r="T127">
        <f t="shared" si="29"/>
        <v>1.7291897199694069E-3</v>
      </c>
      <c r="U127">
        <f t="shared" si="30"/>
        <v>4.3229742999235189E-2</v>
      </c>
      <c r="X127" s="1"/>
    </row>
    <row r="128" spans="2:24" x14ac:dyDescent="0.35">
      <c r="B128">
        <f t="shared" si="31"/>
        <v>7.3999999999999897</v>
      </c>
      <c r="C128">
        <f t="shared" si="16"/>
        <v>0</v>
      </c>
      <c r="D128">
        <f t="shared" si="17"/>
        <v>-604.78878374920225</v>
      </c>
      <c r="E128">
        <f t="shared" si="18"/>
        <v>-220.12511530276873</v>
      </c>
      <c r="F128">
        <f t="shared" si="19"/>
        <v>36287.327024952137</v>
      </c>
      <c r="G128">
        <f t="shared" si="20"/>
        <v>-1628.9258532404863</v>
      </c>
      <c r="H128">
        <f t="shared" si="21"/>
        <v>4475.4369997440908</v>
      </c>
      <c r="I128">
        <f t="shared" si="22"/>
        <v>4762.6605772439461</v>
      </c>
      <c r="J128" s="46">
        <f t="shared" si="23"/>
        <v>643.60278070864217</v>
      </c>
      <c r="K128">
        <f t="shared" si="24"/>
        <v>0.75800097313727377</v>
      </c>
      <c r="L128">
        <f t="shared" si="25"/>
        <v>1.2804070492183693E-3</v>
      </c>
      <c r="M128" s="46">
        <f t="shared" si="26"/>
        <v>0.75800421740494894</v>
      </c>
      <c r="N128" s="8">
        <f t="shared" si="27"/>
        <v>1.6203225092087915E-4</v>
      </c>
      <c r="O128" s="5">
        <f>SUM($N$54:N128)*0.1+$O$30</f>
        <v>6.076209409532975E-4</v>
      </c>
      <c r="P128" s="5">
        <f>SUM($O$54:O128)+$U$30</f>
        <v>1.5393063837483541E-2</v>
      </c>
      <c r="Q128" s="8">
        <f t="shared" si="28"/>
        <v>-4.4517995062852097E-4</v>
      </c>
      <c r="R128" s="5">
        <f>SUM($Q$54:Q128)*0.1+$O$8</f>
        <v>-1.6694248148569548E-3</v>
      </c>
      <c r="S128" s="5">
        <f>SUM($R$54:R128)+$U$8</f>
        <v>-4.2292095309709545E-2</v>
      </c>
      <c r="T128">
        <f t="shared" si="29"/>
        <v>1.7765647807904863E-3</v>
      </c>
      <c r="U128">
        <f t="shared" si="30"/>
        <v>4.5006307780025671E-2</v>
      </c>
      <c r="X128" s="1"/>
    </row>
    <row r="129" spans="2:24" x14ac:dyDescent="0.35">
      <c r="B129">
        <f t="shared" si="31"/>
        <v>7.4999999999999893</v>
      </c>
      <c r="C129">
        <f t="shared" si="16"/>
        <v>0</v>
      </c>
      <c r="D129">
        <f t="shared" si="17"/>
        <v>-604.78878374920225</v>
      </c>
      <c r="E129">
        <f t="shared" si="18"/>
        <v>-220.12511530276873</v>
      </c>
      <c r="F129">
        <f t="shared" si="19"/>
        <v>36287.327024952137</v>
      </c>
      <c r="G129">
        <f t="shared" si="20"/>
        <v>-1650.9383647707632</v>
      </c>
      <c r="H129">
        <f t="shared" si="21"/>
        <v>4535.9158781190108</v>
      </c>
      <c r="I129">
        <f t="shared" si="22"/>
        <v>4827.0208553148095</v>
      </c>
      <c r="J129" s="46">
        <f t="shared" si="23"/>
        <v>643.60278070864217</v>
      </c>
      <c r="K129">
        <f t="shared" si="24"/>
        <v>0.76824422953102056</v>
      </c>
      <c r="L129">
        <f t="shared" si="25"/>
        <v>1.2804070492183693E-3</v>
      </c>
      <c r="M129" s="46">
        <f t="shared" si="26"/>
        <v>0.76824743054197486</v>
      </c>
      <c r="N129" s="8">
        <f t="shared" si="27"/>
        <v>1.6422187593332347E-4</v>
      </c>
      <c r="O129" s="5">
        <f>SUM($N$54:N129)*0.1+$O$30</f>
        <v>6.2404312854662984E-4</v>
      </c>
      <c r="P129" s="5">
        <f>SUM($O$54:O129)+$U$30</f>
        <v>1.6017106966030172E-2</v>
      </c>
      <c r="Q129" s="8">
        <f t="shared" si="28"/>
        <v>-4.5119589590728471E-4</v>
      </c>
      <c r="R129" s="5">
        <f>SUM($Q$54:Q129)*0.1+$O$8</f>
        <v>-1.7145444044476832E-3</v>
      </c>
      <c r="S129" s="5">
        <f>SUM($R$54:R129)+$U$8</f>
        <v>-4.4006639714157227E-2</v>
      </c>
      <c r="T129">
        <f t="shared" si="29"/>
        <v>1.8245800451361749E-3</v>
      </c>
      <c r="U129">
        <f t="shared" si="30"/>
        <v>4.683088782516185E-2</v>
      </c>
      <c r="X129" s="1"/>
    </row>
    <row r="130" spans="2:24" x14ac:dyDescent="0.35">
      <c r="B130">
        <f t="shared" si="31"/>
        <v>7.599999999999989</v>
      </c>
      <c r="C130">
        <f t="shared" si="16"/>
        <v>0</v>
      </c>
      <c r="D130">
        <f t="shared" si="17"/>
        <v>-604.78878374920225</v>
      </c>
      <c r="E130">
        <f t="shared" si="18"/>
        <v>-220.12511530276873</v>
      </c>
      <c r="F130">
        <f t="shared" si="19"/>
        <v>36287.327024952137</v>
      </c>
      <c r="G130">
        <f t="shared" si="20"/>
        <v>-1672.9508763010399</v>
      </c>
      <c r="H130">
        <f t="shared" si="21"/>
        <v>4596.3947564939308</v>
      </c>
      <c r="I130">
        <f t="shared" si="22"/>
        <v>4891.3811333856738</v>
      </c>
      <c r="J130" s="46">
        <f t="shared" si="23"/>
        <v>643.60278070864217</v>
      </c>
      <c r="K130">
        <f t="shared" si="24"/>
        <v>0.77848748592476746</v>
      </c>
      <c r="L130">
        <f t="shared" si="25"/>
        <v>1.2804070492183693E-3</v>
      </c>
      <c r="M130" s="46">
        <f t="shared" si="26"/>
        <v>0.77849064481732855</v>
      </c>
      <c r="N130" s="8">
        <f t="shared" si="27"/>
        <v>1.6641150094576777E-4</v>
      </c>
      <c r="O130" s="5">
        <f>SUM($N$54:N130)*0.1+$O$30</f>
        <v>6.4068427864120655E-4</v>
      </c>
      <c r="P130" s="5">
        <f>SUM($O$54:O130)+$U$30</f>
        <v>1.6657791244671379E-2</v>
      </c>
      <c r="Q130" s="8">
        <f t="shared" si="28"/>
        <v>-4.5721184118604851E-4</v>
      </c>
      <c r="R130" s="5">
        <f>SUM($Q$54:Q130)*0.1+$O$8</f>
        <v>-1.7602655885662879E-3</v>
      </c>
      <c r="S130" s="5">
        <f>SUM($R$54:R130)+$U$8</f>
        <v>-4.5766905302723516E-2</v>
      </c>
      <c r="T130">
        <f t="shared" si="29"/>
        <v>1.8732355130064728E-3</v>
      </c>
      <c r="U130">
        <f t="shared" si="30"/>
        <v>4.8704123338168322E-2</v>
      </c>
      <c r="X130" s="1"/>
    </row>
    <row r="131" spans="2:24" x14ac:dyDescent="0.35">
      <c r="B131">
        <f t="shared" si="31"/>
        <v>7.6999999999999886</v>
      </c>
      <c r="C131">
        <f t="shared" si="16"/>
        <v>0</v>
      </c>
      <c r="D131">
        <f t="shared" si="17"/>
        <v>-604.78878374920225</v>
      </c>
      <c r="E131">
        <f t="shared" si="18"/>
        <v>-220.12511530276873</v>
      </c>
      <c r="F131">
        <f t="shared" si="19"/>
        <v>36287.327024952137</v>
      </c>
      <c r="G131">
        <f t="shared" si="20"/>
        <v>-1694.9633878313168</v>
      </c>
      <c r="H131">
        <f t="shared" si="21"/>
        <v>4656.8736348688508</v>
      </c>
      <c r="I131">
        <f t="shared" si="22"/>
        <v>4955.7414114565381</v>
      </c>
      <c r="J131" s="46">
        <f t="shared" si="23"/>
        <v>643.60278070864217</v>
      </c>
      <c r="K131">
        <f t="shared" si="24"/>
        <v>0.78873074231851448</v>
      </c>
      <c r="L131">
        <f t="shared" si="25"/>
        <v>1.2804070492183693E-3</v>
      </c>
      <c r="M131" s="46">
        <f t="shared" si="26"/>
        <v>0.78873386018666014</v>
      </c>
      <c r="N131" s="8">
        <f t="shared" si="27"/>
        <v>1.6860112595821209E-4</v>
      </c>
      <c r="O131" s="5">
        <f>SUM($N$54:N131)*0.1+$O$30</f>
        <v>6.5754439123702772E-4</v>
      </c>
      <c r="P131" s="5">
        <f>SUM($O$54:O131)+$U$30</f>
        <v>1.7315335635908407E-2</v>
      </c>
      <c r="Q131" s="8">
        <f t="shared" si="28"/>
        <v>-4.632277864648123E-4</v>
      </c>
      <c r="R131" s="5">
        <f>SUM($Q$54:Q131)*0.1+$O$8</f>
        <v>-1.8065883672127693E-3</v>
      </c>
      <c r="S131" s="5">
        <f>SUM($R$54:R131)+$U$8</f>
        <v>-4.7573493669936288E-2</v>
      </c>
      <c r="T131">
        <f t="shared" si="29"/>
        <v>1.9225311844013801E-3</v>
      </c>
      <c r="U131">
        <f t="shared" si="30"/>
        <v>5.062665452256971E-2</v>
      </c>
      <c r="X131" s="1"/>
    </row>
    <row r="132" spans="2:24" x14ac:dyDescent="0.35">
      <c r="B132">
        <f t="shared" si="31"/>
        <v>7.7999999999999883</v>
      </c>
      <c r="C132">
        <f t="shared" si="16"/>
        <v>0</v>
      </c>
      <c r="D132">
        <f t="shared" si="17"/>
        <v>-604.78878374920225</v>
      </c>
      <c r="E132">
        <f t="shared" si="18"/>
        <v>-220.12511530276873</v>
      </c>
      <c r="F132">
        <f t="shared" si="19"/>
        <v>36287.327024952137</v>
      </c>
      <c r="G132">
        <f t="shared" si="20"/>
        <v>-1716.9758993615935</v>
      </c>
      <c r="H132">
        <f t="shared" si="21"/>
        <v>4717.3525132437708</v>
      </c>
      <c r="I132">
        <f t="shared" si="22"/>
        <v>5020.1016895274015</v>
      </c>
      <c r="J132" s="46">
        <f t="shared" si="23"/>
        <v>643.60278070864217</v>
      </c>
      <c r="K132">
        <f t="shared" si="24"/>
        <v>0.79897399871226127</v>
      </c>
      <c r="L132">
        <f t="shared" si="25"/>
        <v>1.2804070492183693E-3</v>
      </c>
      <c r="M132" s="46">
        <f t="shared" si="26"/>
        <v>0.79897707660789341</v>
      </c>
      <c r="N132" s="8">
        <f t="shared" si="27"/>
        <v>1.7079075097065638E-4</v>
      </c>
      <c r="O132" s="5">
        <f>SUM($N$54:N132)*0.1+$O$30</f>
        <v>6.7462346633409337E-4</v>
      </c>
      <c r="P132" s="5">
        <f>SUM($O$54:O132)+$U$30</f>
        <v>1.7989959102242499E-2</v>
      </c>
      <c r="Q132" s="8">
        <f t="shared" si="28"/>
        <v>-4.692437317435761E-4</v>
      </c>
      <c r="R132" s="5">
        <f>SUM($Q$54:Q132)*0.1+$O$8</f>
        <v>-1.8535127403871269E-3</v>
      </c>
      <c r="S132" s="5">
        <f>SUM($R$54:R132)+$U$8</f>
        <v>-4.9427006410323417E-2</v>
      </c>
      <c r="T132">
        <f t="shared" si="29"/>
        <v>1.9724670593208962E-3</v>
      </c>
      <c r="U132">
        <f t="shared" si="30"/>
        <v>5.2599121581890604E-2</v>
      </c>
      <c r="X132" s="1"/>
    </row>
    <row r="133" spans="2:24" x14ac:dyDescent="0.35">
      <c r="B133">
        <f t="shared" si="31"/>
        <v>7.8999999999999879</v>
      </c>
      <c r="C133">
        <f t="shared" si="16"/>
        <v>0</v>
      </c>
      <c r="D133">
        <f t="shared" si="17"/>
        <v>-604.78878374920225</v>
      </c>
      <c r="E133">
        <f t="shared" si="18"/>
        <v>-220.12511530276873</v>
      </c>
      <c r="F133">
        <f t="shared" si="19"/>
        <v>36287.327024952137</v>
      </c>
      <c r="G133">
        <f t="shared" si="20"/>
        <v>-1738.9884108918704</v>
      </c>
      <c r="H133">
        <f t="shared" si="21"/>
        <v>4777.8313916186908</v>
      </c>
      <c r="I133">
        <f t="shared" si="22"/>
        <v>5084.4619675982658</v>
      </c>
      <c r="J133" s="46">
        <f t="shared" si="23"/>
        <v>643.60278070864217</v>
      </c>
      <c r="K133">
        <f t="shared" si="24"/>
        <v>0.80921725510600828</v>
      </c>
      <c r="L133">
        <f t="shared" si="25"/>
        <v>1.2804070492183693E-3</v>
      </c>
      <c r="M133" s="46">
        <f t="shared" si="26"/>
        <v>0.80922029404108342</v>
      </c>
      <c r="N133" s="8">
        <f t="shared" si="27"/>
        <v>1.7298037598310071E-4</v>
      </c>
      <c r="O133" s="5">
        <f>SUM($N$54:N133)*0.1+$O$30</f>
        <v>6.9192150393240347E-4</v>
      </c>
      <c r="P133" s="5">
        <f>SUM($O$54:O133)+$U$30</f>
        <v>1.8681880606174903E-2</v>
      </c>
      <c r="Q133" s="8">
        <f t="shared" si="28"/>
        <v>-4.7525967702233984E-4</v>
      </c>
      <c r="R133" s="5">
        <f>SUM($Q$54:Q133)*0.1+$O$8</f>
        <v>-1.9010387080893609E-3</v>
      </c>
      <c r="S133" s="5">
        <f>SUM($R$54:R133)+$U$8</f>
        <v>-5.1328045118412775E-2</v>
      </c>
      <c r="T133">
        <f t="shared" si="29"/>
        <v>2.023043137765022E-3</v>
      </c>
      <c r="U133">
        <f t="shared" si="30"/>
        <v>5.4622164719655621E-2</v>
      </c>
      <c r="X133" s="1"/>
    </row>
    <row r="134" spans="2:24" x14ac:dyDescent="0.35">
      <c r="B134">
        <f t="shared" si="31"/>
        <v>7.9999999999999876</v>
      </c>
      <c r="C134">
        <f t="shared" si="16"/>
        <v>0</v>
      </c>
      <c r="D134">
        <f t="shared" si="17"/>
        <v>-604.78878374920225</v>
      </c>
      <c r="E134">
        <f t="shared" si="18"/>
        <v>-220.12511530276873</v>
      </c>
      <c r="F134">
        <f t="shared" si="19"/>
        <v>36287.327024952137</v>
      </c>
      <c r="G134">
        <f t="shared" si="20"/>
        <v>-1761.0009224221471</v>
      </c>
      <c r="H134">
        <f t="shared" si="21"/>
        <v>4838.3102699936107</v>
      </c>
      <c r="I134">
        <f t="shared" si="22"/>
        <v>5148.8222456691292</v>
      </c>
      <c r="J134" s="46">
        <f t="shared" si="23"/>
        <v>643.60278070864217</v>
      </c>
      <c r="K134">
        <f t="shared" si="24"/>
        <v>0.81946051149975507</v>
      </c>
      <c r="L134">
        <f t="shared" si="25"/>
        <v>1.2804070492183693E-3</v>
      </c>
      <c r="M134" s="46">
        <f t="shared" si="26"/>
        <v>0.81946351244828175</v>
      </c>
      <c r="N134" s="8">
        <f t="shared" si="27"/>
        <v>1.75170000995545E-4</v>
      </c>
      <c r="O134" s="5">
        <f>SUM($N$54:N134)*0.1+$O$30</f>
        <v>7.0943850403195794E-4</v>
      </c>
      <c r="P134" s="5">
        <f>SUM($O$54:O134)+$U$30</f>
        <v>1.9391319110206862E-2</v>
      </c>
      <c r="Q134" s="8">
        <f t="shared" si="28"/>
        <v>-4.8127562230110364E-4</v>
      </c>
      <c r="R134" s="5">
        <f>SUM($Q$54:Q134)*0.1+$O$8</f>
        <v>-1.9491662703194712E-3</v>
      </c>
      <c r="S134" s="5">
        <f>SUM($R$54:R134)+$U$8</f>
        <v>-5.3277211388732246E-2</v>
      </c>
      <c r="T134">
        <f t="shared" si="29"/>
        <v>2.0742594197337566E-3</v>
      </c>
      <c r="U134">
        <f t="shared" si="30"/>
        <v>5.6696424139389377E-2</v>
      </c>
      <c r="X134" s="1"/>
    </row>
    <row r="135" spans="2:24" x14ac:dyDescent="0.35">
      <c r="B135">
        <f t="shared" si="31"/>
        <v>8.0999999999999872</v>
      </c>
      <c r="C135">
        <f t="shared" si="16"/>
        <v>0</v>
      </c>
      <c r="D135">
        <f t="shared" si="17"/>
        <v>-604.78878374920225</v>
      </c>
      <c r="E135">
        <f t="shared" si="18"/>
        <v>-220.12511530276873</v>
      </c>
      <c r="F135">
        <f t="shared" si="19"/>
        <v>36287.327024952137</v>
      </c>
      <c r="G135">
        <f t="shared" si="20"/>
        <v>-1783.0134339524238</v>
      </c>
      <c r="H135">
        <f t="shared" si="21"/>
        <v>4898.7891483685307</v>
      </c>
      <c r="I135">
        <f t="shared" si="22"/>
        <v>5213.1825237399935</v>
      </c>
      <c r="J135" s="46">
        <f t="shared" si="23"/>
        <v>643.60278070864217</v>
      </c>
      <c r="K135">
        <f t="shared" si="24"/>
        <v>0.82970376789350209</v>
      </c>
      <c r="L135">
        <f t="shared" si="25"/>
        <v>1.2804070492183693E-3</v>
      </c>
      <c r="M135" s="46">
        <f t="shared" si="26"/>
        <v>0.8297067317934147</v>
      </c>
      <c r="N135" s="8">
        <f t="shared" si="27"/>
        <v>1.773596260079893E-4</v>
      </c>
      <c r="O135" s="5">
        <f>SUM($N$54:N135)*0.1+$O$30</f>
        <v>7.2717446663275688E-4</v>
      </c>
      <c r="P135" s="5">
        <f>SUM($O$54:O135)+$U$30</f>
        <v>2.0118493576839619E-2</v>
      </c>
      <c r="Q135" s="8">
        <f t="shared" si="28"/>
        <v>-4.8729156757986743E-4</v>
      </c>
      <c r="R135" s="5">
        <f>SUM($Q$54:Q135)*0.1+$O$8</f>
        <v>-1.9978954270774576E-3</v>
      </c>
      <c r="S135" s="5">
        <f>SUM($R$54:R135)+$U$8</f>
        <v>-5.5275106815809702E-2</v>
      </c>
      <c r="T135">
        <f t="shared" si="29"/>
        <v>2.1261159052270999E-3</v>
      </c>
      <c r="U135">
        <f t="shared" si="30"/>
        <v>5.8822540044616484E-2</v>
      </c>
      <c r="X135" s="1"/>
    </row>
    <row r="136" spans="2:24" x14ac:dyDescent="0.35">
      <c r="B136">
        <f t="shared" si="31"/>
        <v>8.1999999999999869</v>
      </c>
      <c r="C136">
        <f t="shared" si="16"/>
        <v>0</v>
      </c>
      <c r="D136">
        <f t="shared" si="17"/>
        <v>-604.78878374920225</v>
      </c>
      <c r="E136">
        <f t="shared" si="18"/>
        <v>-220.12511530276873</v>
      </c>
      <c r="F136">
        <f t="shared" si="19"/>
        <v>36287.327024952137</v>
      </c>
      <c r="G136">
        <f t="shared" si="20"/>
        <v>-1805.0259454827008</v>
      </c>
      <c r="H136">
        <f t="shared" si="21"/>
        <v>4959.2680267434507</v>
      </c>
      <c r="I136">
        <f t="shared" si="22"/>
        <v>5277.5428018108578</v>
      </c>
      <c r="J136" s="46">
        <f t="shared" si="23"/>
        <v>643.60278070864217</v>
      </c>
      <c r="K136">
        <f t="shared" si="24"/>
        <v>0.83994702428724899</v>
      </c>
      <c r="L136">
        <f t="shared" si="25"/>
        <v>1.2804070492183693E-3</v>
      </c>
      <c r="M136" s="46">
        <f t="shared" si="26"/>
        <v>0.83994995204216749</v>
      </c>
      <c r="N136" s="8">
        <f t="shared" si="27"/>
        <v>1.7954925102043362E-4</v>
      </c>
      <c r="O136" s="5">
        <f>SUM($N$54:N136)*0.1+$O$30</f>
        <v>7.4512939173480028E-4</v>
      </c>
      <c r="P136" s="5">
        <f>SUM($O$54:O136)+$U$30</f>
        <v>2.086362296857442E-2</v>
      </c>
      <c r="Q136" s="8">
        <f t="shared" si="28"/>
        <v>-4.9330751285863123E-4</v>
      </c>
      <c r="R136" s="5">
        <f>SUM($Q$54:Q136)*0.1+$O$8</f>
        <v>-2.0472261783633212E-3</v>
      </c>
      <c r="S136" s="5">
        <f>SUM($R$54:R136)+$U$8</f>
        <v>-5.7322332994173025E-2</v>
      </c>
      <c r="T136">
        <f t="shared" si="29"/>
        <v>2.1786125942450532E-3</v>
      </c>
      <c r="U136">
        <f t="shared" si="30"/>
        <v>6.1001152638861536E-2</v>
      </c>
      <c r="X136" s="1"/>
    </row>
    <row r="137" spans="2:24" x14ac:dyDescent="0.35">
      <c r="B137">
        <f t="shared" si="31"/>
        <v>8.2999999999999865</v>
      </c>
      <c r="C137">
        <f t="shared" si="16"/>
        <v>0</v>
      </c>
      <c r="D137">
        <f t="shared" si="17"/>
        <v>-604.78878374920225</v>
      </c>
      <c r="E137">
        <f t="shared" si="18"/>
        <v>-220.12511530276873</v>
      </c>
      <c r="F137">
        <f t="shared" si="19"/>
        <v>36287.327024952137</v>
      </c>
      <c r="G137">
        <f t="shared" si="20"/>
        <v>-1827.0384570129775</v>
      </c>
      <c r="H137">
        <f t="shared" si="21"/>
        <v>5019.7469051183707</v>
      </c>
      <c r="I137">
        <f t="shared" si="22"/>
        <v>5341.9030798817212</v>
      </c>
      <c r="J137" s="46">
        <f t="shared" si="23"/>
        <v>643.60278070864217</v>
      </c>
      <c r="K137">
        <f t="shared" si="24"/>
        <v>0.85019028068099589</v>
      </c>
      <c r="L137">
        <f t="shared" si="25"/>
        <v>1.2804070492183693E-3</v>
      </c>
      <c r="M137" s="46">
        <f t="shared" si="26"/>
        <v>0.85019317316187959</v>
      </c>
      <c r="N137" s="8">
        <f t="shared" si="27"/>
        <v>1.8173887603287791E-4</v>
      </c>
      <c r="O137" s="5">
        <f>SUM($N$54:N137)*0.1+$O$30</f>
        <v>7.6330327933808815E-4</v>
      </c>
      <c r="P137" s="5">
        <f>SUM($O$54:O137)+$U$30</f>
        <v>2.1626926247912508E-2</v>
      </c>
      <c r="Q137" s="8">
        <f t="shared" si="28"/>
        <v>-4.9932345813739497E-4</v>
      </c>
      <c r="R137" s="5">
        <f>SUM($Q$54:Q137)*0.1+$O$8</f>
        <v>-2.0971585241770607E-3</v>
      </c>
      <c r="S137" s="5">
        <f>SUM($R$54:R137)+$U$8</f>
        <v>-5.9419491518350083E-2</v>
      </c>
      <c r="T137">
        <f t="shared" si="29"/>
        <v>2.2317494867876157E-3</v>
      </c>
      <c r="U137">
        <f t="shared" si="30"/>
        <v>6.3232902125649151E-2</v>
      </c>
      <c r="X137" s="1"/>
    </row>
    <row r="138" spans="2:24" x14ac:dyDescent="0.35">
      <c r="B138">
        <f t="shared" si="31"/>
        <v>8.3999999999999861</v>
      </c>
      <c r="C138">
        <f t="shared" si="16"/>
        <v>0</v>
      </c>
      <c r="D138">
        <f t="shared" si="17"/>
        <v>-604.78878374920225</v>
      </c>
      <c r="E138">
        <f t="shared" si="18"/>
        <v>-220.12511530276873</v>
      </c>
      <c r="F138">
        <f t="shared" si="19"/>
        <v>36287.327024952137</v>
      </c>
      <c r="G138">
        <f t="shared" si="20"/>
        <v>-1849.0509685432544</v>
      </c>
      <c r="H138">
        <f t="shared" si="21"/>
        <v>5080.2257834932907</v>
      </c>
      <c r="I138">
        <f t="shared" si="22"/>
        <v>5406.2633579525855</v>
      </c>
      <c r="J138" s="46">
        <f t="shared" si="23"/>
        <v>643.60278070864217</v>
      </c>
      <c r="K138">
        <f t="shared" si="24"/>
        <v>0.86043353707474279</v>
      </c>
      <c r="L138">
        <f t="shared" si="25"/>
        <v>1.2804070492183693E-3</v>
      </c>
      <c r="M138" s="46">
        <f t="shared" si="26"/>
        <v>0.86043639512144521</v>
      </c>
      <c r="N138" s="8">
        <f t="shared" si="27"/>
        <v>1.8392850104532223E-4</v>
      </c>
      <c r="O138" s="5">
        <f>SUM($N$54:N138)*0.1+$O$30</f>
        <v>7.8169612944262038E-4</v>
      </c>
      <c r="P138" s="5">
        <f>SUM($O$54:O138)+$U$30</f>
        <v>2.2408622377355129E-2</v>
      </c>
      <c r="Q138" s="8">
        <f t="shared" si="28"/>
        <v>-5.0533940341615871E-4</v>
      </c>
      <c r="R138" s="5">
        <f>SUM($Q$54:Q138)*0.1+$O$8</f>
        <v>-2.1476924645186762E-3</v>
      </c>
      <c r="S138" s="5">
        <f>SUM($R$54:R138)+$U$8</f>
        <v>-6.1567183982868756E-2</v>
      </c>
      <c r="T138">
        <f t="shared" si="29"/>
        <v>2.285526582854787E-3</v>
      </c>
      <c r="U138">
        <f t="shared" si="30"/>
        <v>6.551842870850394E-2</v>
      </c>
      <c r="X138" s="1"/>
    </row>
    <row r="139" spans="2:24" x14ac:dyDescent="0.35">
      <c r="B139">
        <f t="shared" si="31"/>
        <v>8.4999999999999858</v>
      </c>
      <c r="C139">
        <f t="shared" si="16"/>
        <v>0</v>
      </c>
      <c r="D139">
        <f t="shared" si="17"/>
        <v>-604.78878374920225</v>
      </c>
      <c r="E139">
        <f t="shared" si="18"/>
        <v>-220.12511530276873</v>
      </c>
      <c r="F139">
        <f t="shared" si="19"/>
        <v>36287.327024952137</v>
      </c>
      <c r="G139">
        <f t="shared" si="20"/>
        <v>-1871.0634800735311</v>
      </c>
      <c r="H139">
        <f t="shared" si="21"/>
        <v>5140.7046618682107</v>
      </c>
      <c r="I139">
        <f t="shared" si="22"/>
        <v>5470.6236360234498</v>
      </c>
      <c r="J139" s="46">
        <f t="shared" si="23"/>
        <v>643.60278070864217</v>
      </c>
      <c r="K139">
        <f t="shared" si="24"/>
        <v>0.87067679346848981</v>
      </c>
      <c r="L139">
        <f t="shared" si="25"/>
        <v>1.2804070492183693E-3</v>
      </c>
      <c r="M139" s="46">
        <f t="shared" si="26"/>
        <v>0.87067961789122317</v>
      </c>
      <c r="N139" s="8">
        <f t="shared" si="27"/>
        <v>1.8611812605776653E-4</v>
      </c>
      <c r="O139" s="5">
        <f>SUM($N$54:N139)*0.1+$O$30</f>
        <v>8.0030794204839707E-4</v>
      </c>
      <c r="P139" s="5">
        <f>SUM($O$54:O139)+$U$30</f>
        <v>2.3208930319403527E-2</v>
      </c>
      <c r="Q139" s="8">
        <f t="shared" si="28"/>
        <v>-5.1135534869492256E-4</v>
      </c>
      <c r="R139" s="5">
        <f>SUM($Q$54:Q139)*0.1+$O$8</f>
        <v>-2.1988279993881686E-3</v>
      </c>
      <c r="S139" s="5">
        <f>SUM($R$54:R139)+$U$8</f>
        <v>-6.3766011982256926E-2</v>
      </c>
      <c r="T139">
        <f t="shared" si="29"/>
        <v>2.3399438824465678E-3</v>
      </c>
      <c r="U139">
        <f t="shared" si="30"/>
        <v>6.7858372590950497E-2</v>
      </c>
      <c r="X139" s="1"/>
    </row>
    <row r="140" spans="2:24" x14ac:dyDescent="0.35">
      <c r="B140">
        <f t="shared" si="31"/>
        <v>8.5999999999999854</v>
      </c>
      <c r="C140">
        <f t="shared" si="16"/>
        <v>0</v>
      </c>
      <c r="D140">
        <f t="shared" si="17"/>
        <v>-604.78878374920225</v>
      </c>
      <c r="E140">
        <f t="shared" si="18"/>
        <v>-220.12511530276873</v>
      </c>
      <c r="F140">
        <f t="shared" si="19"/>
        <v>36287.327024952137</v>
      </c>
      <c r="G140">
        <f t="shared" si="20"/>
        <v>-1893.075991603808</v>
      </c>
      <c r="H140">
        <f t="shared" si="21"/>
        <v>5201.1835402431307</v>
      </c>
      <c r="I140">
        <f t="shared" si="22"/>
        <v>5534.9839140943131</v>
      </c>
      <c r="J140" s="46">
        <f t="shared" si="23"/>
        <v>643.60278070864217</v>
      </c>
      <c r="K140">
        <f t="shared" si="24"/>
        <v>0.8809200498622366</v>
      </c>
      <c r="L140">
        <f t="shared" si="25"/>
        <v>1.2804070492183693E-3</v>
      </c>
      <c r="M140" s="46">
        <f t="shared" si="26"/>
        <v>0.88092284144294974</v>
      </c>
      <c r="N140" s="8">
        <f t="shared" si="27"/>
        <v>1.8830775107021085E-4</v>
      </c>
      <c r="O140" s="5">
        <f>SUM($N$54:N140)*0.1+$O$30</f>
        <v>8.1913871715541824E-4</v>
      </c>
      <c r="P140" s="5">
        <f>SUM($O$54:O140)+$U$30</f>
        <v>2.4028069036558946E-2</v>
      </c>
      <c r="Q140" s="8">
        <f t="shared" si="28"/>
        <v>-5.173712939736863E-4</v>
      </c>
      <c r="R140" s="5">
        <f>SUM($Q$54:Q140)*0.1+$O$8</f>
        <v>-2.2505651287855369E-3</v>
      </c>
      <c r="S140" s="5">
        <f>SUM($R$54:R140)+$U$8</f>
        <v>-6.601657711104246E-2</v>
      </c>
      <c r="T140">
        <f t="shared" si="29"/>
        <v>2.3950013855629573E-3</v>
      </c>
      <c r="U140">
        <f t="shared" si="30"/>
        <v>7.0253373976513461E-2</v>
      </c>
      <c r="X140" s="1"/>
    </row>
    <row r="141" spans="2:24" x14ac:dyDescent="0.35">
      <c r="B141">
        <f t="shared" si="31"/>
        <v>8.6999999999999851</v>
      </c>
      <c r="C141">
        <f t="shared" si="16"/>
        <v>0</v>
      </c>
      <c r="D141">
        <f t="shared" si="17"/>
        <v>-604.78878374920225</v>
      </c>
      <c r="E141">
        <f t="shared" si="18"/>
        <v>-220.12511530276873</v>
      </c>
      <c r="F141">
        <f t="shared" si="19"/>
        <v>36287.327024952137</v>
      </c>
      <c r="G141">
        <f t="shared" si="20"/>
        <v>-1915.0885031340847</v>
      </c>
      <c r="H141">
        <f t="shared" si="21"/>
        <v>5261.6624186180507</v>
      </c>
      <c r="I141">
        <f t="shared" si="22"/>
        <v>5599.3441921651774</v>
      </c>
      <c r="J141" s="46">
        <f t="shared" si="23"/>
        <v>643.60278070864217</v>
      </c>
      <c r="K141">
        <f t="shared" si="24"/>
        <v>0.89116330625598361</v>
      </c>
      <c r="L141">
        <f t="shared" si="25"/>
        <v>1.2804070492183693E-3</v>
      </c>
      <c r="M141" s="46">
        <f t="shared" si="26"/>
        <v>0.89116606574966217</v>
      </c>
      <c r="N141" s="8">
        <f t="shared" si="27"/>
        <v>1.9049737608265515E-4</v>
      </c>
      <c r="O141" s="5">
        <f>SUM($N$54:N141)*0.1+$O$30</f>
        <v>8.3818845476368387E-4</v>
      </c>
      <c r="P141" s="5">
        <f>SUM($O$54:O141)+$U$30</f>
        <v>2.4866257491322631E-2</v>
      </c>
      <c r="Q141" s="8">
        <f t="shared" si="28"/>
        <v>-5.2338723925245015E-4</v>
      </c>
      <c r="R141" s="5">
        <f>SUM($Q$54:Q141)*0.1+$O$8</f>
        <v>-2.302903852710782E-3</v>
      </c>
      <c r="S141" s="5">
        <f>SUM($R$54:R141)+$U$8</f>
        <v>-6.8319480963753246E-2</v>
      </c>
      <c r="T141">
        <f t="shared" si="29"/>
        <v>2.4506990922039565E-3</v>
      </c>
      <c r="U141">
        <f t="shared" si="30"/>
        <v>7.2704073068717415E-2</v>
      </c>
      <c r="X141" s="1"/>
    </row>
    <row r="142" spans="2:24" x14ac:dyDescent="0.35">
      <c r="B142">
        <f t="shared" si="31"/>
        <v>8.7999999999999847</v>
      </c>
      <c r="C142">
        <f t="shared" si="16"/>
        <v>0</v>
      </c>
      <c r="D142">
        <f t="shared" si="17"/>
        <v>-604.78878374920225</v>
      </c>
      <c r="E142">
        <f t="shared" si="18"/>
        <v>-220.12511530276873</v>
      </c>
      <c r="F142">
        <f t="shared" si="19"/>
        <v>36287.327024952137</v>
      </c>
      <c r="G142">
        <f t="shared" si="20"/>
        <v>-1937.1010146643614</v>
      </c>
      <c r="H142">
        <f t="shared" si="21"/>
        <v>5322.1412969929706</v>
      </c>
      <c r="I142">
        <f t="shared" si="22"/>
        <v>5663.7044702360417</v>
      </c>
      <c r="J142" s="46">
        <f t="shared" si="23"/>
        <v>643.60278070864217</v>
      </c>
      <c r="K142">
        <f t="shared" si="24"/>
        <v>0.90140656264973051</v>
      </c>
      <c r="L142">
        <f t="shared" si="25"/>
        <v>1.2804070492183693E-3</v>
      </c>
      <c r="M142" s="46">
        <f t="shared" si="26"/>
        <v>0.90140929078562171</v>
      </c>
      <c r="N142" s="8">
        <f t="shared" si="27"/>
        <v>1.9268700109509944E-4</v>
      </c>
      <c r="O142" s="5">
        <f>SUM($N$54:N142)*0.1+$O$30</f>
        <v>8.5745715487319386E-4</v>
      </c>
      <c r="P142" s="5">
        <f>SUM($O$54:O142)+$U$30</f>
        <v>2.5723714646195824E-2</v>
      </c>
      <c r="Q142" s="8">
        <f t="shared" si="28"/>
        <v>-5.2940318453121389E-4</v>
      </c>
      <c r="R142" s="5">
        <f>SUM($Q$54:Q142)*0.1+$O$8</f>
        <v>-2.3558441711639035E-3</v>
      </c>
      <c r="S142" s="5">
        <f>SUM($R$54:R142)+$U$8</f>
        <v>-7.0675325134917144E-2</v>
      </c>
      <c r="T142">
        <f t="shared" si="29"/>
        <v>2.5070370023695643E-3</v>
      </c>
      <c r="U142">
        <f t="shared" si="30"/>
        <v>7.5211110071086981E-2</v>
      </c>
      <c r="X142" s="1"/>
    </row>
    <row r="143" spans="2:24" x14ac:dyDescent="0.35">
      <c r="B143">
        <f t="shared" si="31"/>
        <v>8.8999999999999844</v>
      </c>
      <c r="C143">
        <f t="shared" si="16"/>
        <v>0</v>
      </c>
      <c r="D143">
        <f t="shared" si="17"/>
        <v>-604.78878374920225</v>
      </c>
      <c r="E143">
        <f t="shared" si="18"/>
        <v>-220.12511530276873</v>
      </c>
      <c r="F143">
        <f t="shared" si="19"/>
        <v>36287.327024952137</v>
      </c>
      <c r="G143">
        <f t="shared" si="20"/>
        <v>-1959.1135261946383</v>
      </c>
      <c r="H143">
        <f t="shared" si="21"/>
        <v>5382.6201753678906</v>
      </c>
      <c r="I143">
        <f t="shared" si="22"/>
        <v>5728.0647483069051</v>
      </c>
      <c r="J143" s="46">
        <f t="shared" si="23"/>
        <v>643.60278070864217</v>
      </c>
      <c r="K143">
        <f t="shared" si="24"/>
        <v>0.91164981904347731</v>
      </c>
      <c r="L143">
        <f t="shared" si="25"/>
        <v>1.2804070492183693E-3</v>
      </c>
      <c r="M143" s="46">
        <f t="shared" si="26"/>
        <v>0.91165251652624746</v>
      </c>
      <c r="N143" s="8">
        <f t="shared" si="27"/>
        <v>1.9487662610754376E-4</v>
      </c>
      <c r="O143" s="5">
        <f>SUM($N$54:N143)*0.1+$O$30</f>
        <v>8.7694481748394832E-4</v>
      </c>
      <c r="P143" s="5">
        <f>SUM($O$54:O143)+$U$30</f>
        <v>2.6600659463679774E-2</v>
      </c>
      <c r="Q143" s="8">
        <f t="shared" si="28"/>
        <v>-5.3541912980997763E-4</v>
      </c>
      <c r="R143" s="5">
        <f>SUM($Q$54:Q143)*0.1+$O$8</f>
        <v>-2.4093860841449015E-3</v>
      </c>
      <c r="S143" s="5">
        <f>SUM($R$54:R143)+$U$8</f>
        <v>-7.3084711219062043E-2</v>
      </c>
      <c r="T143">
        <f t="shared" si="29"/>
        <v>2.5640151160597818E-3</v>
      </c>
      <c r="U143">
        <f t="shared" si="30"/>
        <v>7.7775125187146757E-2</v>
      </c>
      <c r="X143" s="1"/>
    </row>
    <row r="144" spans="2:24" x14ac:dyDescent="0.35">
      <c r="B144">
        <f t="shared" si="31"/>
        <v>8.999999999999984</v>
      </c>
      <c r="C144">
        <f t="shared" si="16"/>
        <v>0</v>
      </c>
      <c r="D144">
        <f t="shared" si="17"/>
        <v>-604.78878374920225</v>
      </c>
      <c r="E144">
        <f t="shared" si="18"/>
        <v>-220.12511530276873</v>
      </c>
      <c r="F144">
        <f t="shared" si="19"/>
        <v>36287.327024952137</v>
      </c>
      <c r="G144">
        <f t="shared" si="20"/>
        <v>-1981.126037724915</v>
      </c>
      <c r="H144">
        <f t="shared" si="21"/>
        <v>5443.0990537428106</v>
      </c>
      <c r="I144">
        <f t="shared" si="22"/>
        <v>5792.4250263777694</v>
      </c>
      <c r="J144" s="46">
        <f t="shared" si="23"/>
        <v>643.60278070864217</v>
      </c>
      <c r="K144">
        <f t="shared" si="24"/>
        <v>0.92189307543722432</v>
      </c>
      <c r="L144">
        <f t="shared" si="25"/>
        <v>1.2804070492183693E-3</v>
      </c>
      <c r="M144" s="46">
        <f t="shared" si="26"/>
        <v>0.92189574294805099</v>
      </c>
      <c r="N144" s="8">
        <f t="shared" si="27"/>
        <v>1.9706625111998809E-4</v>
      </c>
      <c r="O144" s="5">
        <f>SUM($N$54:N144)*0.1+$O$30</f>
        <v>8.9665144259594713E-4</v>
      </c>
      <c r="P144" s="5">
        <f>SUM($O$54:O144)+$U$30</f>
        <v>2.7497310906275722E-2</v>
      </c>
      <c r="Q144" s="8">
        <f t="shared" si="28"/>
        <v>-5.4143507508874148E-4</v>
      </c>
      <c r="R144" s="5">
        <f>SUM($Q$54:Q144)*0.1+$O$8</f>
        <v>-2.4635295916537753E-3</v>
      </c>
      <c r="S144" s="5">
        <f>SUM($R$54:R144)+$U$8</f>
        <v>-7.5548240810715817E-2</v>
      </c>
      <c r="T144">
        <f t="shared" si="29"/>
        <v>2.6216334332746084E-3</v>
      </c>
      <c r="U144">
        <f t="shared" si="30"/>
        <v>8.0396758620421366E-2</v>
      </c>
      <c r="X144" s="1"/>
    </row>
    <row r="145" spans="2:24" x14ac:dyDescent="0.35">
      <c r="B145">
        <f t="shared" si="31"/>
        <v>9.0999999999999837</v>
      </c>
      <c r="C145">
        <f t="shared" si="16"/>
        <v>0</v>
      </c>
      <c r="D145">
        <f t="shared" si="17"/>
        <v>-604.78878374920225</v>
      </c>
      <c r="E145">
        <f t="shared" si="18"/>
        <v>-220.12511530276873</v>
      </c>
      <c r="F145">
        <f t="shared" si="19"/>
        <v>36287.327024952137</v>
      </c>
      <c r="G145">
        <f t="shared" si="20"/>
        <v>-2003.1385492551919</v>
      </c>
      <c r="H145">
        <f t="shared" si="21"/>
        <v>5503.5779321177306</v>
      </c>
      <c r="I145">
        <f t="shared" si="22"/>
        <v>5856.7853044486328</v>
      </c>
      <c r="J145" s="46">
        <f t="shared" si="23"/>
        <v>643.60278070864217</v>
      </c>
      <c r="K145">
        <f t="shared" si="24"/>
        <v>0.93213633183097111</v>
      </c>
      <c r="L145">
        <f t="shared" si="25"/>
        <v>1.2804070492183693E-3</v>
      </c>
      <c r="M145" s="46">
        <f t="shared" si="26"/>
        <v>0.93213897002857538</v>
      </c>
      <c r="N145" s="8">
        <f t="shared" si="27"/>
        <v>1.9925587613243241E-4</v>
      </c>
      <c r="O145" s="5">
        <f>SUM($N$54:N145)*0.1+$O$30</f>
        <v>9.1657703020919042E-4</v>
      </c>
      <c r="P145" s="5">
        <f>SUM($O$54:O145)+$U$30</f>
        <v>2.8413887936484913E-2</v>
      </c>
      <c r="Q145" s="8">
        <f t="shared" si="28"/>
        <v>-5.4745102036750522E-4</v>
      </c>
      <c r="R145" s="5">
        <f>SUM($Q$54:Q145)*0.1+$O$8</f>
        <v>-2.5182746936905261E-3</v>
      </c>
      <c r="S145" s="5">
        <f>SUM($R$54:R145)+$U$8</f>
        <v>-7.8066515504406339E-2</v>
      </c>
      <c r="T145">
        <f t="shared" si="29"/>
        <v>2.6798919540140442E-3</v>
      </c>
      <c r="U145">
        <f t="shared" si="30"/>
        <v>8.3076650574435404E-2</v>
      </c>
      <c r="X145" s="1"/>
    </row>
    <row r="146" spans="2:24" x14ac:dyDescent="0.35">
      <c r="B146">
        <f t="shared" si="31"/>
        <v>9.1999999999999833</v>
      </c>
      <c r="C146">
        <f t="shared" si="16"/>
        <v>0</v>
      </c>
      <c r="D146">
        <f t="shared" si="17"/>
        <v>-604.78878374920225</v>
      </c>
      <c r="E146">
        <f t="shared" si="18"/>
        <v>-220.12511530276873</v>
      </c>
      <c r="F146">
        <f t="shared" si="19"/>
        <v>36287.327024952137</v>
      </c>
      <c r="G146">
        <f t="shared" si="20"/>
        <v>-2025.1510607854686</v>
      </c>
      <c r="H146">
        <f t="shared" si="21"/>
        <v>5564.0568104926506</v>
      </c>
      <c r="I146">
        <f t="shared" si="22"/>
        <v>5921.145582519498</v>
      </c>
      <c r="J146" s="46">
        <f t="shared" si="23"/>
        <v>643.60278070864217</v>
      </c>
      <c r="K146">
        <f t="shared" si="24"/>
        <v>0.94237958822471823</v>
      </c>
      <c r="L146">
        <f t="shared" si="25"/>
        <v>1.2804070492183693E-3</v>
      </c>
      <c r="M146" s="46">
        <f t="shared" si="26"/>
        <v>0.94238219774634147</v>
      </c>
      <c r="N146" s="8">
        <f t="shared" si="27"/>
        <v>2.014455011448767E-4</v>
      </c>
      <c r="O146" s="5">
        <f>SUM($N$54:N146)*0.1+$O$30</f>
        <v>9.3672158032367817E-4</v>
      </c>
      <c r="P146" s="5">
        <f>SUM($O$54:O146)+$U$30</f>
        <v>2.9350609516808592E-2</v>
      </c>
      <c r="Q146" s="8">
        <f t="shared" si="28"/>
        <v>-5.5346696564626896E-4</v>
      </c>
      <c r="R146" s="5">
        <f>SUM($Q$54:Q146)*0.1+$O$8</f>
        <v>-2.5736213902551527E-3</v>
      </c>
      <c r="S146" s="5">
        <f>SUM($R$54:R146)+$U$8</f>
        <v>-8.0640136894661485E-2</v>
      </c>
      <c r="T146">
        <f t="shared" si="29"/>
        <v>2.7387906782780887E-3</v>
      </c>
      <c r="U146">
        <f t="shared" si="30"/>
        <v>8.5815441252713481E-2</v>
      </c>
      <c r="X146" s="1"/>
    </row>
    <row r="147" spans="2:24" x14ac:dyDescent="0.35">
      <c r="B147">
        <f t="shared" si="31"/>
        <v>9.2999999999999829</v>
      </c>
      <c r="C147">
        <f t="shared" si="16"/>
        <v>0</v>
      </c>
      <c r="D147">
        <f t="shared" si="17"/>
        <v>-604.78878374920225</v>
      </c>
      <c r="E147">
        <f t="shared" si="18"/>
        <v>-220.12511530276873</v>
      </c>
      <c r="F147">
        <f t="shared" si="19"/>
        <v>36287.327024952137</v>
      </c>
      <c r="G147">
        <f t="shared" si="20"/>
        <v>-2047.1635723157456</v>
      </c>
      <c r="H147">
        <f t="shared" si="21"/>
        <v>5624.5356888675706</v>
      </c>
      <c r="I147">
        <f t="shared" si="22"/>
        <v>5985.5058605903614</v>
      </c>
      <c r="J147" s="46">
        <f t="shared" si="23"/>
        <v>643.60278070864217</v>
      </c>
      <c r="K147">
        <f t="shared" si="24"/>
        <v>0.95262284461846514</v>
      </c>
      <c r="L147">
        <f t="shared" si="25"/>
        <v>1.2804070492183693E-3</v>
      </c>
      <c r="M147" s="46">
        <f t="shared" si="26"/>
        <v>0.95262542608079248</v>
      </c>
      <c r="N147" s="8">
        <f t="shared" si="27"/>
        <v>2.0363512615732102E-4</v>
      </c>
      <c r="O147" s="5">
        <f>SUM($N$54:N147)*0.1+$O$30</f>
        <v>9.5708509293941028E-4</v>
      </c>
      <c r="P147" s="5">
        <f>SUM($O$54:O147)+$U$30</f>
        <v>3.0307694609748002E-2</v>
      </c>
      <c r="Q147" s="8">
        <f t="shared" si="28"/>
        <v>-5.5948291092503281E-4</v>
      </c>
      <c r="R147" s="5">
        <f>SUM($Q$54:Q147)*0.1+$O$8</f>
        <v>-2.6295696813476563E-3</v>
      </c>
      <c r="S147" s="5">
        <f>SUM($R$54:R147)+$U$8</f>
        <v>-8.3269706576009142E-2</v>
      </c>
      <c r="T147">
        <f t="shared" si="29"/>
        <v>2.7983296060667432E-3</v>
      </c>
      <c r="U147">
        <f t="shared" si="30"/>
        <v>8.8613770858780236E-2</v>
      </c>
      <c r="X147" s="1"/>
    </row>
    <row r="148" spans="2:24" x14ac:dyDescent="0.35">
      <c r="B148">
        <f t="shared" si="31"/>
        <v>9.3999999999999826</v>
      </c>
      <c r="C148">
        <f t="shared" si="16"/>
        <v>0</v>
      </c>
      <c r="D148">
        <f t="shared" si="17"/>
        <v>-604.78878374920225</v>
      </c>
      <c r="E148">
        <f t="shared" si="18"/>
        <v>-220.12511530276873</v>
      </c>
      <c r="F148">
        <f t="shared" si="19"/>
        <v>36287.327024952137</v>
      </c>
      <c r="G148">
        <f t="shared" si="20"/>
        <v>-2069.1760838460223</v>
      </c>
      <c r="H148">
        <f t="shared" si="21"/>
        <v>5685.0145672424906</v>
      </c>
      <c r="I148">
        <f t="shared" si="22"/>
        <v>6049.8661386612248</v>
      </c>
      <c r="J148" s="46">
        <f t="shared" si="23"/>
        <v>643.60278070864217</v>
      </c>
      <c r="K148">
        <f t="shared" si="24"/>
        <v>0.96286610101221193</v>
      </c>
      <c r="L148">
        <f t="shared" si="25"/>
        <v>1.2804070492183693E-3</v>
      </c>
      <c r="M148" s="46">
        <f t="shared" si="26"/>
        <v>0.96286865501224739</v>
      </c>
      <c r="N148" s="8">
        <f t="shared" si="27"/>
        <v>2.0582475116976532E-4</v>
      </c>
      <c r="O148" s="5">
        <f>SUM($N$54:N148)*0.1+$O$30</f>
        <v>9.7766756805638686E-4</v>
      </c>
      <c r="P148" s="5">
        <f>SUM($O$54:O148)+$U$30</f>
        <v>3.1285362177804386E-2</v>
      </c>
      <c r="Q148" s="8">
        <f t="shared" si="28"/>
        <v>-5.6549885620379655E-4</v>
      </c>
      <c r="R148" s="5">
        <f>SUM($Q$54:Q148)*0.1+$O$8</f>
        <v>-2.6861195669680357E-3</v>
      </c>
      <c r="S148" s="5">
        <f>SUM($R$54:R148)+$U$8</f>
        <v>-8.5955826142977171E-2</v>
      </c>
      <c r="T148">
        <f t="shared" si="29"/>
        <v>2.8585087373800061E-3</v>
      </c>
      <c r="U148">
        <f t="shared" si="30"/>
        <v>9.1472279596160222E-2</v>
      </c>
      <c r="X148" s="1"/>
    </row>
    <row r="149" spans="2:24" x14ac:dyDescent="0.35">
      <c r="B149">
        <f t="shared" si="31"/>
        <v>9.4999999999999822</v>
      </c>
      <c r="C149">
        <f t="shared" si="16"/>
        <v>0</v>
      </c>
      <c r="D149">
        <f t="shared" si="17"/>
        <v>-604.78878374920225</v>
      </c>
      <c r="E149">
        <f t="shared" si="18"/>
        <v>-220.12511530276873</v>
      </c>
      <c r="F149">
        <f t="shared" si="19"/>
        <v>36287.327024952137</v>
      </c>
      <c r="G149">
        <f t="shared" si="20"/>
        <v>-2091.188595376299</v>
      </c>
      <c r="H149">
        <f t="shared" si="21"/>
        <v>5745.4934456174105</v>
      </c>
      <c r="I149">
        <f t="shared" si="22"/>
        <v>6114.2264167320891</v>
      </c>
      <c r="J149" s="46">
        <f t="shared" si="23"/>
        <v>643.60278070864217</v>
      </c>
      <c r="K149">
        <f t="shared" si="24"/>
        <v>0.97310935740595883</v>
      </c>
      <c r="L149">
        <f t="shared" si="25"/>
        <v>1.2804070492183693E-3</v>
      </c>
      <c r="M149" s="46">
        <f t="shared" si="26"/>
        <v>0.97311188452185349</v>
      </c>
      <c r="N149" s="8">
        <f t="shared" si="27"/>
        <v>2.0801437618220961E-4</v>
      </c>
      <c r="O149" s="5">
        <f>SUM($N$54:N149)*0.1+$O$30</f>
        <v>9.9846900567460779E-4</v>
      </c>
      <c r="P149" s="5">
        <f>SUM($O$54:O149)+$U$30</f>
        <v>3.2283831183478995E-2</v>
      </c>
      <c r="Q149" s="8">
        <f t="shared" si="28"/>
        <v>-5.715148014825603E-4</v>
      </c>
      <c r="R149" s="5">
        <f>SUM($Q$54:Q149)*0.1+$O$8</f>
        <v>-2.743271047116292E-3</v>
      </c>
      <c r="S149" s="5">
        <f>SUM($R$54:R149)+$U$8</f>
        <v>-8.8699097190093459E-2</v>
      </c>
      <c r="T149">
        <f t="shared" si="29"/>
        <v>2.9193280722178789E-3</v>
      </c>
      <c r="U149">
        <f t="shared" si="30"/>
        <v>9.4391607668378105E-2</v>
      </c>
      <c r="X149" s="1"/>
    </row>
    <row r="150" spans="2:24" x14ac:dyDescent="0.35">
      <c r="B150">
        <f t="shared" si="31"/>
        <v>9.5999999999999819</v>
      </c>
      <c r="C150">
        <f t="shared" si="16"/>
        <v>0</v>
      </c>
      <c r="D150">
        <f t="shared" si="17"/>
        <v>-604.78878374920225</v>
      </c>
      <c r="E150">
        <f t="shared" si="18"/>
        <v>-220.12511530276873</v>
      </c>
      <c r="F150">
        <f t="shared" si="19"/>
        <v>36287.327024952137</v>
      </c>
      <c r="G150">
        <f t="shared" si="20"/>
        <v>-2113.2011069065757</v>
      </c>
      <c r="H150">
        <f t="shared" si="21"/>
        <v>5805.9723239923305</v>
      </c>
      <c r="I150">
        <f t="shared" si="22"/>
        <v>6178.5866948029534</v>
      </c>
      <c r="J150" s="46">
        <f t="shared" si="23"/>
        <v>643.60278070864217</v>
      </c>
      <c r="K150">
        <f t="shared" si="24"/>
        <v>0.98335261379970584</v>
      </c>
      <c r="L150">
        <f t="shared" si="25"/>
        <v>1.2804070492183693E-3</v>
      </c>
      <c r="M150" s="46">
        <f t="shared" si="26"/>
        <v>0.98335511459154401</v>
      </c>
      <c r="N150" s="8">
        <f t="shared" si="27"/>
        <v>2.1020400119465391E-4</v>
      </c>
      <c r="O150" s="5">
        <f>SUM($N$54:N150)*0.1+$O$30</f>
        <v>1.0194894057940732E-3</v>
      </c>
      <c r="P150" s="5">
        <f>SUM($O$54:O150)+$U$30</f>
        <v>3.3303320589273065E-2</v>
      </c>
      <c r="Q150" s="8">
        <f t="shared" si="28"/>
        <v>-5.7753074676132415E-4</v>
      </c>
      <c r="R150" s="5">
        <f>SUM($Q$54:Q150)*0.1+$O$8</f>
        <v>-2.8010241217924243E-3</v>
      </c>
      <c r="S150" s="5">
        <f>SUM($R$54:R150)+$U$8</f>
        <v>-9.1500121311885882E-2</v>
      </c>
      <c r="T150">
        <f t="shared" si="29"/>
        <v>2.9807876105803601E-3</v>
      </c>
      <c r="U150">
        <f t="shared" si="30"/>
        <v>9.7372395278958468E-2</v>
      </c>
      <c r="X150" s="1"/>
    </row>
    <row r="151" spans="2:24" x14ac:dyDescent="0.35">
      <c r="B151">
        <f t="shared" si="31"/>
        <v>9.6999999999999815</v>
      </c>
      <c r="C151">
        <f t="shared" si="16"/>
        <v>0</v>
      </c>
      <c r="D151">
        <f t="shared" si="17"/>
        <v>-604.78878374920225</v>
      </c>
      <c r="E151">
        <f t="shared" si="18"/>
        <v>-220.12511530276873</v>
      </c>
      <c r="F151">
        <f t="shared" si="19"/>
        <v>36287.327024952137</v>
      </c>
      <c r="G151">
        <f t="shared" si="20"/>
        <v>-2135.2136184368528</v>
      </c>
      <c r="H151">
        <f t="shared" si="21"/>
        <v>5866.4512023672505</v>
      </c>
      <c r="I151">
        <f t="shared" si="22"/>
        <v>6242.9469728738168</v>
      </c>
      <c r="J151" s="46">
        <f t="shared" si="23"/>
        <v>643.60278070864217</v>
      </c>
      <c r="K151">
        <f t="shared" si="24"/>
        <v>0.99359587019345263</v>
      </c>
      <c r="L151">
        <f t="shared" si="25"/>
        <v>1.2804070492183693E-3</v>
      </c>
      <c r="M151" s="46">
        <f t="shared" si="26"/>
        <v>0.99359834520399615</v>
      </c>
      <c r="N151" s="8">
        <f t="shared" si="27"/>
        <v>2.1239362620709826E-4</v>
      </c>
      <c r="O151" s="5">
        <f>SUM($N$54:N151)*0.1+$O$30</f>
        <v>1.0407287684147831E-3</v>
      </c>
      <c r="P151" s="5">
        <f>SUM($O$54:O151)+$U$30</f>
        <v>3.4344049357687846E-2</v>
      </c>
      <c r="Q151" s="8">
        <f t="shared" si="28"/>
        <v>-5.8354669204008789E-4</v>
      </c>
      <c r="R151" s="5">
        <f>SUM($Q$54:Q151)*0.1+$O$8</f>
        <v>-2.8593787909964329E-3</v>
      </c>
      <c r="S151" s="5">
        <f>SUM($R$54:R151)+$U$8</f>
        <v>-9.4359500102882313E-2</v>
      </c>
      <c r="T151">
        <f t="shared" si="29"/>
        <v>3.0428873524674513E-3</v>
      </c>
      <c r="U151">
        <f t="shared" si="30"/>
        <v>0.10041528263142591</v>
      </c>
      <c r="X151" s="1"/>
    </row>
    <row r="152" spans="2:24" x14ac:dyDescent="0.35">
      <c r="B152">
        <f t="shared" si="31"/>
        <v>9.7999999999999812</v>
      </c>
      <c r="C152">
        <f t="shared" si="16"/>
        <v>0</v>
      </c>
      <c r="D152">
        <f t="shared" si="17"/>
        <v>-604.78878374920225</v>
      </c>
      <c r="E152">
        <f t="shared" si="18"/>
        <v>-220.12511530276873</v>
      </c>
      <c r="F152">
        <f t="shared" si="19"/>
        <v>36287.327024952137</v>
      </c>
      <c r="G152">
        <f t="shared" si="20"/>
        <v>-2157.2261299671295</v>
      </c>
      <c r="H152">
        <f t="shared" si="21"/>
        <v>5926.9300807421705</v>
      </c>
      <c r="I152">
        <f t="shared" si="22"/>
        <v>6307.3072509446811</v>
      </c>
      <c r="J152" s="46">
        <f t="shared" si="23"/>
        <v>643.60278070864217</v>
      </c>
      <c r="K152">
        <f t="shared" si="24"/>
        <v>1.0038391265871995</v>
      </c>
      <c r="L152">
        <f t="shared" si="25"/>
        <v>1.2804070492183693E-3</v>
      </c>
      <c r="M152" s="46">
        <f t="shared" si="26"/>
        <v>1.0038415763425954</v>
      </c>
      <c r="N152" s="8">
        <f t="shared" si="27"/>
        <v>2.1458325121954255E-4</v>
      </c>
      <c r="O152" s="5">
        <f>SUM($N$54:N152)*0.1+$O$30</f>
        <v>1.0621870935367372E-3</v>
      </c>
      <c r="P152" s="5">
        <f>SUM($O$54:O152)+$U$30</f>
        <v>3.5406236451224586E-2</v>
      </c>
      <c r="Q152" s="8">
        <f t="shared" si="28"/>
        <v>-5.8956263731885174E-4</v>
      </c>
      <c r="R152" s="5">
        <f>SUM($Q$54:Q152)*0.1+$O$8</f>
        <v>-2.9183350547283184E-3</v>
      </c>
      <c r="S152" s="5">
        <f>SUM($R$54:R152)+$U$8</f>
        <v>-9.7277835157610626E-2</v>
      </c>
      <c r="T152">
        <f t="shared" si="29"/>
        <v>3.1056272978791512E-3</v>
      </c>
      <c r="U152">
        <f t="shared" si="30"/>
        <v>0.10352090992930506</v>
      </c>
      <c r="X152" s="1"/>
    </row>
    <row r="153" spans="2:24" x14ac:dyDescent="0.35">
      <c r="B153">
        <f t="shared" si="31"/>
        <v>9.8999999999999808</v>
      </c>
      <c r="C153">
        <f t="shared" si="16"/>
        <v>0</v>
      </c>
      <c r="D153">
        <f t="shared" si="17"/>
        <v>-604.78878374920225</v>
      </c>
      <c r="E153">
        <f t="shared" si="18"/>
        <v>-220.12511530276873</v>
      </c>
      <c r="F153">
        <f t="shared" si="19"/>
        <v>36287.327024952137</v>
      </c>
      <c r="G153">
        <f t="shared" si="20"/>
        <v>-2179.2386414974062</v>
      </c>
      <c r="H153">
        <f t="shared" si="21"/>
        <v>5987.4089591170905</v>
      </c>
      <c r="I153">
        <f t="shared" si="22"/>
        <v>6371.6675290155454</v>
      </c>
      <c r="J153" s="46">
        <f t="shared" si="23"/>
        <v>643.60278070864217</v>
      </c>
      <c r="K153">
        <f t="shared" si="24"/>
        <v>1.0140823829809467</v>
      </c>
      <c r="L153">
        <f t="shared" si="25"/>
        <v>1.2804070492183693E-3</v>
      </c>
      <c r="M153" s="46">
        <f t="shared" si="26"/>
        <v>1.014084807991398</v>
      </c>
      <c r="N153" s="8">
        <f t="shared" si="27"/>
        <v>2.1677287623198685E-4</v>
      </c>
      <c r="O153" s="5">
        <f>SUM($N$54:N153)*0.1+$O$30</f>
        <v>1.083864381159936E-3</v>
      </c>
      <c r="P153" s="5">
        <f>SUM($O$54:O153)+$U$30</f>
        <v>3.649010083238452E-2</v>
      </c>
      <c r="Q153" s="8">
        <f t="shared" si="28"/>
        <v>-5.9557858259761548E-4</v>
      </c>
      <c r="R153" s="5">
        <f>SUM($Q$54:Q153)*0.1+$O$8</f>
        <v>-2.9778929129880799E-3</v>
      </c>
      <c r="S153" s="5">
        <f>SUM($R$54:R153)+$U$8</f>
        <v>-0.10025572807059871</v>
      </c>
      <c r="T153">
        <f t="shared" si="29"/>
        <v>3.1690074468154607E-3</v>
      </c>
      <c r="U153">
        <f t="shared" si="30"/>
        <v>0.10668991737612052</v>
      </c>
      <c r="X153" s="1"/>
    </row>
    <row r="154" spans="2:24" x14ac:dyDescent="0.35">
      <c r="B154">
        <f t="shared" si="31"/>
        <v>9.9999999999999805</v>
      </c>
      <c r="C154">
        <f t="shared" si="16"/>
        <v>0</v>
      </c>
      <c r="D154">
        <f t="shared" si="17"/>
        <v>-604.78878374920225</v>
      </c>
      <c r="E154">
        <f t="shared" si="18"/>
        <v>-220.12511530276873</v>
      </c>
      <c r="F154">
        <f t="shared" si="19"/>
        <v>36287.327024952137</v>
      </c>
      <c r="G154">
        <f t="shared" si="20"/>
        <v>-2201.2511530276829</v>
      </c>
      <c r="H154">
        <f t="shared" si="21"/>
        <v>6047.8878374920105</v>
      </c>
      <c r="I154">
        <f t="shared" si="22"/>
        <v>6436.0278070864088</v>
      </c>
      <c r="J154" s="46">
        <f t="shared" si="23"/>
        <v>643.60278070864217</v>
      </c>
      <c r="K154">
        <f t="shared" si="24"/>
        <v>1.0243256393746933</v>
      </c>
      <c r="L154">
        <f t="shared" si="25"/>
        <v>1.2804070492183693E-3</v>
      </c>
      <c r="M154" s="46">
        <f t="shared" si="26"/>
        <v>1.0243280401350972</v>
      </c>
      <c r="N154" s="8">
        <f t="shared" si="27"/>
        <v>2.1896250124443114E-4</v>
      </c>
      <c r="O154" s="5">
        <f>SUM($N$54:N154)*0.1+$O$30</f>
        <v>1.1057606312843791E-3</v>
      </c>
      <c r="P154" s="5">
        <f>SUM($O$54:O154)+$U$30</f>
        <v>3.7595861463668896E-2</v>
      </c>
      <c r="Q154" s="8">
        <f t="shared" si="28"/>
        <v>-6.0159452787637922E-4</v>
      </c>
      <c r="R154" s="5">
        <f>SUM($Q$54:Q154)*0.1+$O$8</f>
        <v>-3.0380523657757177E-3</v>
      </c>
      <c r="S154" s="5">
        <f>SUM($R$54:R154)+$U$8</f>
        <v>-0.10329378043637442</v>
      </c>
      <c r="T154">
        <f t="shared" si="29"/>
        <v>3.2330277992763785E-3</v>
      </c>
      <c r="U154">
        <f t="shared" si="30"/>
        <v>0.1099229451753969</v>
      </c>
      <c r="X154" s="1"/>
    </row>
    <row r="155" spans="2:24" x14ac:dyDescent="0.35">
      <c r="B155">
        <f t="shared" si="31"/>
        <v>10.09999999999998</v>
      </c>
      <c r="C155">
        <f t="shared" si="16"/>
        <v>0</v>
      </c>
      <c r="D155">
        <f t="shared" si="17"/>
        <v>-604.78878374920225</v>
      </c>
      <c r="E155">
        <f t="shared" si="18"/>
        <v>-220.12511530276873</v>
      </c>
      <c r="F155">
        <f t="shared" si="19"/>
        <v>36287.327024952137</v>
      </c>
      <c r="G155">
        <f t="shared" si="20"/>
        <v>-2223.2636645579601</v>
      </c>
      <c r="H155">
        <f t="shared" si="21"/>
        <v>6108.3667158669305</v>
      </c>
      <c r="I155">
        <f t="shared" si="22"/>
        <v>6500.3880851572731</v>
      </c>
      <c r="J155" s="46">
        <f t="shared" si="23"/>
        <v>643.60278070864217</v>
      </c>
      <c r="K155">
        <f t="shared" si="24"/>
        <v>1.0345688957684405</v>
      </c>
      <c r="L155">
        <f t="shared" si="25"/>
        <v>1.2804070492183693E-3</v>
      </c>
      <c r="M155" s="46">
        <f t="shared" si="26"/>
        <v>1.0345712727589942</v>
      </c>
      <c r="N155" s="8">
        <f t="shared" si="27"/>
        <v>2.2115212625687549E-4</v>
      </c>
      <c r="O155" s="5">
        <f>SUM($N$54:N155)*0.1+$O$30</f>
        <v>1.1278758439100666E-3</v>
      </c>
      <c r="P155" s="5">
        <f>SUM($O$54:O155)+$U$30</f>
        <v>3.8723737307578963E-2</v>
      </c>
      <c r="Q155" s="8">
        <f t="shared" si="28"/>
        <v>-6.0761047315514307E-4</v>
      </c>
      <c r="R155" s="5">
        <f>SUM($Q$54:Q155)*0.1+$O$8</f>
        <v>-3.098813413091232E-3</v>
      </c>
      <c r="S155" s="5">
        <f>SUM($R$54:R155)+$U$8</f>
        <v>-0.10639259384946566</v>
      </c>
      <c r="T155">
        <f t="shared" si="29"/>
        <v>3.2976883552619058E-3</v>
      </c>
      <c r="U155">
        <f t="shared" si="30"/>
        <v>0.11322063353065881</v>
      </c>
      <c r="X155" s="1"/>
    </row>
    <row r="156" spans="2:24" x14ac:dyDescent="0.35">
      <c r="B156">
        <f t="shared" si="31"/>
        <v>10.19999999999998</v>
      </c>
      <c r="C156">
        <f t="shared" si="16"/>
        <v>0</v>
      </c>
      <c r="D156">
        <f t="shared" si="17"/>
        <v>-604.78878374920225</v>
      </c>
      <c r="E156">
        <f t="shared" si="18"/>
        <v>-220.12511530276873</v>
      </c>
      <c r="F156">
        <f t="shared" si="19"/>
        <v>36287.327024952137</v>
      </c>
      <c r="G156">
        <f t="shared" si="20"/>
        <v>-2245.2761760882368</v>
      </c>
      <c r="H156">
        <f t="shared" si="21"/>
        <v>6168.8455942418504</v>
      </c>
      <c r="I156">
        <f t="shared" si="22"/>
        <v>6564.7483632281364</v>
      </c>
      <c r="J156" s="46">
        <f t="shared" si="23"/>
        <v>643.60278070864217</v>
      </c>
      <c r="K156">
        <f t="shared" si="24"/>
        <v>1.0448121521621871</v>
      </c>
      <c r="L156">
        <f t="shared" si="25"/>
        <v>1.2804070492183693E-3</v>
      </c>
      <c r="M156" s="46">
        <f t="shared" si="26"/>
        <v>1.0448145058489648</v>
      </c>
      <c r="N156" s="8">
        <f t="shared" si="27"/>
        <v>2.2334175126931979E-4</v>
      </c>
      <c r="O156" s="5">
        <f>SUM($N$54:N156)*0.1+$O$30</f>
        <v>1.1502100190369986E-3</v>
      </c>
      <c r="P156" s="5">
        <f>SUM($O$54:O156)+$U$30</f>
        <v>3.9873947326615963E-2</v>
      </c>
      <c r="Q156" s="8">
        <f t="shared" si="28"/>
        <v>-6.1362641843390681E-4</v>
      </c>
      <c r="R156" s="5">
        <f>SUM($Q$54:Q156)*0.1+$O$8</f>
        <v>-3.1601760549346222E-3</v>
      </c>
      <c r="S156" s="5">
        <f>SUM($R$54:R156)+$U$8</f>
        <v>-0.10955276990440029</v>
      </c>
      <c r="T156">
        <f t="shared" si="29"/>
        <v>3.3629891147720424E-3</v>
      </c>
      <c r="U156">
        <f t="shared" si="30"/>
        <v>0.11658362264543085</v>
      </c>
      <c r="X156" s="1"/>
    </row>
    <row r="157" spans="2:24" x14ac:dyDescent="0.35">
      <c r="B157">
        <f t="shared" si="31"/>
        <v>10.299999999999979</v>
      </c>
      <c r="C157">
        <f t="shared" si="16"/>
        <v>0</v>
      </c>
      <c r="D157">
        <f t="shared" si="17"/>
        <v>-604.78878374920225</v>
      </c>
      <c r="E157">
        <f t="shared" si="18"/>
        <v>-220.12511530276873</v>
      </c>
      <c r="F157">
        <f t="shared" si="19"/>
        <v>36287.327024952137</v>
      </c>
      <c r="G157">
        <f t="shared" si="20"/>
        <v>-2267.2886876185134</v>
      </c>
      <c r="H157">
        <f t="shared" si="21"/>
        <v>6229.3244726167704</v>
      </c>
      <c r="I157">
        <f t="shared" si="22"/>
        <v>6629.1086412990016</v>
      </c>
      <c r="J157" s="46">
        <f t="shared" si="23"/>
        <v>643.60278070864217</v>
      </c>
      <c r="K157">
        <f t="shared" si="24"/>
        <v>1.0550554085559343</v>
      </c>
      <c r="L157">
        <f t="shared" si="25"/>
        <v>1.2804070492183693E-3</v>
      </c>
      <c r="M157" s="46">
        <f t="shared" si="26"/>
        <v>1.0550577393914347</v>
      </c>
      <c r="N157" s="8">
        <f t="shared" si="27"/>
        <v>2.2553137628176408E-4</v>
      </c>
      <c r="O157" s="5">
        <f>SUM($N$54:N157)*0.1+$O$30</f>
        <v>1.172763156665175E-3</v>
      </c>
      <c r="P157" s="5">
        <f>SUM($O$54:O157)+$U$30</f>
        <v>4.1046710483281137E-2</v>
      </c>
      <c r="Q157" s="8">
        <f t="shared" si="28"/>
        <v>-6.1964236371267055E-4</v>
      </c>
      <c r="R157" s="5">
        <f>SUM($Q$54:Q157)*0.1+$O$8</f>
        <v>-3.2221402913058892E-3</v>
      </c>
      <c r="S157" s="5">
        <f>SUM($R$54:R157)+$U$8</f>
        <v>-0.11277491019570618</v>
      </c>
      <c r="T157">
        <f t="shared" si="29"/>
        <v>3.4289300778067881E-3</v>
      </c>
      <c r="U157">
        <f t="shared" si="30"/>
        <v>0.12001255272323764</v>
      </c>
      <c r="X157" s="1"/>
    </row>
    <row r="158" spans="2:24" x14ac:dyDescent="0.35">
      <c r="B158">
        <f t="shared" si="31"/>
        <v>10.399999999999979</v>
      </c>
      <c r="C158">
        <f t="shared" si="16"/>
        <v>0</v>
      </c>
      <c r="D158">
        <f t="shared" si="17"/>
        <v>-604.78878374920225</v>
      </c>
      <c r="E158">
        <f t="shared" si="18"/>
        <v>-220.12511530276873</v>
      </c>
      <c r="F158">
        <f t="shared" si="19"/>
        <v>36287.327024952137</v>
      </c>
      <c r="G158">
        <f t="shared" si="20"/>
        <v>-2289.3011991487901</v>
      </c>
      <c r="H158">
        <f t="shared" si="21"/>
        <v>6289.8033509916904</v>
      </c>
      <c r="I158">
        <f t="shared" si="22"/>
        <v>6693.468919369865</v>
      </c>
      <c r="J158" s="46">
        <f t="shared" si="23"/>
        <v>643.60278070864217</v>
      </c>
      <c r="K158">
        <f t="shared" si="24"/>
        <v>1.0652986649496812</v>
      </c>
      <c r="L158">
        <f t="shared" si="25"/>
        <v>1.2804070492183693E-3</v>
      </c>
      <c r="M158" s="46">
        <f t="shared" si="26"/>
        <v>1.0653009733733505</v>
      </c>
      <c r="N158" s="8">
        <f t="shared" si="27"/>
        <v>2.2772100129420838E-4</v>
      </c>
      <c r="O158" s="5">
        <f>SUM($N$54:N158)*0.1+$O$30</f>
        <v>1.1955352567945957E-3</v>
      </c>
      <c r="P158" s="5">
        <f>SUM($O$54:O158)+$U$30</f>
        <v>4.2242245740075735E-2</v>
      </c>
      <c r="Q158" s="8">
        <f t="shared" si="28"/>
        <v>-6.256583089914344E-4</v>
      </c>
      <c r="R158" s="5">
        <f>SUM($Q$54:Q158)*0.1+$O$8</f>
        <v>-3.2847061222050326E-3</v>
      </c>
      <c r="S158" s="5">
        <f>SUM($R$54:R158)+$U$8</f>
        <v>-0.11605961631791122</v>
      </c>
      <c r="T158">
        <f t="shared" si="29"/>
        <v>3.4955112443661434E-3</v>
      </c>
      <c r="U158">
        <f t="shared" si="30"/>
        <v>0.12350806396760379</v>
      </c>
      <c r="X158" s="1"/>
    </row>
    <row r="159" spans="2:24" x14ac:dyDescent="0.35">
      <c r="B159">
        <f t="shared" si="31"/>
        <v>10.499999999999979</v>
      </c>
      <c r="C159">
        <f t="shared" si="16"/>
        <v>0</v>
      </c>
      <c r="D159">
        <f t="shared" si="17"/>
        <v>-604.78878374920225</v>
      </c>
      <c r="E159">
        <f t="shared" si="18"/>
        <v>-220.12511530276873</v>
      </c>
      <c r="F159">
        <f t="shared" si="19"/>
        <v>36287.327024952137</v>
      </c>
      <c r="G159">
        <f t="shared" si="20"/>
        <v>-2311.3137106790668</v>
      </c>
      <c r="H159">
        <f t="shared" si="21"/>
        <v>6350.2822293666104</v>
      </c>
      <c r="I159">
        <f t="shared" si="22"/>
        <v>6757.8291974407284</v>
      </c>
      <c r="J159" s="46">
        <f t="shared" si="23"/>
        <v>643.60278070864217</v>
      </c>
      <c r="K159">
        <f t="shared" si="24"/>
        <v>1.0755419213434281</v>
      </c>
      <c r="L159">
        <f t="shared" si="25"/>
        <v>1.2804070492183693E-3</v>
      </c>
      <c r="M159" s="46">
        <f t="shared" si="26"/>
        <v>1.0755442077821571</v>
      </c>
      <c r="N159" s="8">
        <f t="shared" si="27"/>
        <v>2.299106263066527E-4</v>
      </c>
      <c r="O159" s="5">
        <f>SUM($N$54:N159)*0.1+$O$30</f>
        <v>1.2185263194252609E-3</v>
      </c>
      <c r="P159" s="5">
        <f>SUM($O$54:O159)+$U$30</f>
        <v>4.3460772059500996E-2</v>
      </c>
      <c r="Q159" s="8">
        <f t="shared" si="28"/>
        <v>-6.3167425427019814E-4</v>
      </c>
      <c r="R159" s="5">
        <f>SUM($Q$54:Q159)*0.1+$O$8</f>
        <v>-3.3478735476320529E-3</v>
      </c>
      <c r="S159" s="5">
        <f>SUM($R$54:R159)+$U$8</f>
        <v>-0.11940748986554327</v>
      </c>
      <c r="T159">
        <f t="shared" si="29"/>
        <v>3.5627326144501079E-3</v>
      </c>
      <c r="U159">
        <f t="shared" si="30"/>
        <v>0.12707079658205389</v>
      </c>
      <c r="X159" s="1"/>
    </row>
    <row r="160" spans="2:24" x14ac:dyDescent="0.35">
      <c r="B160">
        <f t="shared" si="31"/>
        <v>10.599999999999978</v>
      </c>
      <c r="C160">
        <f t="shared" si="16"/>
        <v>0</v>
      </c>
      <c r="D160">
        <f t="shared" si="17"/>
        <v>-604.78878374920225</v>
      </c>
      <c r="E160">
        <f t="shared" si="18"/>
        <v>-220.12511530276873</v>
      </c>
      <c r="F160">
        <f t="shared" si="19"/>
        <v>36287.327024952137</v>
      </c>
      <c r="G160">
        <f t="shared" si="20"/>
        <v>-2333.326222209344</v>
      </c>
      <c r="H160">
        <f t="shared" si="21"/>
        <v>6410.7611077415304</v>
      </c>
      <c r="I160">
        <f t="shared" si="22"/>
        <v>6822.1894755115936</v>
      </c>
      <c r="J160" s="46">
        <f t="shared" si="23"/>
        <v>643.60278070864217</v>
      </c>
      <c r="K160">
        <f t="shared" si="24"/>
        <v>1.085785177737175</v>
      </c>
      <c r="L160">
        <f t="shared" si="25"/>
        <v>1.2804070492183693E-3</v>
      </c>
      <c r="M160" s="46">
        <f t="shared" si="26"/>
        <v>1.0857874426057725</v>
      </c>
      <c r="N160" s="8">
        <f t="shared" si="27"/>
        <v>2.3210025131909702E-4</v>
      </c>
      <c r="O160" s="5">
        <f>SUM($N$54:N160)*0.1+$O$30</f>
        <v>1.2417363445571706E-3</v>
      </c>
      <c r="P160" s="5">
        <f>SUM($O$54:O160)+$U$30</f>
        <v>4.4702508404058164E-2</v>
      </c>
      <c r="Q160" s="8">
        <f t="shared" si="28"/>
        <v>-6.3769019954896188E-4</v>
      </c>
      <c r="R160" s="5">
        <f>SUM($Q$54:Q160)*0.1+$O$8</f>
        <v>-3.4116425675869491E-3</v>
      </c>
      <c r="S160" s="5">
        <f>SUM($R$54:R160)+$U$8</f>
        <v>-0.12281913243313022</v>
      </c>
      <c r="T160">
        <f t="shared" si="29"/>
        <v>3.630594188058681E-3</v>
      </c>
      <c r="U160">
        <f t="shared" si="30"/>
        <v>0.13070139077011259</v>
      </c>
      <c r="X160" s="1"/>
    </row>
    <row r="161" spans="2:24" x14ac:dyDescent="0.35">
      <c r="B161">
        <f t="shared" si="31"/>
        <v>10.699999999999978</v>
      </c>
      <c r="C161">
        <f t="shared" si="16"/>
        <v>0</v>
      </c>
      <c r="D161">
        <f t="shared" si="17"/>
        <v>-604.78878374920225</v>
      </c>
      <c r="E161">
        <f t="shared" si="18"/>
        <v>-220.12511530276873</v>
      </c>
      <c r="F161">
        <f t="shared" si="19"/>
        <v>36287.327024952137</v>
      </c>
      <c r="G161">
        <f t="shared" si="20"/>
        <v>-2355.3387337396207</v>
      </c>
      <c r="H161">
        <f t="shared" si="21"/>
        <v>6471.2399861164504</v>
      </c>
      <c r="I161">
        <f t="shared" si="22"/>
        <v>6886.549753582457</v>
      </c>
      <c r="J161" s="46">
        <f t="shared" si="23"/>
        <v>643.60278070864217</v>
      </c>
      <c r="K161">
        <f t="shared" si="24"/>
        <v>1.0960284341309219</v>
      </c>
      <c r="L161">
        <f t="shared" si="25"/>
        <v>1.2804070492183693E-3</v>
      </c>
      <c r="M161" s="46">
        <f t="shared" si="26"/>
        <v>1.0960306778325666</v>
      </c>
      <c r="N161" s="8">
        <f t="shared" si="27"/>
        <v>2.3428987633154132E-4</v>
      </c>
      <c r="O161" s="5">
        <f>SUM($N$54:N161)*0.1+$O$30</f>
        <v>1.2651653321903247E-3</v>
      </c>
      <c r="P161" s="5">
        <f>SUM($O$54:O161)+$U$30</f>
        <v>4.5967673736248486E-2</v>
      </c>
      <c r="Q161" s="8">
        <f t="shared" si="28"/>
        <v>-6.4370614482772573E-4</v>
      </c>
      <c r="R161" s="5">
        <f>SUM($Q$54:Q161)*0.1+$O$8</f>
        <v>-3.4760131820697222E-3</v>
      </c>
      <c r="S161" s="5">
        <f>SUM($R$54:R161)+$U$8</f>
        <v>-0.12629514561519994</v>
      </c>
      <c r="T161">
        <f t="shared" si="29"/>
        <v>3.6990959651918643E-3</v>
      </c>
      <c r="U161">
        <f t="shared" si="30"/>
        <v>0.13440048673530444</v>
      </c>
      <c r="X161" s="1"/>
    </row>
    <row r="162" spans="2:24" x14ac:dyDescent="0.35">
      <c r="B162">
        <f t="shared" si="31"/>
        <v>10.799999999999978</v>
      </c>
      <c r="C162">
        <f t="shared" si="16"/>
        <v>0</v>
      </c>
      <c r="D162">
        <f t="shared" si="17"/>
        <v>-604.78878374920225</v>
      </c>
      <c r="E162">
        <f t="shared" si="18"/>
        <v>-220.12511530276873</v>
      </c>
      <c r="F162">
        <f t="shared" si="19"/>
        <v>36287.327024952137</v>
      </c>
      <c r="G162">
        <f t="shared" si="20"/>
        <v>-2377.3512452698974</v>
      </c>
      <c r="H162">
        <f t="shared" si="21"/>
        <v>6531.7188644913704</v>
      </c>
      <c r="I162">
        <f t="shared" si="22"/>
        <v>6950.9100316533204</v>
      </c>
      <c r="J162" s="46">
        <f t="shared" si="23"/>
        <v>643.60278070864217</v>
      </c>
      <c r="K162">
        <f t="shared" si="24"/>
        <v>1.1062716905246688</v>
      </c>
      <c r="L162">
        <f t="shared" si="25"/>
        <v>1.2804070492183693E-3</v>
      </c>
      <c r="M162" s="46">
        <f t="shared" si="26"/>
        <v>1.1062739134513404</v>
      </c>
      <c r="N162" s="8">
        <f t="shared" si="27"/>
        <v>2.3647950134398564E-4</v>
      </c>
      <c r="O162" s="5">
        <f>SUM($N$54:N162)*0.1+$O$30</f>
        <v>1.2888132823247233E-3</v>
      </c>
      <c r="P162" s="5">
        <f>SUM($O$54:O162)+$U$30</f>
        <v>4.7256487018573212E-2</v>
      </c>
      <c r="Q162" s="8">
        <f t="shared" si="28"/>
        <v>-6.4972209010648947E-4</v>
      </c>
      <c r="R162" s="5">
        <f>SUM($Q$54:Q162)*0.1+$O$8</f>
        <v>-3.5409853910803712E-3</v>
      </c>
      <c r="S162" s="5">
        <f>SUM($R$54:R162)+$U$8</f>
        <v>-0.1298361310062803</v>
      </c>
      <c r="T162">
        <f t="shared" si="29"/>
        <v>3.7682379458496562E-3</v>
      </c>
      <c r="U162">
        <f t="shared" si="30"/>
        <v>0.1381687246811541</v>
      </c>
      <c r="X162" s="1"/>
    </row>
    <row r="163" spans="2:24" x14ac:dyDescent="0.35">
      <c r="B163">
        <f t="shared" si="31"/>
        <v>10.899999999999977</v>
      </c>
      <c r="C163">
        <f t="shared" si="16"/>
        <v>0</v>
      </c>
      <c r="D163">
        <f t="shared" si="17"/>
        <v>-604.78878374920225</v>
      </c>
      <c r="E163">
        <f t="shared" si="18"/>
        <v>-220.12511530276873</v>
      </c>
      <c r="F163">
        <f t="shared" si="19"/>
        <v>36287.327024952137</v>
      </c>
      <c r="G163">
        <f t="shared" si="20"/>
        <v>-2399.3637568001741</v>
      </c>
      <c r="H163">
        <f t="shared" si="21"/>
        <v>6592.1977428662904</v>
      </c>
      <c r="I163">
        <f t="shared" si="22"/>
        <v>7015.2703097241847</v>
      </c>
      <c r="J163" s="46">
        <f t="shared" si="23"/>
        <v>643.60278070864217</v>
      </c>
      <c r="K163">
        <f t="shared" si="24"/>
        <v>1.1165149469184157</v>
      </c>
      <c r="L163">
        <f t="shared" si="25"/>
        <v>1.2804070492183693E-3</v>
      </c>
      <c r="M163" s="46">
        <f t="shared" si="26"/>
        <v>1.1165171494513049</v>
      </c>
      <c r="N163" s="8">
        <f t="shared" si="27"/>
        <v>2.3866912635642993E-4</v>
      </c>
      <c r="O163" s="5">
        <f>SUM($N$54:N163)*0.1+$O$30</f>
        <v>1.3126801949603661E-3</v>
      </c>
      <c r="P163" s="5">
        <f>SUM($O$54:O163)+$U$30</f>
        <v>4.8569167213533576E-2</v>
      </c>
      <c r="Q163" s="8">
        <f t="shared" si="28"/>
        <v>-6.5573803538525332E-4</v>
      </c>
      <c r="R163" s="5">
        <f>SUM($Q$54:Q163)*0.1+$O$8</f>
        <v>-3.6065591946188962E-3</v>
      </c>
      <c r="S163" s="5">
        <f>SUM($R$54:R163)+$U$8</f>
        <v>-0.13344269020089919</v>
      </c>
      <c r="T163">
        <f t="shared" si="29"/>
        <v>3.8380201300320569E-3</v>
      </c>
      <c r="U163">
        <f t="shared" si="30"/>
        <v>0.14200674481118614</v>
      </c>
      <c r="X163" s="1"/>
    </row>
    <row r="164" spans="2:24" x14ac:dyDescent="0.35">
      <c r="B164">
        <f t="shared" si="31"/>
        <v>10.999999999999977</v>
      </c>
      <c r="C164">
        <f t="shared" si="16"/>
        <v>0</v>
      </c>
      <c r="D164">
        <f t="shared" si="17"/>
        <v>-604.78878374920225</v>
      </c>
      <c r="E164">
        <f t="shared" si="18"/>
        <v>-220.12511530276873</v>
      </c>
      <c r="F164">
        <f t="shared" si="19"/>
        <v>36287.327024952137</v>
      </c>
      <c r="G164">
        <f t="shared" si="20"/>
        <v>-2421.3762683304508</v>
      </c>
      <c r="H164">
        <f t="shared" si="21"/>
        <v>6652.6766212412113</v>
      </c>
      <c r="I164">
        <f t="shared" si="22"/>
        <v>7079.630587795049</v>
      </c>
      <c r="J164" s="46">
        <f t="shared" si="23"/>
        <v>643.60278070864217</v>
      </c>
      <c r="K164">
        <f t="shared" si="24"/>
        <v>1.1267582033121626</v>
      </c>
      <c r="L164">
        <f t="shared" si="25"/>
        <v>1.2804070492183693E-3</v>
      </c>
      <c r="M164" s="46">
        <f t="shared" si="26"/>
        <v>1.1267603858220645</v>
      </c>
      <c r="N164" s="8">
        <f t="shared" si="27"/>
        <v>2.4085875136887423E-4</v>
      </c>
      <c r="O164" s="5">
        <f>SUM($N$54:N164)*0.1+$O$30</f>
        <v>1.3367660700972534E-3</v>
      </c>
      <c r="P164" s="5">
        <f>SUM($O$54:O164)+$U$30</f>
        <v>4.9905933283630827E-2</v>
      </c>
      <c r="Q164" s="8">
        <f t="shared" si="28"/>
        <v>-6.6175398066401717E-4</v>
      </c>
      <c r="R164" s="5">
        <f>SUM($Q$54:Q164)*0.1+$O$8</f>
        <v>-3.672734592685298E-3</v>
      </c>
      <c r="S164" s="5">
        <f>SUM($R$54:R164)+$U$8</f>
        <v>-0.13711542479358449</v>
      </c>
      <c r="T164">
        <f t="shared" si="29"/>
        <v>3.9084425177390667E-3</v>
      </c>
      <c r="U164">
        <f t="shared" si="30"/>
        <v>0.14591518732892519</v>
      </c>
      <c r="X164" s="1"/>
    </row>
    <row r="165" spans="2:24" x14ac:dyDescent="0.35">
      <c r="B165">
        <f t="shared" si="31"/>
        <v>11.099999999999977</v>
      </c>
      <c r="C165">
        <f t="shared" si="16"/>
        <v>0</v>
      </c>
      <c r="D165">
        <f t="shared" si="17"/>
        <v>-604.78878374920225</v>
      </c>
      <c r="E165">
        <f t="shared" si="18"/>
        <v>-220.12511530276873</v>
      </c>
      <c r="F165">
        <f t="shared" si="19"/>
        <v>36287.327024952137</v>
      </c>
      <c r="G165">
        <f t="shared" si="20"/>
        <v>-2443.3887798607279</v>
      </c>
      <c r="H165">
        <f t="shared" si="21"/>
        <v>6713.1554996161312</v>
      </c>
      <c r="I165">
        <f t="shared" si="22"/>
        <v>7143.9908658659133</v>
      </c>
      <c r="J165" s="46">
        <f t="shared" si="23"/>
        <v>643.60278070864217</v>
      </c>
      <c r="K165">
        <f t="shared" si="24"/>
        <v>1.1370014597059097</v>
      </c>
      <c r="L165">
        <f t="shared" si="25"/>
        <v>1.2804070492183693E-3</v>
      </c>
      <c r="M165" s="46">
        <f t="shared" si="26"/>
        <v>1.1370036225535978</v>
      </c>
      <c r="N165" s="8">
        <f t="shared" si="27"/>
        <v>2.4304837638131858E-4</v>
      </c>
      <c r="O165" s="5">
        <f>SUM($N$54:N165)*0.1+$O$30</f>
        <v>1.3610709077353854E-3</v>
      </c>
      <c r="P165" s="5">
        <f>SUM($O$54:O165)+$U$30</f>
        <v>5.1267004191366213E-2</v>
      </c>
      <c r="Q165" s="8">
        <f t="shared" si="28"/>
        <v>-6.6776992594278091E-4</v>
      </c>
      <c r="R165" s="5">
        <f>SUM($Q$54:Q165)*0.1+$O$8</f>
        <v>-3.7395115852795757E-3</v>
      </c>
      <c r="S165" s="5">
        <f>SUM($R$54:R165)+$U$8</f>
        <v>-0.14085493637886407</v>
      </c>
      <c r="T165">
        <f t="shared" si="29"/>
        <v>3.9795051089706861E-3</v>
      </c>
      <c r="U165">
        <f t="shared" si="30"/>
        <v>0.14989469243789588</v>
      </c>
      <c r="X165" s="1"/>
    </row>
    <row r="166" spans="2:24" x14ac:dyDescent="0.35">
      <c r="B166">
        <f t="shared" si="31"/>
        <v>11.199999999999976</v>
      </c>
      <c r="C166">
        <f t="shared" si="16"/>
        <v>0</v>
      </c>
      <c r="D166">
        <f t="shared" si="17"/>
        <v>-604.78878374920225</v>
      </c>
      <c r="E166">
        <f t="shared" si="18"/>
        <v>-220.12511530276873</v>
      </c>
      <c r="F166">
        <f t="shared" si="19"/>
        <v>36287.327024952137</v>
      </c>
      <c r="G166">
        <f t="shared" si="20"/>
        <v>-2465.4012913910046</v>
      </c>
      <c r="H166">
        <f t="shared" si="21"/>
        <v>6773.6343779910512</v>
      </c>
      <c r="I166">
        <f t="shared" si="22"/>
        <v>7208.3511439367776</v>
      </c>
      <c r="J166" s="46">
        <f t="shared" si="23"/>
        <v>643.60278070864217</v>
      </c>
      <c r="K166">
        <f t="shared" si="24"/>
        <v>1.1472447160996566</v>
      </c>
      <c r="L166">
        <f t="shared" si="25"/>
        <v>1.2804070492183693E-3</v>
      </c>
      <c r="M166" s="46">
        <f t="shared" si="26"/>
        <v>1.1472468596362411</v>
      </c>
      <c r="N166" s="8">
        <f t="shared" si="27"/>
        <v>2.4523800139376287E-4</v>
      </c>
      <c r="O166" s="5">
        <f>SUM($N$54:N166)*0.1+$O$30</f>
        <v>1.3855947078747618E-3</v>
      </c>
      <c r="P166" s="5">
        <f>SUM($O$54:O166)+$U$30</f>
        <v>5.2652598899240975E-2</v>
      </c>
      <c r="Q166" s="8">
        <f t="shared" si="28"/>
        <v>-6.7378587122154466E-4</v>
      </c>
      <c r="R166" s="5">
        <f>SUM($Q$54:Q166)*0.1+$O$8</f>
        <v>-3.8068901724017303E-3</v>
      </c>
      <c r="S166" s="5">
        <f>SUM($R$54:R166)+$U$8</f>
        <v>-0.1446618265512658</v>
      </c>
      <c r="T166">
        <f t="shared" si="29"/>
        <v>4.0512079037269147E-3</v>
      </c>
      <c r="U166">
        <f t="shared" si="30"/>
        <v>0.15394590034162281</v>
      </c>
      <c r="X166" s="1"/>
    </row>
    <row r="167" spans="2:24" x14ac:dyDescent="0.35">
      <c r="B167">
        <f t="shared" si="31"/>
        <v>11.299999999999976</v>
      </c>
      <c r="C167">
        <f t="shared" si="16"/>
        <v>0</v>
      </c>
      <c r="D167">
        <f t="shared" si="17"/>
        <v>-604.78878374920225</v>
      </c>
      <c r="E167">
        <f t="shared" si="18"/>
        <v>-220.12511530276873</v>
      </c>
      <c r="F167">
        <f t="shared" si="19"/>
        <v>36287.327024952137</v>
      </c>
      <c r="G167">
        <f t="shared" si="20"/>
        <v>-2487.4138029212813</v>
      </c>
      <c r="H167">
        <f t="shared" si="21"/>
        <v>6834.1132563659712</v>
      </c>
      <c r="I167">
        <f t="shared" si="22"/>
        <v>7272.7114220076419</v>
      </c>
      <c r="J167" s="46">
        <f t="shared" si="23"/>
        <v>643.60278070864217</v>
      </c>
      <c r="K167">
        <f t="shared" si="24"/>
        <v>1.1574879724934035</v>
      </c>
      <c r="L167">
        <f t="shared" si="25"/>
        <v>1.2804070492183693E-3</v>
      </c>
      <c r="M167" s="46">
        <f t="shared" si="26"/>
        <v>1.1574900970606725</v>
      </c>
      <c r="N167" s="8">
        <f t="shared" si="27"/>
        <v>2.4742762640620717E-4</v>
      </c>
      <c r="O167" s="5">
        <f>SUM($N$54:N167)*0.1+$O$30</f>
        <v>1.4103374705153825E-3</v>
      </c>
      <c r="P167" s="5">
        <f>SUM($O$54:O167)+$U$30</f>
        <v>5.4062936369756356E-2</v>
      </c>
      <c r="Q167" s="8">
        <f t="shared" si="28"/>
        <v>-6.7980181650030851E-4</v>
      </c>
      <c r="R167" s="5">
        <f>SUM($Q$54:Q167)*0.1+$O$8</f>
        <v>-3.8748703540517609E-3</v>
      </c>
      <c r="S167" s="5">
        <f>SUM($R$54:R167)+$U$8</f>
        <v>-0.14853669690531757</v>
      </c>
      <c r="T167">
        <f t="shared" si="29"/>
        <v>4.1235509020077516E-3</v>
      </c>
      <c r="U167">
        <f t="shared" si="30"/>
        <v>0.15806945124363056</v>
      </c>
      <c r="X167" s="1"/>
    </row>
    <row r="168" spans="2:24" x14ac:dyDescent="0.35">
      <c r="B168">
        <f t="shared" si="31"/>
        <v>11.399999999999975</v>
      </c>
      <c r="C168">
        <f t="shared" si="16"/>
        <v>0</v>
      </c>
      <c r="D168">
        <f t="shared" si="17"/>
        <v>-604.78878374920225</v>
      </c>
      <c r="E168">
        <f t="shared" si="18"/>
        <v>-220.12511530276873</v>
      </c>
      <c r="F168">
        <f t="shared" si="19"/>
        <v>36287.327024952137</v>
      </c>
      <c r="G168">
        <f t="shared" si="20"/>
        <v>-2509.426314451558</v>
      </c>
      <c r="H168">
        <f t="shared" si="21"/>
        <v>6894.5921347408912</v>
      </c>
      <c r="I168">
        <f t="shared" si="22"/>
        <v>7337.0717000785053</v>
      </c>
      <c r="J168" s="46">
        <f t="shared" si="23"/>
        <v>643.60278070864217</v>
      </c>
      <c r="K168">
        <f t="shared" si="24"/>
        <v>1.1677312288871504</v>
      </c>
      <c r="L168">
        <f t="shared" si="25"/>
        <v>1.2804070492183693E-3</v>
      </c>
      <c r="M168" s="46">
        <f t="shared" si="26"/>
        <v>1.1677333348178982</v>
      </c>
      <c r="N168" s="8">
        <f t="shared" si="27"/>
        <v>2.4961725141865146E-4</v>
      </c>
      <c r="O168" s="5">
        <f>SUM($N$54:N168)*0.1+$O$30</f>
        <v>1.4352991956572477E-3</v>
      </c>
      <c r="P168" s="5">
        <f>SUM($O$54:O168)+$U$30</f>
        <v>5.5498235565413605E-2</v>
      </c>
      <c r="Q168" s="8">
        <f t="shared" si="28"/>
        <v>-6.8581776177907225E-4</v>
      </c>
      <c r="R168" s="5">
        <f>SUM($Q$54:Q168)*0.1+$O$8</f>
        <v>-3.9434521302296683E-3</v>
      </c>
      <c r="S168" s="5">
        <f>SUM($R$54:R168)+$U$8</f>
        <v>-0.15248014903554724</v>
      </c>
      <c r="T168">
        <f t="shared" si="29"/>
        <v>4.1965341038131994E-3</v>
      </c>
      <c r="U168">
        <f t="shared" si="30"/>
        <v>0.16226598534744377</v>
      </c>
      <c r="X168" s="1"/>
    </row>
    <row r="169" spans="2:24" x14ac:dyDescent="0.35">
      <c r="B169">
        <f t="shared" si="31"/>
        <v>11.499999999999975</v>
      </c>
      <c r="C169">
        <f t="shared" si="16"/>
        <v>0</v>
      </c>
      <c r="D169">
        <f t="shared" si="17"/>
        <v>-604.78878374920225</v>
      </c>
      <c r="E169">
        <f t="shared" si="18"/>
        <v>-220.12511530276873</v>
      </c>
      <c r="F169">
        <f t="shared" si="19"/>
        <v>36287.327024952137</v>
      </c>
      <c r="G169">
        <f t="shared" si="20"/>
        <v>-2531.4388259818352</v>
      </c>
      <c r="H169">
        <f t="shared" si="21"/>
        <v>6955.0710131158112</v>
      </c>
      <c r="I169">
        <f t="shared" si="22"/>
        <v>7401.4319781493696</v>
      </c>
      <c r="J169" s="46">
        <f t="shared" si="23"/>
        <v>643.60278070864217</v>
      </c>
      <c r="K169">
        <f t="shared" si="24"/>
        <v>1.1779744852808973</v>
      </c>
      <c r="L169">
        <f t="shared" si="25"/>
        <v>1.2804070492183693E-3</v>
      </c>
      <c r="M169" s="46">
        <f t="shared" si="26"/>
        <v>1.1779765728992364</v>
      </c>
      <c r="N169" s="8">
        <f t="shared" si="27"/>
        <v>2.5180687643109581E-4</v>
      </c>
      <c r="O169" s="5">
        <f>SUM($N$54:N169)*0.1+$O$30</f>
        <v>1.4604798833003573E-3</v>
      </c>
      <c r="P169" s="5">
        <f>SUM($O$54:O169)+$U$30</f>
        <v>5.6958715448713962E-2</v>
      </c>
      <c r="Q169" s="8">
        <f t="shared" si="28"/>
        <v>-6.918337070578361E-4</v>
      </c>
      <c r="R169" s="5">
        <f>SUM($Q$54:Q169)*0.1+$O$8</f>
        <v>-4.0126355009354525E-3</v>
      </c>
      <c r="S169" s="5">
        <f>SUM($R$54:R169)+$U$8</f>
        <v>-0.15649278453648269</v>
      </c>
      <c r="T169">
        <f t="shared" si="29"/>
        <v>4.2701575091432563E-3</v>
      </c>
      <c r="U169">
        <f t="shared" si="30"/>
        <v>0.16653614285658702</v>
      </c>
      <c r="X169" s="1"/>
    </row>
    <row r="170" spans="2:24" x14ac:dyDescent="0.35">
      <c r="B170">
        <f t="shared" si="31"/>
        <v>11.599999999999975</v>
      </c>
      <c r="C170">
        <f t="shared" si="16"/>
        <v>0</v>
      </c>
      <c r="D170">
        <f t="shared" si="17"/>
        <v>-604.78878374920225</v>
      </c>
      <c r="E170">
        <f t="shared" si="18"/>
        <v>-220.12511530276873</v>
      </c>
      <c r="F170">
        <f t="shared" si="19"/>
        <v>36287.327024952137</v>
      </c>
      <c r="G170">
        <f t="shared" si="20"/>
        <v>-2553.4513375121119</v>
      </c>
      <c r="H170">
        <f t="shared" si="21"/>
        <v>7015.5498914907312</v>
      </c>
      <c r="I170">
        <f t="shared" si="22"/>
        <v>7465.7922562202339</v>
      </c>
      <c r="J170" s="46">
        <f t="shared" si="23"/>
        <v>643.60278070864217</v>
      </c>
      <c r="K170">
        <f t="shared" si="24"/>
        <v>1.1882177416746442</v>
      </c>
      <c r="L170">
        <f t="shared" si="25"/>
        <v>1.2804070492183693E-3</v>
      </c>
      <c r="M170" s="46">
        <f t="shared" si="26"/>
        <v>1.1882198112963049</v>
      </c>
      <c r="N170" s="8">
        <f t="shared" si="27"/>
        <v>2.539965014435401E-4</v>
      </c>
      <c r="O170" s="5">
        <f>SUM($N$54:N170)*0.1+$O$30</f>
        <v>1.4858795334447114E-3</v>
      </c>
      <c r="P170" s="5">
        <f>SUM($O$54:O170)+$U$30</f>
        <v>5.8444594982158676E-2</v>
      </c>
      <c r="Q170" s="8">
        <f t="shared" si="28"/>
        <v>-6.9784965233659984E-4</v>
      </c>
      <c r="R170" s="5">
        <f>SUM($Q$54:Q170)*0.1+$O$8</f>
        <v>-4.0824204661691127E-3</v>
      </c>
      <c r="S170" s="5">
        <f>SUM($R$54:R170)+$U$8</f>
        <v>-0.16057520500265179</v>
      </c>
      <c r="T170">
        <f t="shared" si="29"/>
        <v>4.3444211179979215E-3</v>
      </c>
      <c r="U170">
        <f t="shared" si="30"/>
        <v>0.17088056397458495</v>
      </c>
      <c r="X170" s="1"/>
    </row>
    <row r="171" spans="2:24" x14ac:dyDescent="0.35">
      <c r="B171">
        <f t="shared" si="31"/>
        <v>11.699999999999974</v>
      </c>
      <c r="C171">
        <f t="shared" si="16"/>
        <v>0</v>
      </c>
      <c r="D171">
        <f t="shared" si="17"/>
        <v>-604.78878374920225</v>
      </c>
      <c r="E171">
        <f t="shared" si="18"/>
        <v>-220.12511530276873</v>
      </c>
      <c r="F171">
        <f t="shared" si="19"/>
        <v>36287.327024952137</v>
      </c>
      <c r="G171">
        <f t="shared" si="20"/>
        <v>-2575.4638490423886</v>
      </c>
      <c r="H171">
        <f t="shared" si="21"/>
        <v>7076.0287698656512</v>
      </c>
      <c r="I171">
        <f t="shared" si="22"/>
        <v>7530.1525342910973</v>
      </c>
      <c r="J171" s="46">
        <f t="shared" si="23"/>
        <v>643.60278070864217</v>
      </c>
      <c r="K171">
        <f t="shared" si="24"/>
        <v>1.1984609980683911</v>
      </c>
      <c r="L171">
        <f t="shared" si="25"/>
        <v>1.2804070492183693E-3</v>
      </c>
      <c r="M171" s="46">
        <f t="shared" si="26"/>
        <v>1.1984630500010083</v>
      </c>
      <c r="N171" s="8">
        <f t="shared" si="27"/>
        <v>2.561861264559844E-4</v>
      </c>
      <c r="O171" s="5">
        <f>SUM($N$54:N171)*0.1+$O$30</f>
        <v>1.51149814609031E-3</v>
      </c>
      <c r="P171" s="5">
        <f>SUM($O$54:O171)+$U$30</f>
        <v>5.9956093128248983E-2</v>
      </c>
      <c r="Q171" s="8">
        <f t="shared" si="28"/>
        <v>-7.0386559761536358E-4</v>
      </c>
      <c r="R171" s="5">
        <f>SUM($Q$54:Q171)*0.1+$O$8</f>
        <v>-4.1528070259306488E-3</v>
      </c>
      <c r="S171" s="5">
        <f>SUM($R$54:R171)+$U$8</f>
        <v>-0.16472801202858245</v>
      </c>
      <c r="T171">
        <f t="shared" si="29"/>
        <v>4.4193249303771959E-3</v>
      </c>
      <c r="U171">
        <f t="shared" si="30"/>
        <v>0.17529988890496215</v>
      </c>
      <c r="X171" s="1"/>
    </row>
    <row r="172" spans="2:24" x14ac:dyDescent="0.35">
      <c r="B172">
        <f t="shared" si="31"/>
        <v>11.799999999999974</v>
      </c>
      <c r="C172">
        <f t="shared" si="16"/>
        <v>0</v>
      </c>
      <c r="D172">
        <f t="shared" si="17"/>
        <v>-604.78878374920225</v>
      </c>
      <c r="E172">
        <f t="shared" si="18"/>
        <v>-220.12511530276873</v>
      </c>
      <c r="F172">
        <f t="shared" si="19"/>
        <v>36287.327024952137</v>
      </c>
      <c r="G172">
        <f t="shared" si="20"/>
        <v>-2597.4763605726653</v>
      </c>
      <c r="H172">
        <f t="shared" si="21"/>
        <v>7136.5076482405711</v>
      </c>
      <c r="I172">
        <f t="shared" si="22"/>
        <v>7594.5128123619606</v>
      </c>
      <c r="J172" s="46">
        <f t="shared" si="23"/>
        <v>643.60278070864217</v>
      </c>
      <c r="K172">
        <f t="shared" si="24"/>
        <v>1.208704254462138</v>
      </c>
      <c r="L172">
        <f t="shared" si="25"/>
        <v>1.2804070492183693E-3</v>
      </c>
      <c r="M172" s="46">
        <f t="shared" si="26"/>
        <v>1.2087062890055251</v>
      </c>
      <c r="N172" s="8">
        <f t="shared" si="27"/>
        <v>2.5837575146842869E-4</v>
      </c>
      <c r="O172" s="5">
        <f>SUM($N$54:N172)*0.1+$O$30</f>
        <v>1.5373357212371528E-3</v>
      </c>
      <c r="P172" s="5">
        <f>SUM($O$54:O172)+$U$30</f>
        <v>6.1493428849486137E-2</v>
      </c>
      <c r="Q172" s="8">
        <f t="shared" si="28"/>
        <v>-7.0988154289412743E-4</v>
      </c>
      <c r="R172" s="5">
        <f>SUM($Q$54:Q172)*0.1+$O$8</f>
        <v>-4.2237951802200618E-3</v>
      </c>
      <c r="S172" s="5">
        <f>SUM($R$54:R172)+$U$8</f>
        <v>-0.16895180720880251</v>
      </c>
      <c r="T172">
        <f t="shared" si="29"/>
        <v>4.4948689462810795E-3</v>
      </c>
      <c r="U172">
        <f t="shared" si="30"/>
        <v>0.17979475785124321</v>
      </c>
      <c r="X172" s="1"/>
    </row>
    <row r="173" spans="2:24" x14ac:dyDescent="0.35">
      <c r="B173">
        <f t="shared" si="31"/>
        <v>11.899999999999974</v>
      </c>
      <c r="C173">
        <f t="shared" si="16"/>
        <v>0</v>
      </c>
      <c r="D173">
        <f t="shared" si="17"/>
        <v>-604.78878374920225</v>
      </c>
      <c r="E173">
        <f t="shared" si="18"/>
        <v>-220.12511530276873</v>
      </c>
      <c r="F173">
        <f t="shared" si="19"/>
        <v>36287.327024952137</v>
      </c>
      <c r="G173">
        <f t="shared" si="20"/>
        <v>-2619.488872102942</v>
      </c>
      <c r="H173">
        <f t="shared" si="21"/>
        <v>7196.9865266154911</v>
      </c>
      <c r="I173">
        <f t="shared" si="22"/>
        <v>7658.8730904328249</v>
      </c>
      <c r="J173" s="46">
        <f t="shared" si="23"/>
        <v>643.60278070864217</v>
      </c>
      <c r="K173">
        <f t="shared" si="24"/>
        <v>1.2189475108558849</v>
      </c>
      <c r="L173">
        <f t="shared" si="25"/>
        <v>1.2804070492183693E-3</v>
      </c>
      <c r="M173" s="46">
        <f t="shared" si="26"/>
        <v>1.2189495283022971</v>
      </c>
      <c r="N173" s="8">
        <f t="shared" si="27"/>
        <v>2.6056537648087299E-4</v>
      </c>
      <c r="O173" s="5">
        <f>SUM($N$54:N173)*0.1+$O$30</f>
        <v>1.5633922588852399E-3</v>
      </c>
      <c r="P173" s="5">
        <f>SUM($O$54:O173)+$U$30</f>
        <v>6.305682110837138E-2</v>
      </c>
      <c r="Q173" s="8">
        <f t="shared" si="28"/>
        <v>-7.1589748817289117E-4</v>
      </c>
      <c r="R173" s="5">
        <f>SUM($Q$54:Q173)*0.1+$O$8</f>
        <v>-4.2953849290373507E-3</v>
      </c>
      <c r="S173" s="5">
        <f>SUM($R$54:R173)+$U$8</f>
        <v>-0.17324719213783987</v>
      </c>
      <c r="T173">
        <f t="shared" si="29"/>
        <v>4.5710531657095722E-3</v>
      </c>
      <c r="U173">
        <f t="shared" si="30"/>
        <v>0.18436581101695279</v>
      </c>
      <c r="X173" s="1"/>
    </row>
    <row r="174" spans="2:24" x14ac:dyDescent="0.35">
      <c r="B174">
        <f t="shared" si="31"/>
        <v>11.999999999999973</v>
      </c>
      <c r="C174">
        <f t="shared" si="16"/>
        <v>0</v>
      </c>
      <c r="D174">
        <f t="shared" si="17"/>
        <v>-604.78878374920225</v>
      </c>
      <c r="E174">
        <f t="shared" si="18"/>
        <v>-220.12511530276873</v>
      </c>
      <c r="F174">
        <f t="shared" si="19"/>
        <v>36287.327024952137</v>
      </c>
      <c r="G174">
        <f t="shared" si="20"/>
        <v>-2641.5013836332191</v>
      </c>
      <c r="H174">
        <f t="shared" si="21"/>
        <v>7257.4654049904111</v>
      </c>
      <c r="I174">
        <f t="shared" si="22"/>
        <v>7723.2333685036892</v>
      </c>
      <c r="J174" s="46">
        <f t="shared" si="23"/>
        <v>643.60278070864217</v>
      </c>
      <c r="K174">
        <f t="shared" si="24"/>
        <v>1.2291907672496318</v>
      </c>
      <c r="L174">
        <f t="shared" si="25"/>
        <v>1.2804070492183693E-3</v>
      </c>
      <c r="M174" s="46">
        <f t="shared" si="26"/>
        <v>1.229192767884018</v>
      </c>
      <c r="N174" s="8">
        <f t="shared" si="27"/>
        <v>2.6275500149331734E-4</v>
      </c>
      <c r="O174" s="5">
        <f>SUM($N$54:N174)*0.1+$O$30</f>
        <v>1.5896677590345716E-3</v>
      </c>
      <c r="P174" s="5">
        <f>SUM($O$54:O174)+$U$30</f>
        <v>6.4646488867405955E-2</v>
      </c>
      <c r="Q174" s="8">
        <f t="shared" si="28"/>
        <v>-7.2191343345165491E-4</v>
      </c>
      <c r="R174" s="5">
        <f>SUM($Q$54:Q174)*0.1+$O$8</f>
        <v>-4.3675762723825165E-3</v>
      </c>
      <c r="S174" s="5">
        <f>SUM($R$54:R174)+$U$8</f>
        <v>-0.17761476841022239</v>
      </c>
      <c r="T174">
        <f t="shared" si="29"/>
        <v>4.6478775886626741E-3</v>
      </c>
      <c r="U174">
        <f t="shared" si="30"/>
        <v>0.18901368860561549</v>
      </c>
      <c r="X174" s="1"/>
    </row>
    <row r="175" spans="2:24" x14ac:dyDescent="0.35">
      <c r="B175">
        <f t="shared" si="31"/>
        <v>12.099999999999973</v>
      </c>
      <c r="C175">
        <f t="shared" si="16"/>
        <v>0</v>
      </c>
      <c r="D175">
        <f t="shared" si="17"/>
        <v>-604.78878374920225</v>
      </c>
      <c r="E175">
        <f t="shared" si="18"/>
        <v>-220.12511530276873</v>
      </c>
      <c r="F175">
        <f t="shared" si="19"/>
        <v>36287.327024952137</v>
      </c>
      <c r="G175">
        <f t="shared" si="20"/>
        <v>-2663.5138951634958</v>
      </c>
      <c r="H175">
        <f t="shared" si="21"/>
        <v>7317.9442833653311</v>
      </c>
      <c r="I175">
        <f t="shared" si="22"/>
        <v>7787.5936465745535</v>
      </c>
      <c r="J175" s="46">
        <f t="shared" si="23"/>
        <v>643.60278070864217</v>
      </c>
      <c r="K175">
        <f t="shared" si="24"/>
        <v>1.239434023643379</v>
      </c>
      <c r="L175">
        <f t="shared" si="25"/>
        <v>1.2804070492183693E-3</v>
      </c>
      <c r="M175" s="46">
        <f t="shared" si="26"/>
        <v>1.2394360077436233</v>
      </c>
      <c r="N175" s="8">
        <f t="shared" si="27"/>
        <v>2.6494462650576163E-4</v>
      </c>
      <c r="O175" s="5">
        <f>SUM($N$54:N175)*0.1+$O$30</f>
        <v>1.6161622216851476E-3</v>
      </c>
      <c r="P175" s="5">
        <f>SUM($O$54:O175)+$U$30</f>
        <v>6.6262651089091101E-2</v>
      </c>
      <c r="Q175" s="8">
        <f t="shared" si="28"/>
        <v>-7.2792937873041876E-4</v>
      </c>
      <c r="R175" s="5">
        <f>SUM($Q$54:Q175)*0.1+$O$8</f>
        <v>-4.4403692102555582E-3</v>
      </c>
      <c r="S175" s="5">
        <f>SUM($R$54:R175)+$U$8</f>
        <v>-0.18205513762047795</v>
      </c>
      <c r="T175">
        <f t="shared" si="29"/>
        <v>4.7253422151403851E-3</v>
      </c>
      <c r="U175">
        <f t="shared" si="30"/>
        <v>0.19373903082075586</v>
      </c>
      <c r="X175" s="1"/>
    </row>
    <row r="176" spans="2:24" x14ac:dyDescent="0.35">
      <c r="B176">
        <f t="shared" si="31"/>
        <v>12.199999999999973</v>
      </c>
      <c r="C176">
        <f t="shared" si="16"/>
        <v>0</v>
      </c>
      <c r="D176">
        <f t="shared" si="17"/>
        <v>-604.78878374920225</v>
      </c>
      <c r="E176">
        <f t="shared" si="18"/>
        <v>-220.12511530276873</v>
      </c>
      <c r="F176">
        <f t="shared" si="19"/>
        <v>36287.327024952137</v>
      </c>
      <c r="G176">
        <f t="shared" si="20"/>
        <v>-2685.5264066937725</v>
      </c>
      <c r="H176">
        <f t="shared" si="21"/>
        <v>7378.4231617402511</v>
      </c>
      <c r="I176">
        <f t="shared" si="22"/>
        <v>7851.9539246454169</v>
      </c>
      <c r="J176" s="46">
        <f t="shared" si="23"/>
        <v>643.60278070864217</v>
      </c>
      <c r="K176">
        <f t="shared" si="24"/>
        <v>1.2496772800371256</v>
      </c>
      <c r="L176">
        <f t="shared" si="25"/>
        <v>1.2804070492183693E-3</v>
      </c>
      <c r="M176" s="46">
        <f t="shared" si="26"/>
        <v>1.2496792478742791</v>
      </c>
      <c r="N176" s="8">
        <f t="shared" si="27"/>
        <v>2.6713425151820593E-4</v>
      </c>
      <c r="O176" s="5">
        <f>SUM($N$54:N176)*0.1+$O$30</f>
        <v>1.6428756468369679E-3</v>
      </c>
      <c r="P176" s="5">
        <f>SUM($O$54:O176)+$U$30</f>
        <v>6.7905526735928062E-2</v>
      </c>
      <c r="Q176" s="8">
        <f t="shared" si="28"/>
        <v>-7.339453240091825E-4</v>
      </c>
      <c r="R176" s="5">
        <f>SUM($Q$54:Q176)*0.1+$O$8</f>
        <v>-4.5137637426564759E-3</v>
      </c>
      <c r="S176" s="5">
        <f>SUM($R$54:R176)+$U$8</f>
        <v>-0.18656890136313442</v>
      </c>
      <c r="T176">
        <f t="shared" si="29"/>
        <v>4.8034470451427053E-3</v>
      </c>
      <c r="U176">
        <f t="shared" si="30"/>
        <v>0.19854247786589857</v>
      </c>
      <c r="X176" s="1"/>
    </row>
    <row r="177" spans="2:24" x14ac:dyDescent="0.35">
      <c r="B177">
        <f t="shared" si="31"/>
        <v>12.299999999999972</v>
      </c>
      <c r="C177">
        <f t="shared" si="16"/>
        <v>0</v>
      </c>
      <c r="D177">
        <f t="shared" si="17"/>
        <v>-604.78878374920225</v>
      </c>
      <c r="E177">
        <f t="shared" si="18"/>
        <v>-220.12511530276873</v>
      </c>
      <c r="F177">
        <f t="shared" si="19"/>
        <v>36287.327024952137</v>
      </c>
      <c r="G177">
        <f t="shared" si="20"/>
        <v>-2707.5389182240492</v>
      </c>
      <c r="H177">
        <f t="shared" si="21"/>
        <v>7438.9020401151711</v>
      </c>
      <c r="I177">
        <f t="shared" si="22"/>
        <v>7916.3142027162803</v>
      </c>
      <c r="J177" s="46">
        <f t="shared" si="23"/>
        <v>643.60278070864217</v>
      </c>
      <c r="K177">
        <f t="shared" si="24"/>
        <v>1.2599205364308725</v>
      </c>
      <c r="L177">
        <f t="shared" si="25"/>
        <v>1.2804070492183693E-3</v>
      </c>
      <c r="M177" s="46">
        <f t="shared" si="26"/>
        <v>1.2599224882693747</v>
      </c>
      <c r="N177" s="8">
        <f t="shared" si="27"/>
        <v>2.6932387653065022E-4</v>
      </c>
      <c r="O177" s="5">
        <f>SUM($N$54:N177)*0.1+$O$30</f>
        <v>1.6698080344900328E-3</v>
      </c>
      <c r="P177" s="5">
        <f>SUM($O$54:O177)+$U$30</f>
        <v>6.9575334770418093E-2</v>
      </c>
      <c r="Q177" s="8">
        <f t="shared" si="28"/>
        <v>-7.3996126928794635E-4</v>
      </c>
      <c r="R177" s="5">
        <f>SUM($Q$54:Q177)*0.1+$O$8</f>
        <v>-4.5877598695852704E-3</v>
      </c>
      <c r="S177" s="5">
        <f>SUM($R$54:R177)+$U$8</f>
        <v>-0.19115666123271968</v>
      </c>
      <c r="T177">
        <f t="shared" si="29"/>
        <v>4.8821920786696338E-3</v>
      </c>
      <c r="U177">
        <f t="shared" si="30"/>
        <v>0.20342466994456818</v>
      </c>
      <c r="X177" s="1"/>
    </row>
    <row r="178" spans="2:24" x14ac:dyDescent="0.35">
      <c r="B178">
        <f t="shared" si="31"/>
        <v>12.399999999999972</v>
      </c>
      <c r="C178">
        <f t="shared" si="16"/>
        <v>0</v>
      </c>
      <c r="D178">
        <f t="shared" si="17"/>
        <v>-604.78878374920225</v>
      </c>
      <c r="E178">
        <f t="shared" si="18"/>
        <v>-220.12511530276873</v>
      </c>
      <c r="F178">
        <f t="shared" si="19"/>
        <v>36287.327024952137</v>
      </c>
      <c r="G178">
        <f t="shared" si="20"/>
        <v>-2729.5514297543259</v>
      </c>
      <c r="H178">
        <f t="shared" si="21"/>
        <v>7499.3809184900911</v>
      </c>
      <c r="I178">
        <f t="shared" si="22"/>
        <v>7980.6744807871446</v>
      </c>
      <c r="J178" s="46">
        <f t="shared" si="23"/>
        <v>643.60278070864217</v>
      </c>
      <c r="K178">
        <f t="shared" si="24"/>
        <v>1.2701637928246194</v>
      </c>
      <c r="L178">
        <f t="shared" si="25"/>
        <v>1.2804070492183693E-3</v>
      </c>
      <c r="M178" s="46">
        <f t="shared" si="26"/>
        <v>1.2701657289225126</v>
      </c>
      <c r="N178" s="8">
        <f t="shared" si="27"/>
        <v>2.7151350154309452E-4</v>
      </c>
      <c r="O178" s="5">
        <f>SUM($N$54:N178)*0.1+$O$30</f>
        <v>1.696959384644342E-3</v>
      </c>
      <c r="P178" s="5">
        <f>SUM($O$54:O178)+$U$30</f>
        <v>7.1272294155062435E-2</v>
      </c>
      <c r="Q178" s="8">
        <f t="shared" si="28"/>
        <v>-7.4597721456671009E-4</v>
      </c>
      <c r="R178" s="5">
        <f>SUM($Q$54:Q178)*0.1+$O$8</f>
        <v>-4.6623575910419417E-3</v>
      </c>
      <c r="S178" s="5">
        <f>SUM($R$54:R178)+$U$8</f>
        <v>-0.19581901882376163</v>
      </c>
      <c r="T178">
        <f t="shared" si="29"/>
        <v>4.9615773157211732E-3</v>
      </c>
      <c r="U178">
        <f t="shared" si="30"/>
        <v>0.20838624726028937</v>
      </c>
      <c r="X178" s="1"/>
    </row>
    <row r="179" spans="2:24" x14ac:dyDescent="0.35">
      <c r="B179">
        <f t="shared" si="31"/>
        <v>12.499999999999972</v>
      </c>
      <c r="C179">
        <f t="shared" si="16"/>
        <v>0</v>
      </c>
      <c r="D179">
        <f t="shared" si="17"/>
        <v>-604.78878374920225</v>
      </c>
      <c r="E179">
        <f t="shared" si="18"/>
        <v>-220.12511530276873</v>
      </c>
      <c r="F179">
        <f t="shared" si="19"/>
        <v>36287.327024952137</v>
      </c>
      <c r="G179">
        <f t="shared" si="20"/>
        <v>-2751.5639412846031</v>
      </c>
      <c r="H179">
        <f t="shared" si="21"/>
        <v>7559.859796865011</v>
      </c>
      <c r="I179">
        <f t="shared" si="22"/>
        <v>8045.0347588580089</v>
      </c>
      <c r="J179" s="46">
        <f t="shared" si="23"/>
        <v>643.60278070864217</v>
      </c>
      <c r="K179">
        <f t="shared" si="24"/>
        <v>1.2804070492183663</v>
      </c>
      <c r="L179">
        <f t="shared" si="25"/>
        <v>1.2804070492183693E-3</v>
      </c>
      <c r="M179" s="46">
        <f t="shared" si="26"/>
        <v>1.2804089698274996</v>
      </c>
      <c r="N179" s="8">
        <f t="shared" si="27"/>
        <v>2.7370312655553887E-4</v>
      </c>
      <c r="O179" s="5">
        <f>SUM($N$54:N179)*0.1+$O$30</f>
        <v>1.7243296972998961E-3</v>
      </c>
      <c r="P179" s="5">
        <f>SUM($O$54:O179)+$U$30</f>
        <v>7.299662385236233E-2</v>
      </c>
      <c r="Q179" s="8">
        <f t="shared" si="28"/>
        <v>-7.5199315984547383E-4</v>
      </c>
      <c r="R179" s="5">
        <f>SUM($Q$54:Q179)*0.1+$O$8</f>
        <v>-4.737556907026489E-3</v>
      </c>
      <c r="S179" s="5">
        <f>SUM($R$54:R179)+$U$8</f>
        <v>-0.20055657573078811</v>
      </c>
      <c r="T179">
        <f t="shared" si="29"/>
        <v>5.0416027562973208E-3</v>
      </c>
      <c r="U179">
        <f t="shared" si="30"/>
        <v>0.21342785001658668</v>
      </c>
      <c r="X179" s="1"/>
    </row>
    <row r="180" spans="2:24" x14ac:dyDescent="0.35">
      <c r="B180">
        <f t="shared" si="31"/>
        <v>12.599999999999971</v>
      </c>
      <c r="C180">
        <f t="shared" si="16"/>
        <v>0</v>
      </c>
      <c r="D180">
        <f t="shared" si="17"/>
        <v>-604.78878374920225</v>
      </c>
      <c r="E180">
        <f t="shared" si="18"/>
        <v>-220.12511530276873</v>
      </c>
      <c r="F180">
        <f t="shared" si="19"/>
        <v>36287.327024952137</v>
      </c>
      <c r="G180">
        <f t="shared" si="20"/>
        <v>-2773.5764528148798</v>
      </c>
      <c r="H180">
        <f t="shared" si="21"/>
        <v>7620.338675239931</v>
      </c>
      <c r="I180">
        <f t="shared" si="22"/>
        <v>8109.3950369288732</v>
      </c>
      <c r="J180" s="46">
        <f t="shared" si="23"/>
        <v>643.60278070864217</v>
      </c>
      <c r="K180">
        <f t="shared" si="24"/>
        <v>1.2906503056121135</v>
      </c>
      <c r="L180">
        <f t="shared" si="25"/>
        <v>1.2804070492183693E-3</v>
      </c>
      <c r="M180" s="46">
        <f t="shared" si="26"/>
        <v>1.2906522109783398</v>
      </c>
      <c r="N180" s="8">
        <f t="shared" si="27"/>
        <v>2.7589275156798316E-4</v>
      </c>
      <c r="O180" s="5">
        <f>SUM($N$54:N180)*0.1+$O$30</f>
        <v>1.7519189724566947E-3</v>
      </c>
      <c r="P180" s="5">
        <f>SUM($O$54:O180)+$U$30</f>
        <v>7.474854282481902E-2</v>
      </c>
      <c r="Q180" s="8">
        <f t="shared" si="28"/>
        <v>-7.5800910512423768E-4</v>
      </c>
      <c r="R180" s="5">
        <f>SUM($Q$54:Q180)*0.1+$O$8</f>
        <v>-4.8133578175389132E-3</v>
      </c>
      <c r="S180" s="5">
        <f>SUM($R$54:R180)+$U$8</f>
        <v>-0.20536993354832703</v>
      </c>
      <c r="T180">
        <f t="shared" si="29"/>
        <v>5.1222684003980785E-3</v>
      </c>
      <c r="U180">
        <f t="shared" si="30"/>
        <v>0.21855011841698477</v>
      </c>
      <c r="X180" s="1"/>
    </row>
    <row r="181" spans="2:24" x14ac:dyDescent="0.35">
      <c r="B181">
        <f t="shared" si="31"/>
        <v>12.699999999999971</v>
      </c>
      <c r="C181">
        <f t="shared" si="16"/>
        <v>0</v>
      </c>
      <c r="D181">
        <f t="shared" si="17"/>
        <v>-604.78878374920225</v>
      </c>
      <c r="E181">
        <f t="shared" si="18"/>
        <v>-220.12511530276873</v>
      </c>
      <c r="F181">
        <f t="shared" si="19"/>
        <v>36287.327024952137</v>
      </c>
      <c r="G181">
        <f t="shared" si="20"/>
        <v>-2795.5889643451565</v>
      </c>
      <c r="H181">
        <f t="shared" si="21"/>
        <v>7680.817553614851</v>
      </c>
      <c r="I181">
        <f t="shared" si="22"/>
        <v>8173.7553149997366</v>
      </c>
      <c r="J181" s="46">
        <f t="shared" si="23"/>
        <v>643.60278070864217</v>
      </c>
      <c r="K181">
        <f t="shared" si="24"/>
        <v>1.3008935620058601</v>
      </c>
      <c r="L181">
        <f t="shared" si="25"/>
        <v>1.2804070492183693E-3</v>
      </c>
      <c r="M181" s="46">
        <f t="shared" si="26"/>
        <v>1.3008954523692247</v>
      </c>
      <c r="N181" s="8">
        <f t="shared" si="27"/>
        <v>2.7808237658042746E-4</v>
      </c>
      <c r="O181" s="5">
        <f>SUM($N$54:N181)*0.1+$O$30</f>
        <v>1.7797272101147375E-3</v>
      </c>
      <c r="P181" s="5">
        <f>SUM($O$54:O181)+$U$30</f>
        <v>7.652827003493376E-2</v>
      </c>
      <c r="Q181" s="8">
        <f t="shared" si="28"/>
        <v>-7.6402505040300142E-4</v>
      </c>
      <c r="R181" s="5">
        <f>SUM($Q$54:Q181)*0.1+$O$8</f>
        <v>-4.8897603225792133E-3</v>
      </c>
      <c r="S181" s="5">
        <f>SUM($R$54:R181)+$U$8</f>
        <v>-0.21025969387090623</v>
      </c>
      <c r="T181">
        <f t="shared" si="29"/>
        <v>5.2035742480234454E-3</v>
      </c>
      <c r="U181">
        <f t="shared" si="30"/>
        <v>0.22375369266500819</v>
      </c>
      <c r="X181" s="1"/>
    </row>
    <row r="182" spans="2:24" x14ac:dyDescent="0.35">
      <c r="B182">
        <f t="shared" si="31"/>
        <v>12.799999999999971</v>
      </c>
      <c r="C182">
        <f t="shared" si="16"/>
        <v>0</v>
      </c>
      <c r="D182">
        <f t="shared" si="17"/>
        <v>-604.78878374920225</v>
      </c>
      <c r="E182">
        <f t="shared" si="18"/>
        <v>-220.12511530276873</v>
      </c>
      <c r="F182">
        <f t="shared" si="19"/>
        <v>36287.327024952137</v>
      </c>
      <c r="G182">
        <f t="shared" si="20"/>
        <v>-2817.6014758754332</v>
      </c>
      <c r="H182">
        <f t="shared" si="21"/>
        <v>7741.296431989771</v>
      </c>
      <c r="I182">
        <f t="shared" si="22"/>
        <v>8238.1155930706009</v>
      </c>
      <c r="J182" s="46">
        <f t="shared" si="23"/>
        <v>643.60278070864217</v>
      </c>
      <c r="K182">
        <f t="shared" si="24"/>
        <v>1.3111368183996073</v>
      </c>
      <c r="L182">
        <f t="shared" si="25"/>
        <v>1.2804070492183693E-3</v>
      </c>
      <c r="M182" s="46">
        <f t="shared" si="26"/>
        <v>1.3111386939945293</v>
      </c>
      <c r="N182" s="8">
        <f t="shared" si="27"/>
        <v>2.8027200159287175E-4</v>
      </c>
      <c r="O182" s="5">
        <f>SUM($N$54:N182)*0.1+$O$30</f>
        <v>1.8077544102740248E-3</v>
      </c>
      <c r="P182" s="5">
        <f>SUM($O$54:O182)+$U$30</f>
        <v>7.8336024445207791E-2</v>
      </c>
      <c r="Q182" s="8">
        <f t="shared" si="28"/>
        <v>-7.7004099568176517E-4</v>
      </c>
      <c r="R182" s="5">
        <f>SUM($Q$54:Q182)*0.1+$O$8</f>
        <v>-4.9667644221473902E-3</v>
      </c>
      <c r="S182" s="5">
        <f>SUM($R$54:R182)+$U$8</f>
        <v>-0.21522645829305362</v>
      </c>
      <c r="T182">
        <f t="shared" si="29"/>
        <v>5.2855202991734206E-3</v>
      </c>
      <c r="U182">
        <f t="shared" si="30"/>
        <v>0.22903921296418164</v>
      </c>
      <c r="X182" s="1"/>
    </row>
    <row r="183" spans="2:24" x14ac:dyDescent="0.35">
      <c r="B183">
        <f t="shared" si="31"/>
        <v>12.89999999999997</v>
      </c>
      <c r="C183">
        <f t="shared" ref="C183:C246" si="32">IF(B183&lt;$B$41,0,IF(AND($B$41&lt;=B183,B183&lt;$B$41+$G$8),$B$15,$B$15+$B$12))</f>
        <v>0</v>
      </c>
      <c r="D183">
        <f t="shared" ref="D183:D246" si="33">IF(B183&lt;$B$41,$B$13,IF(AND($B$41&lt;=B183,B183&lt;$B$41+$G$8),$B$13+$B$16,$B$13+$B$16+$B$10))</f>
        <v>-604.78878374920225</v>
      </c>
      <c r="E183">
        <f t="shared" ref="E183:E246" si="34">IF(B183&lt;$B$41,$B$14,IF(AND($B$41&lt;=B183,B183&lt;$B$41+$G$8),$B$14+$B$17,$B$14+$B$17+$B$11))</f>
        <v>-220.12511530276873</v>
      </c>
      <c r="F183">
        <f t="shared" ref="F183:F246" si="35">IF(B183&lt;$B$41,-$G$6*$B$13,IF(AND($B$41&lt;=B183,B183&lt;$B$41+$G$8),-$G$6*$B$13,-$G$6*$B$13-$G$5*$B$10))</f>
        <v>36287.327024952137</v>
      </c>
      <c r="G183">
        <f t="shared" ref="G183:G246" si="36">IF(B183&lt;$B$41,$B$14*B183,IF(AND($B$41&lt;=B183,B183&lt;$B$41+$G$8),$B$14*B183-(-B183+$B$41)*$B$17,$B$14*B183-(-B183+$B$41)*$B$17-(-B183+$B$41+$G$8)*$B$11+$G$5*$B$12))</f>
        <v>-2839.6139874057103</v>
      </c>
      <c r="H183">
        <f t="shared" ref="H183:H246" si="37">IF(B183&lt;$B$41,-$B$13*B183,IF(AND($B$41&lt;=B183,B183&lt;=$B$41+$G$8),-$B$13*B183+(-B183+B170)*B145,-$B$13*B183+(-B183+$B$41)*$B$16+(-B183+$B$41+$G$8)*$B$10))</f>
        <v>7801.775310364691</v>
      </c>
      <c r="I183">
        <f t="shared" ref="I183:I246" si="38">SQRT(SUMSQ(H183,G183))</f>
        <v>8302.4758711414652</v>
      </c>
      <c r="J183" s="46">
        <f t="shared" ref="J183:J246" si="39">SQRT(SUMSQ(D183:E183))</f>
        <v>643.60278070864217</v>
      </c>
      <c r="K183">
        <f t="shared" ref="K183:K246" si="40">32*I183/(PI()*$G$13^3)</f>
        <v>1.3213800747933542</v>
      </c>
      <c r="L183">
        <f t="shared" ref="L183:L246" si="41">16*J183/(PI()*$G$13^4)</f>
        <v>1.2804070492183693E-3</v>
      </c>
      <c r="M183" s="46">
        <f t="shared" ref="M183:M246" si="42">SQRT(K183^2+3*L183^2)</f>
        <v>1.3213819358488013</v>
      </c>
      <c r="N183" s="8">
        <f t="shared" ref="N183:N246" si="43">-G183/($G$13*$B$42)</f>
        <v>2.824616266053161E-4</v>
      </c>
      <c r="O183" s="5">
        <f>SUM($N$54:N183)*0.1+$O$30</f>
        <v>1.8360005729345565E-3</v>
      </c>
      <c r="P183" s="5">
        <f>SUM($O$54:O183)+$U$30</f>
        <v>8.0172025018142343E-2</v>
      </c>
      <c r="Q183" s="8">
        <f t="shared" ref="Q183:Q246" si="44">-H183/($B$42*$G$13)</f>
        <v>-7.7605694096052902E-4</v>
      </c>
      <c r="R183" s="5">
        <f>SUM($Q$54:Q183)*0.1+$O$8</f>
        <v>-5.0443701162434431E-3</v>
      </c>
      <c r="S183" s="5">
        <f>SUM($R$54:R183)+$U$8</f>
        <v>-0.22027082840929707</v>
      </c>
      <c r="T183">
        <f t="shared" ref="T183:T246" si="45">SQRT(SUMSQ(O183,R183))</f>
        <v>5.3681065538480049E-3</v>
      </c>
      <c r="U183">
        <f t="shared" ref="U183:U246" si="46">SQRT(SUMSQ(S183,P183))</f>
        <v>0.23440731951802962</v>
      </c>
      <c r="X183" s="1"/>
    </row>
    <row r="184" spans="2:24" x14ac:dyDescent="0.35">
      <c r="B184">
        <f t="shared" ref="B184:B247" si="47">B183+0.1</f>
        <v>12.99999999999997</v>
      </c>
      <c r="C184">
        <f t="shared" si="32"/>
        <v>0</v>
      </c>
      <c r="D184">
        <f t="shared" si="33"/>
        <v>-604.78878374920225</v>
      </c>
      <c r="E184">
        <f t="shared" si="34"/>
        <v>-220.12511530276873</v>
      </c>
      <c r="F184">
        <f t="shared" si="35"/>
        <v>36287.327024952137</v>
      </c>
      <c r="G184">
        <f t="shared" si="36"/>
        <v>-2861.626498935987</v>
      </c>
      <c r="H184">
        <f t="shared" si="37"/>
        <v>7862.254188739611</v>
      </c>
      <c r="I184">
        <f t="shared" si="38"/>
        <v>8366.8361492123295</v>
      </c>
      <c r="J184" s="46">
        <f t="shared" si="39"/>
        <v>643.60278070864217</v>
      </c>
      <c r="K184">
        <f t="shared" si="40"/>
        <v>1.3316233311871011</v>
      </c>
      <c r="L184">
        <f t="shared" si="41"/>
        <v>1.2804070492183693E-3</v>
      </c>
      <c r="M184" s="46">
        <f t="shared" si="42"/>
        <v>1.3316251779267569</v>
      </c>
      <c r="N184" s="8">
        <f t="shared" si="43"/>
        <v>2.846512516177604E-4</v>
      </c>
      <c r="O184" s="5">
        <f>SUM($N$54:N184)*0.1+$O$30</f>
        <v>1.8644656980963327E-3</v>
      </c>
      <c r="P184" s="5">
        <f>SUM($O$54:O184)+$U$30</f>
        <v>8.2036490716238669E-2</v>
      </c>
      <c r="Q184" s="8">
        <f t="shared" si="44"/>
        <v>-7.8207288623929276E-4</v>
      </c>
      <c r="R184" s="5">
        <f>SUM($Q$54:Q184)*0.1+$O$8</f>
        <v>-5.122577404867372E-3</v>
      </c>
      <c r="S184" s="5">
        <f>SUM($R$54:R184)+$U$8</f>
        <v>-0.22539340581416445</v>
      </c>
      <c r="T184">
        <f t="shared" si="45"/>
        <v>5.4513330120471984E-3</v>
      </c>
      <c r="U184">
        <f t="shared" si="46"/>
        <v>0.23985865253007682</v>
      </c>
      <c r="X184" s="1"/>
    </row>
    <row r="185" spans="2:24" x14ac:dyDescent="0.35">
      <c r="B185">
        <f t="shared" si="47"/>
        <v>13.099999999999969</v>
      </c>
      <c r="C185">
        <f t="shared" si="32"/>
        <v>0</v>
      </c>
      <c r="D185">
        <f t="shared" si="33"/>
        <v>-604.78878374920225</v>
      </c>
      <c r="E185">
        <f t="shared" si="34"/>
        <v>-220.12511530276873</v>
      </c>
      <c r="F185">
        <f t="shared" si="35"/>
        <v>36287.327024952137</v>
      </c>
      <c r="G185">
        <f t="shared" si="36"/>
        <v>-2883.6390104662637</v>
      </c>
      <c r="H185">
        <f t="shared" si="37"/>
        <v>7922.733067114531</v>
      </c>
      <c r="I185">
        <f t="shared" si="38"/>
        <v>8431.196427283192</v>
      </c>
      <c r="J185" s="46">
        <f t="shared" si="39"/>
        <v>643.60278070864217</v>
      </c>
      <c r="K185">
        <f t="shared" si="40"/>
        <v>1.3418665875808478</v>
      </c>
      <c r="L185">
        <f t="shared" si="41"/>
        <v>1.2804070492183693E-3</v>
      </c>
      <c r="M185" s="46">
        <f t="shared" si="42"/>
        <v>1.3418684202232736</v>
      </c>
      <c r="N185" s="8">
        <f t="shared" si="43"/>
        <v>2.8684087663020469E-4</v>
      </c>
      <c r="O185" s="5">
        <f>SUM($N$54:N185)*0.1+$O$30</f>
        <v>1.8931497857593534E-3</v>
      </c>
      <c r="P185" s="5">
        <f>SUM($O$54:O185)+$U$30</f>
        <v>8.3929640501998026E-2</v>
      </c>
      <c r="Q185" s="8">
        <f t="shared" si="44"/>
        <v>-7.880888315180565E-4</v>
      </c>
      <c r="R185" s="5">
        <f>SUM($Q$54:Q185)*0.1+$O$8</f>
        <v>-5.2013862880191776E-3</v>
      </c>
      <c r="S185" s="5">
        <f>SUM($R$54:R185)+$U$8</f>
        <v>-0.23059479210218362</v>
      </c>
      <c r="T185">
        <f t="shared" si="45"/>
        <v>5.5351996737710019E-3</v>
      </c>
      <c r="U185">
        <f t="shared" si="46"/>
        <v>0.24539385220384782</v>
      </c>
      <c r="X185" s="1"/>
    </row>
    <row r="186" spans="2:24" x14ac:dyDescent="0.35">
      <c r="B186">
        <f t="shared" si="47"/>
        <v>13.199999999999969</v>
      </c>
      <c r="C186">
        <f t="shared" si="32"/>
        <v>0</v>
      </c>
      <c r="D186">
        <f t="shared" si="33"/>
        <v>-604.78878374920225</v>
      </c>
      <c r="E186">
        <f t="shared" si="34"/>
        <v>-220.12511530276873</v>
      </c>
      <c r="F186">
        <f t="shared" si="35"/>
        <v>36287.327024952137</v>
      </c>
      <c r="G186">
        <f t="shared" si="36"/>
        <v>-2905.6515219965404</v>
      </c>
      <c r="H186">
        <f t="shared" si="37"/>
        <v>7983.211945489451</v>
      </c>
      <c r="I186">
        <f t="shared" si="38"/>
        <v>8495.5567053540562</v>
      </c>
      <c r="J186" s="46">
        <f t="shared" si="39"/>
        <v>643.60278070864217</v>
      </c>
      <c r="K186">
        <f t="shared" si="40"/>
        <v>1.3521098439745949</v>
      </c>
      <c r="L186">
        <f t="shared" si="41"/>
        <v>1.2804070492183693E-3</v>
      </c>
      <c r="M186" s="46">
        <f t="shared" si="42"/>
        <v>1.3521116627333847</v>
      </c>
      <c r="N186" s="8">
        <f t="shared" si="43"/>
        <v>2.8903050164264899E-4</v>
      </c>
      <c r="O186" s="5">
        <f>SUM($N$54:N186)*0.1+$O$30</f>
        <v>1.9220528359236184E-3</v>
      </c>
      <c r="P186" s="5">
        <f>SUM($O$54:O186)+$U$30</f>
        <v>8.5851693337921642E-2</v>
      </c>
      <c r="Q186" s="8">
        <f t="shared" si="44"/>
        <v>-7.9410477679682035E-4</v>
      </c>
      <c r="R186" s="5">
        <f>SUM($Q$54:Q186)*0.1+$O$8</f>
        <v>-5.2807967656988593E-3</v>
      </c>
      <c r="S186" s="5">
        <f>SUM($R$54:R186)+$U$8</f>
        <v>-0.23587558886788249</v>
      </c>
      <c r="T186">
        <f t="shared" si="45"/>
        <v>5.6197065390194137E-3</v>
      </c>
      <c r="U186">
        <f t="shared" si="46"/>
        <v>0.25101355874286724</v>
      </c>
      <c r="X186" s="1"/>
    </row>
    <row r="187" spans="2:24" x14ac:dyDescent="0.35">
      <c r="B187">
        <f t="shared" si="47"/>
        <v>13.299999999999969</v>
      </c>
      <c r="C187">
        <f t="shared" si="32"/>
        <v>0</v>
      </c>
      <c r="D187">
        <f t="shared" si="33"/>
        <v>-604.78878374920225</v>
      </c>
      <c r="E187">
        <f t="shared" si="34"/>
        <v>-220.12511530276873</v>
      </c>
      <c r="F187">
        <f t="shared" si="35"/>
        <v>36287.327024952137</v>
      </c>
      <c r="G187">
        <f t="shared" si="36"/>
        <v>-2927.6640335268171</v>
      </c>
      <c r="H187">
        <f t="shared" si="37"/>
        <v>8043.6908238643709</v>
      </c>
      <c r="I187">
        <f t="shared" si="38"/>
        <v>8559.9169834249205</v>
      </c>
      <c r="J187" s="46">
        <f t="shared" si="39"/>
        <v>643.60278070864217</v>
      </c>
      <c r="K187">
        <f t="shared" si="40"/>
        <v>1.3623531003683418</v>
      </c>
      <c r="L187">
        <f t="shared" si="41"/>
        <v>1.2804070492183693E-3</v>
      </c>
      <c r="M187" s="46">
        <f t="shared" si="42"/>
        <v>1.3623549054522717</v>
      </c>
      <c r="N187" s="8">
        <f t="shared" si="43"/>
        <v>2.9122012665509333E-4</v>
      </c>
      <c r="O187" s="5">
        <f>SUM($N$54:N187)*0.1+$O$30</f>
        <v>1.9511748485891277E-3</v>
      </c>
      <c r="P187" s="5">
        <f>SUM($O$54:O187)+$U$30</f>
        <v>8.7802868186510771E-2</v>
      </c>
      <c r="Q187" s="8">
        <f t="shared" si="44"/>
        <v>-8.0012072207558409E-4</v>
      </c>
      <c r="R187" s="5">
        <f>SUM($Q$54:Q187)*0.1+$O$8</f>
        <v>-5.3608088379064178E-3</v>
      </c>
      <c r="S187" s="5">
        <f>SUM($R$54:R187)+$U$8</f>
        <v>-0.24123639770578889</v>
      </c>
      <c r="T187">
        <f t="shared" si="45"/>
        <v>5.7048536077924355E-3</v>
      </c>
      <c r="U187">
        <f t="shared" si="46"/>
        <v>0.25671841235065967</v>
      </c>
      <c r="X187" s="1"/>
    </row>
    <row r="188" spans="2:24" x14ac:dyDescent="0.35">
      <c r="B188">
        <f t="shared" si="47"/>
        <v>13.399999999999968</v>
      </c>
      <c r="C188">
        <f t="shared" si="32"/>
        <v>0</v>
      </c>
      <c r="D188">
        <f t="shared" si="33"/>
        <v>-604.78878374920225</v>
      </c>
      <c r="E188">
        <f t="shared" si="34"/>
        <v>-220.12511530276873</v>
      </c>
      <c r="F188">
        <f t="shared" si="35"/>
        <v>36287.327024952137</v>
      </c>
      <c r="G188">
        <f t="shared" si="36"/>
        <v>-2949.6765450570942</v>
      </c>
      <c r="H188">
        <f t="shared" si="37"/>
        <v>8104.1697022392909</v>
      </c>
      <c r="I188">
        <f t="shared" si="38"/>
        <v>8624.2772614957848</v>
      </c>
      <c r="J188" s="46">
        <f t="shared" si="39"/>
        <v>643.60278070864217</v>
      </c>
      <c r="K188">
        <f t="shared" si="40"/>
        <v>1.3725963567620887</v>
      </c>
      <c r="L188">
        <f t="shared" si="41"/>
        <v>1.2804070492183693E-3</v>
      </c>
      <c r="M188" s="46">
        <f t="shared" si="42"/>
        <v>1.3725981483752607</v>
      </c>
      <c r="N188" s="8">
        <f t="shared" si="43"/>
        <v>2.9340975166753763E-4</v>
      </c>
      <c r="O188" s="5">
        <f>SUM($N$54:N188)*0.1+$O$30</f>
        <v>1.9805158237558816E-3</v>
      </c>
      <c r="P188" s="5">
        <f>SUM($O$54:O188)+$U$30</f>
        <v>8.9783384010266656E-2</v>
      </c>
      <c r="Q188" s="8">
        <f t="shared" si="44"/>
        <v>-8.0613666735434794E-4</v>
      </c>
      <c r="R188" s="5">
        <f>SUM($Q$54:Q188)*0.1+$O$8</f>
        <v>-5.4414225046418531E-3</v>
      </c>
      <c r="S188" s="5">
        <f>SUM($R$54:R188)+$U$8</f>
        <v>-0.24667782021043075</v>
      </c>
      <c r="T188">
        <f t="shared" si="45"/>
        <v>5.7906408800900656E-3</v>
      </c>
      <c r="U188">
        <f t="shared" si="46"/>
        <v>0.26250905323074974</v>
      </c>
      <c r="X188" s="1"/>
    </row>
    <row r="189" spans="2:24" x14ac:dyDescent="0.35">
      <c r="B189">
        <f t="shared" si="47"/>
        <v>13.499999999999968</v>
      </c>
      <c r="C189">
        <f t="shared" si="32"/>
        <v>0</v>
      </c>
      <c r="D189">
        <f t="shared" si="33"/>
        <v>-604.78878374920225</v>
      </c>
      <c r="E189">
        <f t="shared" si="34"/>
        <v>-220.12511530276873</v>
      </c>
      <c r="F189">
        <f t="shared" si="35"/>
        <v>36287.327024952137</v>
      </c>
      <c r="G189">
        <f t="shared" si="36"/>
        <v>-2971.6890565873709</v>
      </c>
      <c r="H189">
        <f t="shared" si="37"/>
        <v>8164.6485806142109</v>
      </c>
      <c r="I189">
        <f t="shared" si="38"/>
        <v>8688.6375395666491</v>
      </c>
      <c r="J189" s="46">
        <f t="shared" si="39"/>
        <v>643.60278070864217</v>
      </c>
      <c r="K189">
        <f t="shared" si="40"/>
        <v>1.3828396131558356</v>
      </c>
      <c r="L189">
        <f t="shared" si="41"/>
        <v>1.2804070492183693E-3</v>
      </c>
      <c r="M189" s="46">
        <f t="shared" si="42"/>
        <v>1.3828413914978159</v>
      </c>
      <c r="N189" s="8">
        <f t="shared" si="43"/>
        <v>2.9559937667998198E-4</v>
      </c>
      <c r="O189" s="5">
        <f>SUM($N$54:N189)*0.1+$O$30</f>
        <v>2.0100757614238802E-3</v>
      </c>
      <c r="P189" s="5">
        <f>SUM($O$54:O189)+$U$30</f>
        <v>9.1793459771690539E-2</v>
      </c>
      <c r="Q189" s="8">
        <f t="shared" si="44"/>
        <v>-8.1215261263311168E-4</v>
      </c>
      <c r="R189" s="5">
        <f>SUM($Q$54:Q189)*0.1+$O$8</f>
        <v>-5.5226377659051643E-3</v>
      </c>
      <c r="S189" s="5">
        <f>SUM($R$54:R189)+$U$8</f>
        <v>-0.25220045797633589</v>
      </c>
      <c r="T189">
        <f t="shared" si="45"/>
        <v>5.8770683559123058E-3</v>
      </c>
      <c r="U189">
        <f t="shared" si="46"/>
        <v>0.26838612158666203</v>
      </c>
      <c r="X189" s="1"/>
    </row>
    <row r="190" spans="2:24" x14ac:dyDescent="0.35">
      <c r="B190">
        <f t="shared" si="47"/>
        <v>13.599999999999968</v>
      </c>
      <c r="C190">
        <f t="shared" si="32"/>
        <v>0</v>
      </c>
      <c r="D190">
        <f t="shared" si="33"/>
        <v>-604.78878374920225</v>
      </c>
      <c r="E190">
        <f t="shared" si="34"/>
        <v>-220.12511530276873</v>
      </c>
      <c r="F190">
        <f t="shared" si="35"/>
        <v>36287.327024952137</v>
      </c>
      <c r="G190">
        <f t="shared" si="36"/>
        <v>-2993.7015681176476</v>
      </c>
      <c r="H190">
        <f t="shared" si="37"/>
        <v>8225.1274589891309</v>
      </c>
      <c r="I190">
        <f t="shared" si="38"/>
        <v>8752.9978176375134</v>
      </c>
      <c r="J190" s="46">
        <f t="shared" si="39"/>
        <v>643.60278070864217</v>
      </c>
      <c r="K190">
        <f t="shared" si="40"/>
        <v>1.3930828695495827</v>
      </c>
      <c r="L190">
        <f t="shared" si="41"/>
        <v>1.2804070492183693E-3</v>
      </c>
      <c r="M190" s="46">
        <f t="shared" si="42"/>
        <v>1.3930846348155359</v>
      </c>
      <c r="N190" s="8">
        <f t="shared" si="43"/>
        <v>2.9778900169242627E-4</v>
      </c>
      <c r="O190" s="5">
        <f>SUM($N$54:N190)*0.1+$O$30</f>
        <v>2.0398546615931225E-3</v>
      </c>
      <c r="P190" s="5">
        <f>SUM($O$54:O190)+$U$30</f>
        <v>9.383331443328366E-2</v>
      </c>
      <c r="Q190" s="8">
        <f t="shared" si="44"/>
        <v>-8.1816855791187542E-4</v>
      </c>
      <c r="R190" s="5">
        <f>SUM($Q$54:Q190)*0.1+$O$8</f>
        <v>-5.6044546216963524E-3</v>
      </c>
      <c r="S190" s="5">
        <f>SUM($R$54:R190)+$U$8</f>
        <v>-0.25780491259803223</v>
      </c>
      <c r="T190">
        <f t="shared" si="45"/>
        <v>5.9641360352591551E-3</v>
      </c>
      <c r="U190">
        <f t="shared" si="46"/>
        <v>0.27435025762192117</v>
      </c>
      <c r="X190" s="1"/>
    </row>
    <row r="191" spans="2:24" x14ac:dyDescent="0.35">
      <c r="B191">
        <f t="shared" si="47"/>
        <v>13.699999999999967</v>
      </c>
      <c r="C191">
        <f t="shared" si="32"/>
        <v>0</v>
      </c>
      <c r="D191">
        <f t="shared" si="33"/>
        <v>-604.78878374920225</v>
      </c>
      <c r="E191">
        <f t="shared" si="34"/>
        <v>-220.12511530276873</v>
      </c>
      <c r="F191">
        <f t="shared" si="35"/>
        <v>36287.327024952137</v>
      </c>
      <c r="G191">
        <f t="shared" si="36"/>
        <v>-3015.7140796479243</v>
      </c>
      <c r="H191">
        <f t="shared" si="37"/>
        <v>8285.6063373640518</v>
      </c>
      <c r="I191">
        <f t="shared" si="38"/>
        <v>8817.3580957083777</v>
      </c>
      <c r="J191" s="46">
        <f t="shared" si="39"/>
        <v>643.60278070864217</v>
      </c>
      <c r="K191">
        <f t="shared" si="40"/>
        <v>1.4033261259433296</v>
      </c>
      <c r="L191">
        <f t="shared" si="41"/>
        <v>1.2804070492183693E-3</v>
      </c>
      <c r="M191" s="46">
        <f t="shared" si="42"/>
        <v>1.4033278783241458</v>
      </c>
      <c r="N191" s="8">
        <f t="shared" si="43"/>
        <v>2.9997862670487057E-4</v>
      </c>
      <c r="O191" s="5">
        <f>SUM($N$54:N191)*0.1+$O$30</f>
        <v>2.06985252426361E-3</v>
      </c>
      <c r="P191" s="5">
        <f>SUM($O$54:O191)+$U$30</f>
        <v>9.5903166957547276E-2</v>
      </c>
      <c r="Q191" s="8">
        <f t="shared" si="44"/>
        <v>-8.2418450319063927E-4</v>
      </c>
      <c r="R191" s="5">
        <f>SUM($Q$54:Q191)*0.1+$O$8</f>
        <v>-5.6868730720154165E-3</v>
      </c>
      <c r="S191" s="5">
        <f>SUM($R$54:R191)+$U$8</f>
        <v>-0.26349178567004766</v>
      </c>
      <c r="T191">
        <f t="shared" si="45"/>
        <v>6.0518439181306135E-3</v>
      </c>
      <c r="U191">
        <f t="shared" si="46"/>
        <v>0.2804021015400518</v>
      </c>
      <c r="X191" s="1"/>
    </row>
    <row r="192" spans="2:24" x14ac:dyDescent="0.35">
      <c r="B192">
        <f t="shared" si="47"/>
        <v>13.799999999999967</v>
      </c>
      <c r="C192">
        <f t="shared" si="32"/>
        <v>0</v>
      </c>
      <c r="D192">
        <f t="shared" si="33"/>
        <v>-604.78878374920225</v>
      </c>
      <c r="E192">
        <f t="shared" si="34"/>
        <v>-220.12511530276873</v>
      </c>
      <c r="F192">
        <f t="shared" si="35"/>
        <v>36287.327024952137</v>
      </c>
      <c r="G192">
        <f t="shared" si="36"/>
        <v>-3037.726591178201</v>
      </c>
      <c r="H192">
        <f t="shared" si="37"/>
        <v>8346.0852157389709</v>
      </c>
      <c r="I192">
        <f t="shared" si="38"/>
        <v>8881.7183737792402</v>
      </c>
      <c r="J192" s="46">
        <f t="shared" si="39"/>
        <v>643.60278070864217</v>
      </c>
      <c r="K192">
        <f t="shared" si="40"/>
        <v>1.4135693823370763</v>
      </c>
      <c r="L192">
        <f t="shared" si="41"/>
        <v>1.2804070492183693E-3</v>
      </c>
      <c r="M192" s="46">
        <f t="shared" si="42"/>
        <v>1.4135711220194966</v>
      </c>
      <c r="N192" s="8">
        <f t="shared" si="43"/>
        <v>3.0216825171731486E-4</v>
      </c>
      <c r="O192" s="5">
        <f>SUM($N$54:N192)*0.1+$O$30</f>
        <v>2.1000693494353413E-3</v>
      </c>
      <c r="P192" s="5">
        <f>SUM($O$54:O192)+$U$30</f>
        <v>9.8003236306982613E-2</v>
      </c>
      <c r="Q192" s="8">
        <f t="shared" si="44"/>
        <v>-8.3020044846940301E-4</v>
      </c>
      <c r="R192" s="5">
        <f>SUM($Q$54:Q192)*0.1+$O$8</f>
        <v>-5.7698931168623565E-3</v>
      </c>
      <c r="S192" s="5">
        <f>SUM($R$54:R192)+$U$8</f>
        <v>-0.26926167878691004</v>
      </c>
      <c r="T192">
        <f t="shared" si="45"/>
        <v>6.1401920045266803E-3</v>
      </c>
      <c r="U192">
        <f t="shared" si="46"/>
        <v>0.2865422935445785</v>
      </c>
      <c r="X192" s="1"/>
    </row>
    <row r="193" spans="2:24" x14ac:dyDescent="0.35">
      <c r="B193">
        <f t="shared" si="47"/>
        <v>13.899999999999967</v>
      </c>
      <c r="C193">
        <f t="shared" si="32"/>
        <v>0</v>
      </c>
      <c r="D193">
        <f t="shared" si="33"/>
        <v>-604.78878374920225</v>
      </c>
      <c r="E193">
        <f t="shared" si="34"/>
        <v>-220.12511530276873</v>
      </c>
      <c r="F193">
        <f t="shared" si="35"/>
        <v>36287.327024952137</v>
      </c>
      <c r="G193">
        <f t="shared" si="36"/>
        <v>-3059.7391027084782</v>
      </c>
      <c r="H193">
        <f t="shared" si="37"/>
        <v>8406.5640941138918</v>
      </c>
      <c r="I193">
        <f t="shared" si="38"/>
        <v>8946.0786518501063</v>
      </c>
      <c r="J193" s="46">
        <f t="shared" si="39"/>
        <v>643.60278070864217</v>
      </c>
      <c r="K193">
        <f t="shared" si="40"/>
        <v>1.4238126387308236</v>
      </c>
      <c r="L193">
        <f t="shared" si="41"/>
        <v>1.2804070492183693E-3</v>
      </c>
      <c r="M193" s="46">
        <f t="shared" si="42"/>
        <v>1.4238143658975582</v>
      </c>
      <c r="N193" s="8">
        <f t="shared" si="43"/>
        <v>3.0435787672975921E-4</v>
      </c>
      <c r="O193" s="5">
        <f>SUM($N$54:N193)*0.1+$O$30</f>
        <v>2.1305051371083173E-3</v>
      </c>
      <c r="P193" s="5">
        <f>SUM($O$54:O193)+$U$30</f>
        <v>0.10013374144409093</v>
      </c>
      <c r="Q193" s="8">
        <f t="shared" si="44"/>
        <v>-8.3621639374816686E-4</v>
      </c>
      <c r="R193" s="5">
        <f>SUM($Q$54:Q193)*0.1+$O$8</f>
        <v>-5.8535147562371733E-3</v>
      </c>
      <c r="S193" s="5">
        <f>SUM($R$54:R193)+$U$8</f>
        <v>-0.27511519354314723</v>
      </c>
      <c r="T193">
        <f t="shared" si="45"/>
        <v>6.2291802944473579E-3</v>
      </c>
      <c r="U193">
        <f t="shared" si="46"/>
        <v>0.29277147383902585</v>
      </c>
      <c r="X193" s="1"/>
    </row>
    <row r="194" spans="2:24" x14ac:dyDescent="0.35">
      <c r="B194">
        <f t="shared" si="47"/>
        <v>13.999999999999966</v>
      </c>
      <c r="C194">
        <f t="shared" si="32"/>
        <v>0</v>
      </c>
      <c r="D194">
        <f t="shared" si="33"/>
        <v>-604.78878374920225</v>
      </c>
      <c r="E194">
        <f t="shared" si="34"/>
        <v>-220.12511530276873</v>
      </c>
      <c r="F194">
        <f t="shared" si="35"/>
        <v>36287.327024952137</v>
      </c>
      <c r="G194">
        <f t="shared" si="36"/>
        <v>-3081.7516142387549</v>
      </c>
      <c r="H194">
        <f t="shared" si="37"/>
        <v>8467.0429724888108</v>
      </c>
      <c r="I194">
        <f t="shared" si="38"/>
        <v>9010.4389299209688</v>
      </c>
      <c r="J194" s="46">
        <f t="shared" si="39"/>
        <v>643.60278070864217</v>
      </c>
      <c r="K194">
        <f t="shared" si="40"/>
        <v>1.4340558951245703</v>
      </c>
      <c r="L194">
        <f t="shared" si="41"/>
        <v>1.2804070492183693E-3</v>
      </c>
      <c r="M194" s="46">
        <f t="shared" si="42"/>
        <v>1.4340576099544144</v>
      </c>
      <c r="N194" s="8">
        <f t="shared" si="43"/>
        <v>3.0654750174220351E-4</v>
      </c>
      <c r="O194" s="5">
        <f>SUM($N$54:N194)*0.1+$O$30</f>
        <v>2.161159887282538E-3</v>
      </c>
      <c r="P194" s="5">
        <f>SUM($O$54:O194)+$U$30</f>
        <v>0.10229490133137346</v>
      </c>
      <c r="Q194" s="8">
        <f t="shared" si="44"/>
        <v>-8.422323390269306E-4</v>
      </c>
      <c r="R194" s="5">
        <f>SUM($Q$54:Q194)*0.1+$O$8</f>
        <v>-5.9377379901398662E-3</v>
      </c>
      <c r="S194" s="5">
        <f>SUM($R$54:R194)+$U$8</f>
        <v>-0.28105293153328709</v>
      </c>
      <c r="T194">
        <f t="shared" si="45"/>
        <v>6.318808787892643E-3</v>
      </c>
      <c r="U194">
        <f t="shared" si="46"/>
        <v>0.2990902826269185</v>
      </c>
      <c r="X194" s="1"/>
    </row>
    <row r="195" spans="2:24" x14ac:dyDescent="0.35">
      <c r="B195">
        <f t="shared" si="47"/>
        <v>14.099999999999966</v>
      </c>
      <c r="C195">
        <f t="shared" si="32"/>
        <v>0</v>
      </c>
      <c r="D195">
        <f t="shared" si="33"/>
        <v>-604.78878374920225</v>
      </c>
      <c r="E195">
        <f t="shared" si="34"/>
        <v>-220.12511530276873</v>
      </c>
      <c r="F195">
        <f t="shared" si="35"/>
        <v>36287.327024952137</v>
      </c>
      <c r="G195">
        <f t="shared" si="36"/>
        <v>-3103.7641257690316</v>
      </c>
      <c r="H195">
        <f t="shared" si="37"/>
        <v>8527.5218508637317</v>
      </c>
      <c r="I195">
        <f t="shared" si="38"/>
        <v>9074.7992079918331</v>
      </c>
      <c r="J195" s="46">
        <f t="shared" si="39"/>
        <v>643.60278070864217</v>
      </c>
      <c r="K195">
        <f t="shared" si="40"/>
        <v>1.4442991515183172</v>
      </c>
      <c r="L195">
        <f t="shared" si="41"/>
        <v>1.2804070492183693E-3</v>
      </c>
      <c r="M195" s="46">
        <f t="shared" si="42"/>
        <v>1.4443008541862621</v>
      </c>
      <c r="N195" s="8">
        <f t="shared" si="43"/>
        <v>3.087371267546478E-4</v>
      </c>
      <c r="O195" s="5">
        <f>SUM($N$54:N195)*0.1+$O$30</f>
        <v>2.1920335999580025E-3</v>
      </c>
      <c r="P195" s="5">
        <f>SUM($O$54:O195)+$U$30</f>
        <v>0.10448693493133146</v>
      </c>
      <c r="Q195" s="8">
        <f t="shared" si="44"/>
        <v>-8.4824828430569445E-4</v>
      </c>
      <c r="R195" s="5">
        <f>SUM($Q$54:Q195)*0.1+$O$8</f>
        <v>-6.0225628185704358E-3</v>
      </c>
      <c r="S195" s="5">
        <f>SUM($R$54:R195)+$U$8</f>
        <v>-0.28707549435185753</v>
      </c>
      <c r="T195">
        <f t="shared" si="45"/>
        <v>6.4090774848625373E-3</v>
      </c>
      <c r="U195">
        <f t="shared" si="46"/>
        <v>0.30549936011178103</v>
      </c>
      <c r="X195" s="1"/>
    </row>
    <row r="196" spans="2:24" x14ac:dyDescent="0.35">
      <c r="B196">
        <f t="shared" si="47"/>
        <v>14.199999999999966</v>
      </c>
      <c r="C196">
        <f t="shared" si="32"/>
        <v>0</v>
      </c>
      <c r="D196">
        <f t="shared" si="33"/>
        <v>-604.78878374920225</v>
      </c>
      <c r="E196">
        <f t="shared" si="34"/>
        <v>-220.12511530276873</v>
      </c>
      <c r="F196">
        <f t="shared" si="35"/>
        <v>36287.327024952137</v>
      </c>
      <c r="G196">
        <f t="shared" si="36"/>
        <v>-3125.7766372993083</v>
      </c>
      <c r="H196">
        <f t="shared" si="37"/>
        <v>8588.0007292386508</v>
      </c>
      <c r="I196">
        <f t="shared" si="38"/>
        <v>9139.1594860626974</v>
      </c>
      <c r="J196" s="46">
        <f t="shared" si="39"/>
        <v>643.60278070864217</v>
      </c>
      <c r="K196">
        <f t="shared" si="40"/>
        <v>1.4545424079120641</v>
      </c>
      <c r="L196">
        <f t="shared" si="41"/>
        <v>1.2804070492183693E-3</v>
      </c>
      <c r="M196" s="46">
        <f t="shared" si="42"/>
        <v>1.4545440985894034</v>
      </c>
      <c r="N196" s="8">
        <f t="shared" si="43"/>
        <v>3.109267517670921E-4</v>
      </c>
      <c r="O196" s="5">
        <f>SUM($N$54:N196)*0.1+$O$30</f>
        <v>2.2231262751347121E-3</v>
      </c>
      <c r="P196" s="5">
        <f>SUM($O$54:O196)+$U$30</f>
        <v>0.10671006120646617</v>
      </c>
      <c r="Q196" s="8">
        <f t="shared" si="44"/>
        <v>-8.5426422958445809E-4</v>
      </c>
      <c r="R196" s="5">
        <f>SUM($Q$54:Q196)*0.1+$O$8</f>
        <v>-6.1079892415288814E-3</v>
      </c>
      <c r="S196" s="5">
        <f>SUM($R$54:R196)+$U$8</f>
        <v>-0.29318348359338642</v>
      </c>
      <c r="T196">
        <f t="shared" si="45"/>
        <v>6.4999863853570415E-3</v>
      </c>
      <c r="U196">
        <f t="shared" si="46"/>
        <v>0.31199934649713812</v>
      </c>
      <c r="X196" s="1"/>
    </row>
    <row r="197" spans="2:24" x14ac:dyDescent="0.35">
      <c r="B197">
        <f t="shared" si="47"/>
        <v>14.299999999999965</v>
      </c>
      <c r="C197">
        <f t="shared" si="32"/>
        <v>0</v>
      </c>
      <c r="D197">
        <f t="shared" si="33"/>
        <v>-604.78878374920225</v>
      </c>
      <c r="E197">
        <f t="shared" si="34"/>
        <v>-220.12511530276873</v>
      </c>
      <c r="F197">
        <f t="shared" si="35"/>
        <v>36287.327024952137</v>
      </c>
      <c r="G197">
        <f t="shared" si="36"/>
        <v>-3147.7891488295854</v>
      </c>
      <c r="H197">
        <f t="shared" si="37"/>
        <v>8648.4796076135717</v>
      </c>
      <c r="I197">
        <f t="shared" si="38"/>
        <v>9203.5197641335617</v>
      </c>
      <c r="J197" s="46">
        <f t="shared" si="39"/>
        <v>643.60278070864217</v>
      </c>
      <c r="K197">
        <f t="shared" si="40"/>
        <v>1.4647856643058113</v>
      </c>
      <c r="L197">
        <f t="shared" si="41"/>
        <v>1.2804070492183693E-3</v>
      </c>
      <c r="M197" s="46">
        <f t="shared" si="42"/>
        <v>1.4647873431602456</v>
      </c>
      <c r="N197" s="8">
        <f t="shared" si="43"/>
        <v>3.1311637677953645E-4</v>
      </c>
      <c r="O197" s="5">
        <f>SUM($N$54:N197)*0.1+$O$30</f>
        <v>2.2544379128126655E-3</v>
      </c>
      <c r="P197" s="5">
        <f>SUM($O$54:O197)+$U$30</f>
        <v>0.10896449911927884</v>
      </c>
      <c r="Q197" s="8">
        <f t="shared" si="44"/>
        <v>-8.6028017486322204E-4</v>
      </c>
      <c r="R197" s="5">
        <f>SUM($Q$54:Q197)*0.1+$O$8</f>
        <v>-6.194017259015203E-3</v>
      </c>
      <c r="S197" s="5">
        <f>SUM($R$54:R197)+$U$8</f>
        <v>-0.29937750085240161</v>
      </c>
      <c r="T197">
        <f t="shared" si="45"/>
        <v>6.5915354893761541E-3</v>
      </c>
      <c r="U197">
        <f t="shared" si="46"/>
        <v>0.31859088198651425</v>
      </c>
      <c r="X197" s="1"/>
    </row>
    <row r="198" spans="2:24" x14ac:dyDescent="0.35">
      <c r="B198">
        <f t="shared" si="47"/>
        <v>14.399999999999965</v>
      </c>
      <c r="C198">
        <f t="shared" si="32"/>
        <v>0</v>
      </c>
      <c r="D198">
        <f t="shared" si="33"/>
        <v>-604.78878374920225</v>
      </c>
      <c r="E198">
        <f t="shared" si="34"/>
        <v>-220.12511530276873</v>
      </c>
      <c r="F198">
        <f t="shared" si="35"/>
        <v>36287.327024952137</v>
      </c>
      <c r="G198">
        <f t="shared" si="36"/>
        <v>-3169.8016603598621</v>
      </c>
      <c r="H198">
        <f t="shared" si="37"/>
        <v>8708.9584859884908</v>
      </c>
      <c r="I198">
        <f t="shared" si="38"/>
        <v>9267.880042204426</v>
      </c>
      <c r="J198" s="46">
        <f t="shared" si="39"/>
        <v>643.60278070864217</v>
      </c>
      <c r="K198">
        <f t="shared" si="40"/>
        <v>1.4750289206995582</v>
      </c>
      <c r="L198">
        <f t="shared" si="41"/>
        <v>1.2804070492183693E-3</v>
      </c>
      <c r="M198" s="46">
        <f t="shared" si="42"/>
        <v>1.4750305878952945</v>
      </c>
      <c r="N198" s="8">
        <f t="shared" si="43"/>
        <v>3.1530600179198074E-4</v>
      </c>
      <c r="O198" s="5">
        <f>SUM($N$54:N198)*0.1+$O$30</f>
        <v>2.2859685129918636E-3</v>
      </c>
      <c r="P198" s="5">
        <f>SUM($O$54:O198)+$U$30</f>
        <v>0.1112504676322707</v>
      </c>
      <c r="Q198" s="8">
        <f t="shared" si="44"/>
        <v>-8.6629612014198568E-4</v>
      </c>
      <c r="R198" s="5">
        <f>SUM($Q$54:Q198)*0.1+$O$8</f>
        <v>-6.2806468710294014E-3</v>
      </c>
      <c r="S198" s="5">
        <f>SUM($R$54:R198)+$U$8</f>
        <v>-0.30565814772343103</v>
      </c>
      <c r="T198">
        <f t="shared" si="45"/>
        <v>6.6837247969198767E-3</v>
      </c>
      <c r="U198">
        <f t="shared" si="46"/>
        <v>0.32527460678343412</v>
      </c>
      <c r="X198" s="1"/>
    </row>
    <row r="199" spans="2:24" x14ac:dyDescent="0.35">
      <c r="B199">
        <f t="shared" si="47"/>
        <v>14.499999999999964</v>
      </c>
      <c r="C199">
        <f t="shared" si="32"/>
        <v>0</v>
      </c>
      <c r="D199">
        <f t="shared" si="33"/>
        <v>-604.78878374920225</v>
      </c>
      <c r="E199">
        <f t="shared" si="34"/>
        <v>-220.12511530276873</v>
      </c>
      <c r="F199">
        <f t="shared" si="35"/>
        <v>36287.327024952137</v>
      </c>
      <c r="G199">
        <f t="shared" si="36"/>
        <v>-3191.8141718901388</v>
      </c>
      <c r="H199">
        <f t="shared" si="37"/>
        <v>8769.4373643634117</v>
      </c>
      <c r="I199">
        <f t="shared" si="38"/>
        <v>9332.2403202752903</v>
      </c>
      <c r="J199" s="46">
        <f t="shared" si="39"/>
        <v>643.60278070864217</v>
      </c>
      <c r="K199">
        <f t="shared" si="40"/>
        <v>1.4852721770933051</v>
      </c>
      <c r="L199">
        <f t="shared" si="41"/>
        <v>1.2804070492183693E-3</v>
      </c>
      <c r="M199" s="46">
        <f t="shared" si="42"/>
        <v>1.4852738327911528</v>
      </c>
      <c r="N199" s="8">
        <f t="shared" si="43"/>
        <v>3.1749562680442504E-4</v>
      </c>
      <c r="O199" s="5">
        <f>SUM($N$54:N199)*0.1+$O$30</f>
        <v>2.3177180756723064E-3</v>
      </c>
      <c r="P199" s="5">
        <f>SUM($O$54:O199)+$U$30</f>
        <v>0.11356818570794301</v>
      </c>
      <c r="Q199" s="8">
        <f t="shared" si="44"/>
        <v>-8.7231206542074953E-4</v>
      </c>
      <c r="R199" s="5">
        <f>SUM($Q$54:Q199)*0.1+$O$8</f>
        <v>-6.3678780775714766E-3</v>
      </c>
      <c r="S199" s="5">
        <f>SUM($R$54:R199)+$U$8</f>
        <v>-0.31202602580100253</v>
      </c>
      <c r="T199">
        <f t="shared" si="45"/>
        <v>6.7765543079882085E-3</v>
      </c>
      <c r="U199">
        <f t="shared" si="46"/>
        <v>0.33205116109142235</v>
      </c>
      <c r="X199" s="1"/>
    </row>
    <row r="200" spans="2:24" x14ac:dyDescent="0.35">
      <c r="B200">
        <f t="shared" si="47"/>
        <v>14.599999999999964</v>
      </c>
      <c r="C200">
        <f t="shared" si="32"/>
        <v>0</v>
      </c>
      <c r="D200">
        <f t="shared" si="33"/>
        <v>-604.78878374920225</v>
      </c>
      <c r="E200">
        <f t="shared" si="34"/>
        <v>-220.12511530276873</v>
      </c>
      <c r="F200">
        <f t="shared" si="35"/>
        <v>36287.327024952137</v>
      </c>
      <c r="G200">
        <f t="shared" si="36"/>
        <v>-3213.8266834204155</v>
      </c>
      <c r="H200">
        <f t="shared" si="37"/>
        <v>8829.9162427383308</v>
      </c>
      <c r="I200">
        <f t="shared" si="38"/>
        <v>9396.6005983461528</v>
      </c>
      <c r="J200" s="46">
        <f t="shared" si="39"/>
        <v>643.60278070864217</v>
      </c>
      <c r="K200">
        <f t="shared" si="40"/>
        <v>1.4955154334870517</v>
      </c>
      <c r="L200">
        <f t="shared" si="41"/>
        <v>1.2804070492183693E-3</v>
      </c>
      <c r="M200" s="46">
        <f t="shared" si="42"/>
        <v>1.4955170778445157</v>
      </c>
      <c r="N200" s="8">
        <f t="shared" si="43"/>
        <v>3.1968525181686933E-4</v>
      </c>
      <c r="O200" s="5">
        <f>SUM($N$54:N200)*0.1+$O$30</f>
        <v>2.3496866008539934E-3</v>
      </c>
      <c r="P200" s="5">
        <f>SUM($O$54:O200)+$U$30</f>
        <v>0.11591787230879701</v>
      </c>
      <c r="Q200" s="8">
        <f t="shared" si="44"/>
        <v>-8.7832801069951327E-4</v>
      </c>
      <c r="R200" s="5">
        <f>SUM($Q$54:Q200)*0.1+$O$8</f>
        <v>-6.4557108786414269E-3</v>
      </c>
      <c r="S200" s="5">
        <f>SUM($R$54:R200)+$U$8</f>
        <v>-0.31848173667964397</v>
      </c>
      <c r="T200">
        <f t="shared" si="45"/>
        <v>6.8700240225811485E-3</v>
      </c>
      <c r="U200">
        <f t="shared" si="46"/>
        <v>0.33892118511400354</v>
      </c>
      <c r="X200" s="1"/>
    </row>
    <row r="201" spans="2:24" x14ac:dyDescent="0.35">
      <c r="B201">
        <f t="shared" si="47"/>
        <v>14.699999999999964</v>
      </c>
      <c r="C201">
        <f t="shared" si="32"/>
        <v>0</v>
      </c>
      <c r="D201">
        <f t="shared" si="33"/>
        <v>-604.78878374920225</v>
      </c>
      <c r="E201">
        <f t="shared" si="34"/>
        <v>-220.12511530276873</v>
      </c>
      <c r="F201">
        <f t="shared" si="35"/>
        <v>36287.327024952137</v>
      </c>
      <c r="G201">
        <f t="shared" si="36"/>
        <v>-3235.8391949506922</v>
      </c>
      <c r="H201">
        <f t="shared" si="37"/>
        <v>8890.3951211132517</v>
      </c>
      <c r="I201">
        <f t="shared" si="38"/>
        <v>9460.9608764170171</v>
      </c>
      <c r="J201" s="46">
        <f t="shared" si="39"/>
        <v>643.60278070864217</v>
      </c>
      <c r="K201">
        <f t="shared" si="40"/>
        <v>1.5057586898807986</v>
      </c>
      <c r="L201">
        <f t="shared" si="41"/>
        <v>1.2804070492183693E-3</v>
      </c>
      <c r="M201" s="46">
        <f t="shared" si="42"/>
        <v>1.5057603230521697</v>
      </c>
      <c r="N201" s="8">
        <f t="shared" si="43"/>
        <v>3.2187487682931363E-4</v>
      </c>
      <c r="O201" s="5">
        <f>SUM($N$54:N201)*0.1+$O$30</f>
        <v>2.3818740885369247E-3</v>
      </c>
      <c r="P201" s="5">
        <f>SUM($O$54:O201)+$U$30</f>
        <v>0.11829974639733393</v>
      </c>
      <c r="Q201" s="8">
        <f t="shared" si="44"/>
        <v>-8.8434395597827712E-4</v>
      </c>
      <c r="R201" s="5">
        <f>SUM($Q$54:Q201)*0.1+$O$8</f>
        <v>-6.5441452742392549E-3</v>
      </c>
      <c r="S201" s="5">
        <f>SUM($R$54:R201)+$U$8</f>
        <v>-0.32502588195388321</v>
      </c>
      <c r="T201">
        <f t="shared" si="45"/>
        <v>6.9641339406986986E-3</v>
      </c>
      <c r="U201">
        <f t="shared" si="46"/>
        <v>0.34588531905470221</v>
      </c>
      <c r="X201" s="1"/>
    </row>
    <row r="202" spans="2:24" x14ac:dyDescent="0.35">
      <c r="B202">
        <f t="shared" si="47"/>
        <v>14.799999999999963</v>
      </c>
      <c r="C202">
        <f t="shared" si="32"/>
        <v>0</v>
      </c>
      <c r="D202">
        <f t="shared" si="33"/>
        <v>-604.78878374920225</v>
      </c>
      <c r="E202">
        <f t="shared" si="34"/>
        <v>-220.12511530276873</v>
      </c>
      <c r="F202">
        <f t="shared" si="35"/>
        <v>36287.327024952137</v>
      </c>
      <c r="G202">
        <f t="shared" si="36"/>
        <v>-3257.8517064809694</v>
      </c>
      <c r="H202">
        <f t="shared" si="37"/>
        <v>8950.8739994881707</v>
      </c>
      <c r="I202">
        <f t="shared" si="38"/>
        <v>9525.3211544878814</v>
      </c>
      <c r="J202" s="46">
        <f t="shared" si="39"/>
        <v>643.60278070864217</v>
      </c>
      <c r="K202">
        <f t="shared" si="40"/>
        <v>1.5160019462745458</v>
      </c>
      <c r="L202">
        <f t="shared" si="41"/>
        <v>1.2804070492183693E-3</v>
      </c>
      <c r="M202" s="46">
        <f t="shared" si="42"/>
        <v>1.5160035684109869</v>
      </c>
      <c r="N202" s="8">
        <f t="shared" si="43"/>
        <v>3.2406450184175797E-4</v>
      </c>
      <c r="O202" s="5">
        <f>SUM($N$54:N202)*0.1+$O$30</f>
        <v>2.4142805387211003E-3</v>
      </c>
      <c r="P202" s="5">
        <f>SUM($O$54:O202)+$U$30</f>
        <v>0.12071402693605503</v>
      </c>
      <c r="Q202" s="8">
        <f t="shared" si="44"/>
        <v>-8.9035990125704086E-4</v>
      </c>
      <c r="R202" s="5">
        <f>SUM($Q$54:Q202)*0.1+$O$8</f>
        <v>-6.6331812643649589E-3</v>
      </c>
      <c r="S202" s="5">
        <f>SUM($R$54:R202)+$U$8</f>
        <v>-0.33165906321824817</v>
      </c>
      <c r="T202">
        <f t="shared" si="45"/>
        <v>7.0588840623408569E-3</v>
      </c>
      <c r="U202">
        <f t="shared" si="46"/>
        <v>0.35294420311704305</v>
      </c>
      <c r="X202" s="1"/>
    </row>
    <row r="203" spans="2:24" x14ac:dyDescent="0.35">
      <c r="B203">
        <f t="shared" si="47"/>
        <v>14.899999999999963</v>
      </c>
      <c r="C203">
        <f t="shared" si="32"/>
        <v>0</v>
      </c>
      <c r="D203">
        <f t="shared" si="33"/>
        <v>-604.78878374920225</v>
      </c>
      <c r="E203">
        <f t="shared" si="34"/>
        <v>-220.12511530276873</v>
      </c>
      <c r="F203">
        <f t="shared" si="35"/>
        <v>36287.327024952137</v>
      </c>
      <c r="G203">
        <f t="shared" si="36"/>
        <v>-3279.8642180112461</v>
      </c>
      <c r="H203">
        <f t="shared" si="37"/>
        <v>9011.3528778630916</v>
      </c>
      <c r="I203">
        <f t="shared" si="38"/>
        <v>9589.6814325587457</v>
      </c>
      <c r="J203" s="46">
        <f t="shared" si="39"/>
        <v>643.60278070864217</v>
      </c>
      <c r="K203">
        <f t="shared" si="40"/>
        <v>1.5262452026682927</v>
      </c>
      <c r="L203">
        <f t="shared" si="41"/>
        <v>1.2804070492183693E-3</v>
      </c>
      <c r="M203" s="46">
        <f t="shared" si="42"/>
        <v>1.5262468139179235</v>
      </c>
      <c r="N203" s="8">
        <f t="shared" si="43"/>
        <v>3.2625412685420227E-4</v>
      </c>
      <c r="O203" s="5">
        <f>SUM($N$54:N203)*0.1+$O$30</f>
        <v>2.4469059514065205E-3</v>
      </c>
      <c r="P203" s="5">
        <f>SUM($O$54:O203)+$U$30</f>
        <v>0.12316093288746155</v>
      </c>
      <c r="Q203" s="8">
        <f t="shared" si="44"/>
        <v>-8.9637584653580471E-4</v>
      </c>
      <c r="R203" s="5">
        <f>SUM($Q$54:Q203)*0.1+$O$8</f>
        <v>-6.7228188490185388E-3</v>
      </c>
      <c r="S203" s="5">
        <f>SUM($R$54:R203)+$U$8</f>
        <v>-0.33838188206726671</v>
      </c>
      <c r="T203">
        <f t="shared" si="45"/>
        <v>7.1542743875076245E-3</v>
      </c>
      <c r="U203">
        <f t="shared" si="46"/>
        <v>0.36009847750455071</v>
      </c>
      <c r="X203" s="1"/>
    </row>
    <row r="204" spans="2:24" x14ac:dyDescent="0.35">
      <c r="B204">
        <f t="shared" si="47"/>
        <v>14.999999999999963</v>
      </c>
      <c r="C204">
        <f t="shared" si="32"/>
        <v>0</v>
      </c>
      <c r="D204">
        <f t="shared" si="33"/>
        <v>-604.78878374920225</v>
      </c>
      <c r="E204">
        <f t="shared" si="34"/>
        <v>-220.12511530276873</v>
      </c>
      <c r="F204">
        <f t="shared" si="35"/>
        <v>36287.327024952137</v>
      </c>
      <c r="G204">
        <f t="shared" si="36"/>
        <v>-3301.8767295415228</v>
      </c>
      <c r="H204">
        <f t="shared" si="37"/>
        <v>9071.8317562380107</v>
      </c>
      <c r="I204">
        <f t="shared" si="38"/>
        <v>9654.0417106296081</v>
      </c>
      <c r="J204" s="46">
        <f t="shared" si="39"/>
        <v>643.60278070864217</v>
      </c>
      <c r="K204">
        <f t="shared" si="40"/>
        <v>1.5364884590620393</v>
      </c>
      <c r="L204">
        <f t="shared" si="41"/>
        <v>1.2804070492183693E-3</v>
      </c>
      <c r="M204" s="46">
        <f t="shared" si="42"/>
        <v>1.5364900595700171</v>
      </c>
      <c r="N204" s="8">
        <f t="shared" si="43"/>
        <v>3.2844375186664656E-4</v>
      </c>
      <c r="O204" s="5">
        <f>SUM($N$54:N204)*0.1+$O$30</f>
        <v>2.4797503265931854E-3</v>
      </c>
      <c r="P204" s="5">
        <f>SUM($O$54:O204)+$U$30</f>
        <v>0.12564068321405472</v>
      </c>
      <c r="Q204" s="8">
        <f t="shared" si="44"/>
        <v>-9.0239179181456834E-4</v>
      </c>
      <c r="R204" s="5">
        <f>SUM($Q$54:Q204)*0.1+$O$8</f>
        <v>-6.8130580281999965E-3</v>
      </c>
      <c r="S204" s="5">
        <f>SUM($R$54:R204)+$U$8</f>
        <v>-0.3451949400954667</v>
      </c>
      <c r="T204">
        <f t="shared" si="45"/>
        <v>7.2503049161990029E-3</v>
      </c>
      <c r="U204">
        <f t="shared" si="46"/>
        <v>0.3673487824207497</v>
      </c>
      <c r="X204" s="1"/>
    </row>
    <row r="205" spans="2:24" x14ac:dyDescent="0.35">
      <c r="B205">
        <f t="shared" si="47"/>
        <v>15.099999999999962</v>
      </c>
      <c r="C205">
        <f t="shared" si="32"/>
        <v>0</v>
      </c>
      <c r="D205">
        <f t="shared" si="33"/>
        <v>-604.78878374920225</v>
      </c>
      <c r="E205">
        <f t="shared" si="34"/>
        <v>-220.12511530276873</v>
      </c>
      <c r="F205">
        <f t="shared" si="35"/>
        <v>36287.327024952137</v>
      </c>
      <c r="G205">
        <f t="shared" si="36"/>
        <v>-3323.8892410717995</v>
      </c>
      <c r="H205">
        <f t="shared" si="37"/>
        <v>9132.3106346129316</v>
      </c>
      <c r="I205">
        <f t="shared" si="38"/>
        <v>9718.4019887004724</v>
      </c>
      <c r="J205" s="46">
        <f t="shared" si="39"/>
        <v>643.60278070864217</v>
      </c>
      <c r="K205">
        <f t="shared" si="40"/>
        <v>1.5467317154557862</v>
      </c>
      <c r="L205">
        <f t="shared" si="41"/>
        <v>1.2804070492183693E-3</v>
      </c>
      <c r="M205" s="46">
        <f t="shared" si="42"/>
        <v>1.5467333053643846</v>
      </c>
      <c r="N205" s="8">
        <f t="shared" si="43"/>
        <v>3.3063337687909086E-4</v>
      </c>
      <c r="O205" s="5">
        <f>SUM($N$54:N205)*0.1+$O$30</f>
        <v>2.5128136642810946E-3</v>
      </c>
      <c r="P205" s="5">
        <f>SUM($O$54:O205)+$U$30</f>
        <v>0.12815349687833583</v>
      </c>
      <c r="Q205" s="8">
        <f t="shared" si="44"/>
        <v>-9.084077370933323E-4</v>
      </c>
      <c r="R205" s="5">
        <f>SUM($Q$54:Q205)*0.1+$O$8</f>
        <v>-6.9038988019093292E-3</v>
      </c>
      <c r="S205" s="5">
        <f>SUM($R$54:R205)+$U$8</f>
        <v>-0.35209883889737603</v>
      </c>
      <c r="T205">
        <f t="shared" si="45"/>
        <v>7.3469756484149896E-3</v>
      </c>
      <c r="U205">
        <f t="shared" si="46"/>
        <v>0.37469575806916472</v>
      </c>
      <c r="X205" s="1"/>
    </row>
    <row r="206" spans="2:24" x14ac:dyDescent="0.35">
      <c r="B206">
        <f t="shared" si="47"/>
        <v>15.199999999999962</v>
      </c>
      <c r="C206">
        <f t="shared" si="32"/>
        <v>0</v>
      </c>
      <c r="D206">
        <f t="shared" si="33"/>
        <v>-604.78878374920225</v>
      </c>
      <c r="E206">
        <f t="shared" si="34"/>
        <v>-220.12511530276873</v>
      </c>
      <c r="F206">
        <f t="shared" si="35"/>
        <v>36287.327024952137</v>
      </c>
      <c r="G206">
        <f t="shared" si="36"/>
        <v>-3345.9017526020762</v>
      </c>
      <c r="H206">
        <f t="shared" si="37"/>
        <v>9192.7895129878507</v>
      </c>
      <c r="I206">
        <f t="shared" si="38"/>
        <v>9782.7622667713367</v>
      </c>
      <c r="J206" s="46">
        <f t="shared" si="39"/>
        <v>643.60278070864217</v>
      </c>
      <c r="K206">
        <f t="shared" si="40"/>
        <v>1.5569749718495334</v>
      </c>
      <c r="L206">
        <f t="shared" si="41"/>
        <v>1.2804070492183693E-3</v>
      </c>
      <c r="M206" s="46">
        <f t="shared" si="42"/>
        <v>1.5569765512982172</v>
      </c>
      <c r="N206" s="8">
        <f t="shared" si="43"/>
        <v>3.3282300189153515E-4</v>
      </c>
      <c r="O206" s="5">
        <f>SUM($N$54:N206)*0.1+$O$30</f>
        <v>2.546095964470248E-3</v>
      </c>
      <c r="P206" s="5">
        <f>SUM($O$54:O206)+$U$30</f>
        <v>0.13069959284280608</v>
      </c>
      <c r="Q206" s="8">
        <f t="shared" si="44"/>
        <v>-9.1442368237209593E-4</v>
      </c>
      <c r="R206" s="5">
        <f>SUM($Q$54:Q206)*0.1+$O$8</f>
        <v>-6.9953411701465396E-3</v>
      </c>
      <c r="S206" s="5">
        <f>SUM($R$54:R206)+$U$8</f>
        <v>-0.35909418006752258</v>
      </c>
      <c r="T206">
        <f t="shared" si="45"/>
        <v>7.4442865841555855E-3</v>
      </c>
      <c r="U206">
        <f t="shared" si="46"/>
        <v>0.38214004465332024</v>
      </c>
      <c r="X206" s="1"/>
    </row>
    <row r="207" spans="2:24" x14ac:dyDescent="0.35">
      <c r="B207">
        <f t="shared" si="47"/>
        <v>15.299999999999962</v>
      </c>
      <c r="C207">
        <f t="shared" si="32"/>
        <v>0</v>
      </c>
      <c r="D207">
        <f t="shared" si="33"/>
        <v>-604.78878374920225</v>
      </c>
      <c r="E207">
        <f t="shared" si="34"/>
        <v>-220.12511530276873</v>
      </c>
      <c r="F207">
        <f t="shared" si="35"/>
        <v>36287.327024952137</v>
      </c>
      <c r="G207">
        <f t="shared" si="36"/>
        <v>-3367.9142641323533</v>
      </c>
      <c r="H207">
        <f t="shared" si="37"/>
        <v>9253.2683913627716</v>
      </c>
      <c r="I207">
        <f t="shared" si="38"/>
        <v>9847.122544842201</v>
      </c>
      <c r="J207" s="46">
        <f t="shared" si="39"/>
        <v>643.60278070864217</v>
      </c>
      <c r="K207">
        <f t="shared" si="40"/>
        <v>1.5672182282432803</v>
      </c>
      <c r="L207">
        <f t="shared" si="41"/>
        <v>1.2804070492183693E-3</v>
      </c>
      <c r="M207" s="46">
        <f t="shared" si="42"/>
        <v>1.5672197973687805</v>
      </c>
      <c r="N207" s="8">
        <f t="shared" si="43"/>
        <v>3.350126269039795E-4</v>
      </c>
      <c r="O207" s="5">
        <f>SUM($N$54:N207)*0.1+$O$30</f>
        <v>2.5795972271606456E-3</v>
      </c>
      <c r="P207" s="5">
        <f>SUM($O$54:O207)+$U$30</f>
        <v>0.13327919006996672</v>
      </c>
      <c r="Q207" s="8">
        <f t="shared" si="44"/>
        <v>-9.2043962765085978E-4</v>
      </c>
      <c r="R207" s="5">
        <f>SUM($Q$54:Q207)*0.1+$O$8</f>
        <v>-7.0873851329116251E-3</v>
      </c>
      <c r="S207" s="5">
        <f>SUM($R$54:R207)+$U$8</f>
        <v>-0.36618156520043421</v>
      </c>
      <c r="T207">
        <f t="shared" si="45"/>
        <v>7.5422377234207905E-3</v>
      </c>
      <c r="U207">
        <f t="shared" si="46"/>
        <v>0.38968228237674107</v>
      </c>
      <c r="X207" s="1"/>
    </row>
    <row r="208" spans="2:24" x14ac:dyDescent="0.35">
      <c r="B208">
        <f t="shared" si="47"/>
        <v>15.399999999999961</v>
      </c>
      <c r="C208">
        <f t="shared" si="32"/>
        <v>0</v>
      </c>
      <c r="D208">
        <f t="shared" si="33"/>
        <v>-604.78878374920225</v>
      </c>
      <c r="E208">
        <f t="shared" si="34"/>
        <v>-220.12511530276873</v>
      </c>
      <c r="F208">
        <f t="shared" si="35"/>
        <v>36287.327024952137</v>
      </c>
      <c r="G208">
        <f t="shared" si="36"/>
        <v>-3389.92677566263</v>
      </c>
      <c r="H208">
        <f t="shared" si="37"/>
        <v>9313.7472697376907</v>
      </c>
      <c r="I208">
        <f t="shared" si="38"/>
        <v>9911.4828229130635</v>
      </c>
      <c r="J208" s="46">
        <f t="shared" si="39"/>
        <v>643.60278070864217</v>
      </c>
      <c r="K208">
        <f t="shared" si="40"/>
        <v>1.577461484637027</v>
      </c>
      <c r="L208">
        <f t="shared" si="41"/>
        <v>1.2804070492183693E-3</v>
      </c>
      <c r="M208" s="46">
        <f t="shared" si="42"/>
        <v>1.5774630435734107</v>
      </c>
      <c r="N208" s="8">
        <f t="shared" si="43"/>
        <v>3.372022519164238E-4</v>
      </c>
      <c r="O208" s="5">
        <f>SUM($N$54:N208)*0.1+$O$30</f>
        <v>2.613317452352288E-3</v>
      </c>
      <c r="P208" s="5">
        <f>SUM($O$54:O208)+$U$30</f>
        <v>0.13589250752231902</v>
      </c>
      <c r="Q208" s="8">
        <f t="shared" si="44"/>
        <v>-9.2645557292962352E-4</v>
      </c>
      <c r="R208" s="5">
        <f>SUM($Q$54:Q208)*0.1+$O$8</f>
        <v>-7.1800306902045884E-3</v>
      </c>
      <c r="S208" s="5">
        <f>SUM($R$54:R208)+$U$8</f>
        <v>-0.37336159589063878</v>
      </c>
      <c r="T208">
        <f t="shared" si="45"/>
        <v>7.6408290662106056E-3</v>
      </c>
      <c r="U208">
        <f t="shared" si="46"/>
        <v>0.39732311144295168</v>
      </c>
      <c r="X208" s="1"/>
    </row>
    <row r="209" spans="2:24" x14ac:dyDescent="0.35">
      <c r="B209">
        <f t="shared" si="47"/>
        <v>15.499999999999961</v>
      </c>
      <c r="C209">
        <f t="shared" si="32"/>
        <v>0</v>
      </c>
      <c r="D209">
        <f t="shared" si="33"/>
        <v>-604.78878374920225</v>
      </c>
      <c r="E209">
        <f t="shared" si="34"/>
        <v>-220.12511530276873</v>
      </c>
      <c r="F209">
        <f t="shared" si="35"/>
        <v>36287.327024952137</v>
      </c>
      <c r="G209">
        <f t="shared" si="36"/>
        <v>-3411.9392871929067</v>
      </c>
      <c r="H209">
        <f t="shared" si="37"/>
        <v>9374.2261481126116</v>
      </c>
      <c r="I209">
        <f t="shared" si="38"/>
        <v>9975.8431009839296</v>
      </c>
      <c r="J209" s="46">
        <f t="shared" si="39"/>
        <v>643.60278070864217</v>
      </c>
      <c r="K209">
        <f t="shared" si="40"/>
        <v>1.5877047410307741</v>
      </c>
      <c r="L209">
        <f t="shared" si="41"/>
        <v>1.2804070492183693E-3</v>
      </c>
      <c r="M209" s="46">
        <f t="shared" si="42"/>
        <v>1.5877062899095136</v>
      </c>
      <c r="N209" s="8">
        <f t="shared" si="43"/>
        <v>3.3939187692886809E-4</v>
      </c>
      <c r="O209" s="5">
        <f>SUM($N$54:N209)*0.1+$O$30</f>
        <v>2.647256640045175E-3</v>
      </c>
      <c r="P209" s="5">
        <f>SUM($O$54:O209)+$U$30</f>
        <v>0.13853976416236419</v>
      </c>
      <c r="Q209" s="8">
        <f t="shared" si="44"/>
        <v>-9.3247151820838737E-4</v>
      </c>
      <c r="R209" s="5">
        <f>SUM($Q$54:Q209)*0.1+$O$8</f>
        <v>-7.2732778420254267E-3</v>
      </c>
      <c r="S209" s="5">
        <f>SUM($R$54:R209)+$U$8</f>
        <v>-0.38063487373266419</v>
      </c>
      <c r="T209">
        <f t="shared" si="45"/>
        <v>7.7400606125250281E-3</v>
      </c>
      <c r="U209">
        <f t="shared" si="46"/>
        <v>0.40506317205547665</v>
      </c>
      <c r="X209" s="1"/>
    </row>
    <row r="210" spans="2:24" x14ac:dyDescent="0.35">
      <c r="B210">
        <f t="shared" si="47"/>
        <v>15.599999999999961</v>
      </c>
      <c r="C210">
        <f t="shared" si="32"/>
        <v>0</v>
      </c>
      <c r="D210">
        <f t="shared" si="33"/>
        <v>-604.78878374920225</v>
      </c>
      <c r="E210">
        <f t="shared" si="34"/>
        <v>-220.12511530276873</v>
      </c>
      <c r="F210">
        <f t="shared" si="35"/>
        <v>36287.327024952137</v>
      </c>
      <c r="G210">
        <f t="shared" si="36"/>
        <v>-3433.9517987231834</v>
      </c>
      <c r="H210">
        <f t="shared" si="37"/>
        <v>9434.7050264875306</v>
      </c>
      <c r="I210">
        <f t="shared" si="38"/>
        <v>10040.203379054792</v>
      </c>
      <c r="J210" s="46">
        <f t="shared" si="39"/>
        <v>643.60278070864217</v>
      </c>
      <c r="K210">
        <f t="shared" si="40"/>
        <v>1.5979479974245208</v>
      </c>
      <c r="L210">
        <f t="shared" si="41"/>
        <v>1.2804070492183693E-3</v>
      </c>
      <c r="M210" s="46">
        <f t="shared" si="42"/>
        <v>1.5979495363745599</v>
      </c>
      <c r="N210" s="8">
        <f t="shared" si="43"/>
        <v>3.4158150194131239E-4</v>
      </c>
      <c r="O210" s="5">
        <f>SUM($N$54:N210)*0.1+$O$30</f>
        <v>2.6814147902393063E-3</v>
      </c>
      <c r="P210" s="5">
        <f>SUM($O$54:O210)+$U$30</f>
        <v>0.1412211789526035</v>
      </c>
      <c r="Q210" s="8">
        <f t="shared" si="44"/>
        <v>-9.3848746348715111E-4</v>
      </c>
      <c r="R210" s="5">
        <f>SUM($Q$54:Q210)*0.1+$O$8</f>
        <v>-7.3671265883741418E-3</v>
      </c>
      <c r="S210" s="5">
        <f>SUM($R$54:R210)+$U$8</f>
        <v>-0.38800200032103832</v>
      </c>
      <c r="T210">
        <f t="shared" si="45"/>
        <v>7.8399323623640597E-3</v>
      </c>
      <c r="U210">
        <f t="shared" si="46"/>
        <v>0.41290310441784073</v>
      </c>
      <c r="X210" s="1"/>
    </row>
    <row r="211" spans="2:24" x14ac:dyDescent="0.35">
      <c r="B211">
        <f t="shared" si="47"/>
        <v>15.69999999999996</v>
      </c>
      <c r="C211">
        <f t="shared" si="32"/>
        <v>0</v>
      </c>
      <c r="D211">
        <f t="shared" si="33"/>
        <v>-604.78878374920225</v>
      </c>
      <c r="E211">
        <f t="shared" si="34"/>
        <v>-220.12511530276873</v>
      </c>
      <c r="F211">
        <f t="shared" si="35"/>
        <v>36287.327024952137</v>
      </c>
      <c r="G211">
        <f t="shared" si="36"/>
        <v>-3455.9643102534606</v>
      </c>
      <c r="H211">
        <f t="shared" si="37"/>
        <v>9495.1839048624515</v>
      </c>
      <c r="I211">
        <f t="shared" si="38"/>
        <v>10104.563657125656</v>
      </c>
      <c r="J211" s="46">
        <f t="shared" si="39"/>
        <v>643.60278070864217</v>
      </c>
      <c r="K211">
        <f t="shared" si="40"/>
        <v>1.6081912538182679</v>
      </c>
      <c r="L211">
        <f t="shared" si="41"/>
        <v>1.2804070492183693E-3</v>
      </c>
      <c r="M211" s="46">
        <f t="shared" si="42"/>
        <v>1.6081927829660869</v>
      </c>
      <c r="N211" s="8">
        <f t="shared" si="43"/>
        <v>3.4377112695375674E-4</v>
      </c>
      <c r="O211" s="5">
        <f>SUM($N$54:N211)*0.1+$O$30</f>
        <v>2.7157919029346818E-3</v>
      </c>
      <c r="P211" s="5">
        <f>SUM($O$54:O211)+$U$30</f>
        <v>0.14393697085553819</v>
      </c>
      <c r="Q211" s="8">
        <f t="shared" si="44"/>
        <v>-9.4450340876591496E-4</v>
      </c>
      <c r="R211" s="5">
        <f>SUM($Q$54:Q211)*0.1+$O$8</f>
        <v>-7.4615769292507329E-3</v>
      </c>
      <c r="S211" s="5">
        <f>SUM($R$54:R211)+$U$8</f>
        <v>-0.39546357725028908</v>
      </c>
      <c r="T211">
        <f t="shared" si="45"/>
        <v>7.9404443157277023E-3</v>
      </c>
      <c r="U211">
        <f t="shared" si="46"/>
        <v>0.42084354873356844</v>
      </c>
      <c r="X211" s="1"/>
    </row>
    <row r="212" spans="2:24" x14ac:dyDescent="0.35">
      <c r="B212">
        <f t="shared" si="47"/>
        <v>15.79999999999996</v>
      </c>
      <c r="C212">
        <f t="shared" si="32"/>
        <v>0</v>
      </c>
      <c r="D212">
        <f t="shared" si="33"/>
        <v>-604.78878374920225</v>
      </c>
      <c r="E212">
        <f t="shared" si="34"/>
        <v>-220.12511530276873</v>
      </c>
      <c r="F212">
        <f t="shared" si="35"/>
        <v>36287.327024952137</v>
      </c>
      <c r="G212">
        <f t="shared" si="36"/>
        <v>-3477.9768217837373</v>
      </c>
      <c r="H212">
        <f t="shared" si="37"/>
        <v>9555.6627832373706</v>
      </c>
      <c r="I212">
        <f t="shared" si="38"/>
        <v>10168.923935196521</v>
      </c>
      <c r="J212" s="46">
        <f t="shared" si="39"/>
        <v>643.60278070864217</v>
      </c>
      <c r="K212">
        <f t="shared" si="40"/>
        <v>1.6184345102120148</v>
      </c>
      <c r="L212">
        <f t="shared" si="41"/>
        <v>1.2804070492183693E-3</v>
      </c>
      <c r="M212" s="46">
        <f t="shared" si="42"/>
        <v>1.618436029681692</v>
      </c>
      <c r="N212" s="8">
        <f t="shared" si="43"/>
        <v>3.4596075196620103E-4</v>
      </c>
      <c r="O212" s="5">
        <f>SUM($N$54:N212)*0.1+$O$30</f>
        <v>2.7503879781313016E-3</v>
      </c>
      <c r="P212" s="5">
        <f>SUM($O$54:O212)+$U$30</f>
        <v>0.14668735883366948</v>
      </c>
      <c r="Q212" s="8">
        <f t="shared" si="44"/>
        <v>-9.505193540446786E-4</v>
      </c>
      <c r="R212" s="5">
        <f>SUM($Q$54:Q212)*0.1+$O$8</f>
        <v>-7.5566288646552009E-3</v>
      </c>
      <c r="S212" s="5">
        <f>SUM($R$54:R212)+$U$8</f>
        <v>-0.40302020611494427</v>
      </c>
      <c r="T212">
        <f t="shared" si="45"/>
        <v>8.0415964726159531E-3</v>
      </c>
      <c r="U212">
        <f t="shared" si="46"/>
        <v>0.42888514520618443</v>
      </c>
      <c r="X212" s="1"/>
    </row>
    <row r="213" spans="2:24" x14ac:dyDescent="0.35">
      <c r="B213">
        <f t="shared" si="47"/>
        <v>15.899999999999959</v>
      </c>
      <c r="C213">
        <f t="shared" si="32"/>
        <v>0</v>
      </c>
      <c r="D213">
        <f t="shared" si="33"/>
        <v>-604.78878374920225</v>
      </c>
      <c r="E213">
        <f t="shared" si="34"/>
        <v>-220.12511530276873</v>
      </c>
      <c r="F213">
        <f t="shared" si="35"/>
        <v>36287.327024952137</v>
      </c>
      <c r="G213">
        <f t="shared" si="36"/>
        <v>-3499.9893333140139</v>
      </c>
      <c r="H213">
        <f t="shared" si="37"/>
        <v>9616.1416616122915</v>
      </c>
      <c r="I213">
        <f t="shared" si="38"/>
        <v>10233.284213267385</v>
      </c>
      <c r="J213" s="46">
        <f t="shared" si="39"/>
        <v>643.60278070864217</v>
      </c>
      <c r="K213">
        <f t="shared" si="40"/>
        <v>1.6286777666057617</v>
      </c>
      <c r="L213">
        <f t="shared" si="41"/>
        <v>1.2804070492183693E-3</v>
      </c>
      <c r="M213" s="46">
        <f t="shared" si="42"/>
        <v>1.6286792765190348</v>
      </c>
      <c r="N213" s="8">
        <f t="shared" si="43"/>
        <v>3.4815037697864533E-4</v>
      </c>
      <c r="O213" s="5">
        <f>SUM($N$54:N213)*0.1+$O$30</f>
        <v>2.7852030158291661E-3</v>
      </c>
      <c r="P213" s="5">
        <f>SUM($O$54:O213)+$U$30</f>
        <v>0.14947256184949864</v>
      </c>
      <c r="Q213" s="8">
        <f t="shared" si="44"/>
        <v>-9.5653529932344245E-4</v>
      </c>
      <c r="R213" s="5">
        <f>SUM($Q$54:Q213)*0.1+$O$8</f>
        <v>-7.6522823945875456E-3</v>
      </c>
      <c r="S213" s="5">
        <f>SUM($R$54:R213)+$U$8</f>
        <v>-0.41067248850953181</v>
      </c>
      <c r="T213">
        <f t="shared" si="45"/>
        <v>8.143388833028814E-3</v>
      </c>
      <c r="U213">
        <f t="shared" si="46"/>
        <v>0.43702853403921321</v>
      </c>
      <c r="X213" s="1"/>
    </row>
    <row r="214" spans="2:24" x14ac:dyDescent="0.35">
      <c r="B214">
        <f t="shared" si="47"/>
        <v>15.999999999999959</v>
      </c>
      <c r="C214">
        <f t="shared" si="32"/>
        <v>0</v>
      </c>
      <c r="D214">
        <f t="shared" si="33"/>
        <v>-604.78878374920225</v>
      </c>
      <c r="E214">
        <f t="shared" si="34"/>
        <v>-220.12511530276873</v>
      </c>
      <c r="F214">
        <f t="shared" si="35"/>
        <v>36287.327024952137</v>
      </c>
      <c r="G214">
        <f t="shared" si="36"/>
        <v>-3522.0018448442906</v>
      </c>
      <c r="H214">
        <f t="shared" si="37"/>
        <v>9676.6205399872106</v>
      </c>
      <c r="I214">
        <f t="shared" si="38"/>
        <v>10297.644491338247</v>
      </c>
      <c r="J214" s="46">
        <f t="shared" si="39"/>
        <v>643.60278070864217</v>
      </c>
      <c r="K214">
        <f t="shared" si="40"/>
        <v>1.6389210229995084</v>
      </c>
      <c r="L214">
        <f t="shared" si="41"/>
        <v>1.2804070492183693E-3</v>
      </c>
      <c r="M214" s="46">
        <f t="shared" si="42"/>
        <v>1.6389225234758322</v>
      </c>
      <c r="N214" s="8">
        <f t="shared" si="43"/>
        <v>3.5034000199108962E-4</v>
      </c>
      <c r="O214" s="5">
        <f>SUM($N$54:N214)*0.1+$O$30</f>
        <v>2.8202370160282752E-3</v>
      </c>
      <c r="P214" s="5">
        <f>SUM($O$54:O214)+$U$30</f>
        <v>0.15229279886552691</v>
      </c>
      <c r="Q214" s="8">
        <f t="shared" si="44"/>
        <v>-9.6255124460220619E-4</v>
      </c>
      <c r="R214" s="5">
        <f>SUM($Q$54:Q214)*0.1+$O$8</f>
        <v>-7.7485375190477664E-3</v>
      </c>
      <c r="S214" s="5">
        <f>SUM($R$54:R214)+$U$8</f>
        <v>-0.41842102602857956</v>
      </c>
      <c r="T214">
        <f t="shared" si="45"/>
        <v>8.2458213969662832E-3</v>
      </c>
      <c r="U214">
        <f t="shared" si="46"/>
        <v>0.44527435543617944</v>
      </c>
      <c r="X214" s="1"/>
    </row>
    <row r="215" spans="2:24" x14ac:dyDescent="0.35">
      <c r="B215">
        <f t="shared" si="47"/>
        <v>16.099999999999959</v>
      </c>
      <c r="C215">
        <f t="shared" si="32"/>
        <v>0</v>
      </c>
      <c r="D215">
        <f t="shared" si="33"/>
        <v>-604.78878374920225</v>
      </c>
      <c r="E215">
        <f t="shared" si="34"/>
        <v>-220.12511530276873</v>
      </c>
      <c r="F215">
        <f t="shared" si="35"/>
        <v>36287.327024952137</v>
      </c>
      <c r="G215">
        <f t="shared" si="36"/>
        <v>-3544.0143563745673</v>
      </c>
      <c r="H215">
        <f t="shared" si="37"/>
        <v>9737.0994183621315</v>
      </c>
      <c r="I215">
        <f t="shared" si="38"/>
        <v>10362.004769409114</v>
      </c>
      <c r="J215" s="46">
        <f t="shared" si="39"/>
        <v>643.60278070864217</v>
      </c>
      <c r="K215">
        <f t="shared" si="40"/>
        <v>1.6491642793932557</v>
      </c>
      <c r="L215">
        <f t="shared" si="41"/>
        <v>1.2804070492183693E-3</v>
      </c>
      <c r="M215" s="46">
        <f t="shared" si="42"/>
        <v>1.6491657705498592</v>
      </c>
      <c r="N215" s="8">
        <f t="shared" si="43"/>
        <v>3.5252962700353392E-4</v>
      </c>
      <c r="O215" s="5">
        <f>SUM($N$54:N215)*0.1+$O$30</f>
        <v>2.8554899787286286E-3</v>
      </c>
      <c r="P215" s="5">
        <f>SUM($O$54:O215)+$U$30</f>
        <v>0.15514828884425552</v>
      </c>
      <c r="Q215" s="8">
        <f t="shared" si="44"/>
        <v>-9.6856718988097004E-4</v>
      </c>
      <c r="R215" s="5">
        <f>SUM($Q$54:Q215)*0.1+$O$8</f>
        <v>-7.8453942380358639E-3</v>
      </c>
      <c r="S215" s="5">
        <f>SUM($R$54:R215)+$U$8</f>
        <v>-0.42626642026661543</v>
      </c>
      <c r="T215">
        <f t="shared" si="45"/>
        <v>8.3488941644283606E-3</v>
      </c>
      <c r="U215">
        <f t="shared" si="46"/>
        <v>0.45362324960060785</v>
      </c>
      <c r="X215" s="1"/>
    </row>
    <row r="216" spans="2:24" x14ac:dyDescent="0.35">
      <c r="B216">
        <f t="shared" si="47"/>
        <v>16.19999999999996</v>
      </c>
      <c r="C216">
        <f t="shared" si="32"/>
        <v>0</v>
      </c>
      <c r="D216">
        <f t="shared" si="33"/>
        <v>-604.78878374920225</v>
      </c>
      <c r="E216">
        <f t="shared" si="34"/>
        <v>-220.12511530276873</v>
      </c>
      <c r="F216">
        <f t="shared" si="35"/>
        <v>36287.327024952137</v>
      </c>
      <c r="G216">
        <f t="shared" si="36"/>
        <v>-3566.0268679048449</v>
      </c>
      <c r="H216">
        <f t="shared" si="37"/>
        <v>9797.5782967370524</v>
      </c>
      <c r="I216">
        <f t="shared" si="38"/>
        <v>10426.365047479978</v>
      </c>
      <c r="J216" s="46">
        <f t="shared" si="39"/>
        <v>643.60278070864217</v>
      </c>
      <c r="K216">
        <f t="shared" si="40"/>
        <v>1.6594075357870026</v>
      </c>
      <c r="L216">
        <f t="shared" si="41"/>
        <v>1.2804070492183693E-3</v>
      </c>
      <c r="M216" s="46">
        <f t="shared" si="42"/>
        <v>1.659409017738944</v>
      </c>
      <c r="N216" s="8">
        <f t="shared" si="43"/>
        <v>3.5471925201597832E-4</v>
      </c>
      <c r="O216" s="5">
        <f>SUM($N$54:N216)*0.1+$O$30</f>
        <v>2.8909619039302263E-3</v>
      </c>
      <c r="P216" s="5">
        <f>SUM($O$54:O216)+$U$30</f>
        <v>0.15803925074818576</v>
      </c>
      <c r="Q216" s="8">
        <f t="shared" si="44"/>
        <v>-9.7458313515973389E-4</v>
      </c>
      <c r="R216" s="5">
        <f>SUM($Q$54:Q216)*0.1+$O$8</f>
        <v>-7.9428525515518374E-3</v>
      </c>
      <c r="S216" s="5">
        <f>SUM($R$54:R216)+$U$8</f>
        <v>-0.43420927281816729</v>
      </c>
      <c r="T216">
        <f t="shared" si="45"/>
        <v>8.4526071354150498E-3</v>
      </c>
      <c r="U216">
        <f t="shared" si="46"/>
        <v>0.46207585673602292</v>
      </c>
      <c r="X216" s="1"/>
    </row>
    <row r="217" spans="2:24" x14ac:dyDescent="0.35">
      <c r="B217">
        <f t="shared" si="47"/>
        <v>16.299999999999962</v>
      </c>
      <c r="C217">
        <f t="shared" si="32"/>
        <v>0</v>
      </c>
      <c r="D217">
        <f t="shared" si="33"/>
        <v>-604.78878374920225</v>
      </c>
      <c r="E217">
        <f t="shared" si="34"/>
        <v>-220.12511530276873</v>
      </c>
      <c r="F217">
        <f t="shared" si="35"/>
        <v>36287.327024952137</v>
      </c>
      <c r="G217">
        <f t="shared" si="36"/>
        <v>-3588.0393794351221</v>
      </c>
      <c r="H217">
        <f t="shared" si="37"/>
        <v>9858.0571751119733</v>
      </c>
      <c r="I217">
        <f t="shared" si="38"/>
        <v>10490.725325550842</v>
      </c>
      <c r="J217" s="46">
        <f t="shared" si="39"/>
        <v>643.60278070864217</v>
      </c>
      <c r="K217">
        <f t="shared" si="40"/>
        <v>1.6696507921807495</v>
      </c>
      <c r="L217">
        <f t="shared" si="41"/>
        <v>1.2804070492183693E-3</v>
      </c>
      <c r="M217" s="46">
        <f t="shared" si="42"/>
        <v>1.6696522650409693</v>
      </c>
      <c r="N217" s="8">
        <f t="shared" si="43"/>
        <v>3.5690887702842267E-4</v>
      </c>
      <c r="O217" s="5">
        <f>SUM($N$54:N217)*0.1+$O$30</f>
        <v>2.9266527916330682E-3</v>
      </c>
      <c r="P217" s="5">
        <f>SUM($O$54:O217)+$U$30</f>
        <v>0.16096590353981882</v>
      </c>
      <c r="Q217" s="8">
        <f t="shared" si="44"/>
        <v>-9.8059908043849784E-4</v>
      </c>
      <c r="R217" s="5">
        <f>SUM($Q$54:Q217)*0.1+$O$8</f>
        <v>-8.0409124595956869E-3</v>
      </c>
      <c r="S217" s="5">
        <f>SUM($R$54:R217)+$U$8</f>
        <v>-0.442250185277763</v>
      </c>
      <c r="T217">
        <f t="shared" si="45"/>
        <v>8.5569603099263456E-3</v>
      </c>
      <c r="U217">
        <f t="shared" si="46"/>
        <v>0.47063281704594928</v>
      </c>
      <c r="X217" s="1"/>
    </row>
    <row r="218" spans="2:24" x14ac:dyDescent="0.35">
      <c r="B218">
        <f t="shared" si="47"/>
        <v>16.399999999999963</v>
      </c>
      <c r="C218">
        <f t="shared" si="32"/>
        <v>0</v>
      </c>
      <c r="D218">
        <f t="shared" si="33"/>
        <v>-604.78878374920225</v>
      </c>
      <c r="E218">
        <f t="shared" si="34"/>
        <v>-220.12511530276873</v>
      </c>
      <c r="F218">
        <f t="shared" si="35"/>
        <v>36287.327024952137</v>
      </c>
      <c r="G218">
        <f t="shared" si="36"/>
        <v>-3610.0518909653993</v>
      </c>
      <c r="H218">
        <f t="shared" si="37"/>
        <v>9918.5360534868942</v>
      </c>
      <c r="I218">
        <f t="shared" si="38"/>
        <v>10555.085603621708</v>
      </c>
      <c r="J218" s="46">
        <f t="shared" si="39"/>
        <v>643.60278070864217</v>
      </c>
      <c r="K218">
        <f t="shared" si="40"/>
        <v>1.6798940485744969</v>
      </c>
      <c r="L218">
        <f t="shared" si="41"/>
        <v>1.2804070492183693E-3</v>
      </c>
      <c r="M218" s="46">
        <f t="shared" si="42"/>
        <v>1.6798955124538695</v>
      </c>
      <c r="N218" s="8">
        <f t="shared" si="43"/>
        <v>3.5909850204086702E-4</v>
      </c>
      <c r="O218" s="5">
        <f>SUM($N$54:N218)*0.1+$O$30</f>
        <v>2.9625626418371548E-3</v>
      </c>
      <c r="P218" s="5">
        <f>SUM($O$54:O218)+$U$30</f>
        <v>0.16392846618165596</v>
      </c>
      <c r="Q218" s="8">
        <f t="shared" si="44"/>
        <v>-9.8661502571726158E-4</v>
      </c>
      <c r="R218" s="5">
        <f>SUM($Q$54:Q218)*0.1+$O$8</f>
        <v>-8.1395739621674124E-3</v>
      </c>
      <c r="S218" s="5">
        <f>SUM($R$54:R218)+$U$8</f>
        <v>-0.45038975923993041</v>
      </c>
      <c r="T218">
        <f t="shared" si="45"/>
        <v>8.6619536879622514E-3</v>
      </c>
      <c r="U218">
        <f t="shared" si="46"/>
        <v>0.47929477073391152</v>
      </c>
      <c r="X218" s="1"/>
    </row>
    <row r="219" spans="2:24" x14ac:dyDescent="0.35">
      <c r="B219">
        <f t="shared" si="47"/>
        <v>16.499999999999964</v>
      </c>
      <c r="C219">
        <f t="shared" si="32"/>
        <v>0</v>
      </c>
      <c r="D219">
        <f t="shared" si="33"/>
        <v>-604.78878374920225</v>
      </c>
      <c r="E219">
        <f t="shared" si="34"/>
        <v>-220.12511530276873</v>
      </c>
      <c r="F219">
        <f t="shared" si="35"/>
        <v>36287.327024952137</v>
      </c>
      <c r="G219">
        <f t="shared" si="36"/>
        <v>-3632.0644024956764</v>
      </c>
      <c r="H219">
        <f t="shared" si="37"/>
        <v>9979.0149318618151</v>
      </c>
      <c r="I219">
        <f t="shared" si="38"/>
        <v>10619.445881692573</v>
      </c>
      <c r="J219" s="46">
        <f t="shared" si="39"/>
        <v>643.60278070864217</v>
      </c>
      <c r="K219">
        <f t="shared" si="40"/>
        <v>1.6901373049682438</v>
      </c>
      <c r="L219">
        <f t="shared" si="41"/>
        <v>1.2804070492183693E-3</v>
      </c>
      <c r="M219" s="46">
        <f t="shared" si="42"/>
        <v>1.6901387599756279</v>
      </c>
      <c r="N219" s="8">
        <f t="shared" si="43"/>
        <v>3.6128812705331137E-4</v>
      </c>
      <c r="O219" s="5">
        <f>SUM($N$54:N219)*0.1+$O$30</f>
        <v>2.9986914545424861E-3</v>
      </c>
      <c r="P219" s="5">
        <f>SUM($O$54:O219)+$U$30</f>
        <v>0.16692715763619845</v>
      </c>
      <c r="Q219" s="8">
        <f t="shared" si="44"/>
        <v>-9.9263097099602554E-4</v>
      </c>
      <c r="R219" s="5">
        <f>SUM($Q$54:Q219)*0.1+$O$8</f>
        <v>-8.2388370592670155E-3</v>
      </c>
      <c r="S219" s="5">
        <f>SUM($R$54:R219)+$U$8</f>
        <v>-0.45862859629919744</v>
      </c>
      <c r="T219">
        <f t="shared" si="45"/>
        <v>8.7675872695227672E-3</v>
      </c>
      <c r="U219">
        <f t="shared" si="46"/>
        <v>0.48806235800343428</v>
      </c>
      <c r="X219" s="1"/>
    </row>
    <row r="220" spans="2:24" x14ac:dyDescent="0.35">
      <c r="B220">
        <f t="shared" si="47"/>
        <v>16.599999999999966</v>
      </c>
      <c r="C220">
        <f t="shared" si="32"/>
        <v>0</v>
      </c>
      <c r="D220">
        <f t="shared" si="33"/>
        <v>-604.78878374920225</v>
      </c>
      <c r="E220">
        <f t="shared" si="34"/>
        <v>-220.12511530276873</v>
      </c>
      <c r="F220">
        <f t="shared" si="35"/>
        <v>36287.327024952137</v>
      </c>
      <c r="G220">
        <f t="shared" si="36"/>
        <v>-3654.0769140259536</v>
      </c>
      <c r="H220">
        <f t="shared" si="37"/>
        <v>10039.493810236736</v>
      </c>
      <c r="I220">
        <f t="shared" si="38"/>
        <v>10683.806159763437</v>
      </c>
      <c r="J220" s="46">
        <f t="shared" si="39"/>
        <v>643.60278070864217</v>
      </c>
      <c r="K220">
        <f t="shared" si="40"/>
        <v>1.7003805613619909</v>
      </c>
      <c r="L220">
        <f t="shared" si="41"/>
        <v>1.2804070492183693E-3</v>
      </c>
      <c r="M220" s="46">
        <f t="shared" si="42"/>
        <v>1.7003820076042777</v>
      </c>
      <c r="N220" s="8">
        <f t="shared" si="43"/>
        <v>3.6347775206575572E-4</v>
      </c>
      <c r="O220" s="5">
        <f>SUM($N$54:N220)*0.1+$O$30</f>
        <v>3.0350392297490616E-3</v>
      </c>
      <c r="P220" s="5">
        <f>SUM($O$54:O220)+$U$30</f>
        <v>0.16996219686594752</v>
      </c>
      <c r="Q220" s="8">
        <f t="shared" si="44"/>
        <v>-9.986469162747895E-4</v>
      </c>
      <c r="R220" s="5">
        <f>SUM($Q$54:Q220)*0.1+$O$8</f>
        <v>-8.3387017508944946E-3</v>
      </c>
      <c r="S220" s="5">
        <f>SUM($R$54:R220)+$U$8</f>
        <v>-0.46696729805009196</v>
      </c>
      <c r="T220">
        <f t="shared" si="45"/>
        <v>8.8738610546078914E-3</v>
      </c>
      <c r="U220">
        <f t="shared" si="46"/>
        <v>0.49693621905804219</v>
      </c>
      <c r="X220" s="1"/>
    </row>
    <row r="221" spans="2:24" x14ac:dyDescent="0.35">
      <c r="B221">
        <f t="shared" si="47"/>
        <v>16.699999999999967</v>
      </c>
      <c r="C221">
        <f t="shared" si="32"/>
        <v>0</v>
      </c>
      <c r="D221">
        <f t="shared" si="33"/>
        <v>-604.78878374920225</v>
      </c>
      <c r="E221">
        <f t="shared" si="34"/>
        <v>-220.12511530276873</v>
      </c>
      <c r="F221">
        <f t="shared" si="35"/>
        <v>36287.327024952137</v>
      </c>
      <c r="G221">
        <f t="shared" si="36"/>
        <v>-3676.0894255562307</v>
      </c>
      <c r="H221">
        <f t="shared" si="37"/>
        <v>10099.972688611659</v>
      </c>
      <c r="I221">
        <f t="shared" si="38"/>
        <v>10748.166437834303</v>
      </c>
      <c r="J221" s="46">
        <f t="shared" si="39"/>
        <v>643.60278070864217</v>
      </c>
      <c r="K221">
        <f t="shared" si="40"/>
        <v>1.710623817755738</v>
      </c>
      <c r="L221">
        <f t="shared" si="41"/>
        <v>1.2804070492183693E-3</v>
      </c>
      <c r="M221" s="46">
        <f t="shared" si="42"/>
        <v>1.7106252553378987</v>
      </c>
      <c r="N221" s="8">
        <f t="shared" si="43"/>
        <v>3.6566737707820007E-4</v>
      </c>
      <c r="O221" s="5">
        <f>SUM($N$54:N221)*0.1+$O$30</f>
        <v>3.0716059674568814E-3</v>
      </c>
      <c r="P221" s="5">
        <f>SUM($O$54:O221)+$U$30</f>
        <v>0.17303380283340439</v>
      </c>
      <c r="Q221" s="8">
        <f t="shared" si="44"/>
        <v>-1.0046628615535535E-3</v>
      </c>
      <c r="R221" s="5">
        <f>SUM($Q$54:Q221)*0.1+$O$8</f>
        <v>-8.4391680370498497E-3</v>
      </c>
      <c r="S221" s="5">
        <f>SUM($R$54:R221)+$U$8</f>
        <v>-0.47540646608714182</v>
      </c>
      <c r="T221">
        <f t="shared" si="45"/>
        <v>8.9807750432176255E-3</v>
      </c>
      <c r="U221">
        <f t="shared" si="46"/>
        <v>0.50591699410125979</v>
      </c>
      <c r="X221" s="1"/>
    </row>
    <row r="222" spans="2:24" x14ac:dyDescent="0.35">
      <c r="B222">
        <f t="shared" si="47"/>
        <v>16.799999999999969</v>
      </c>
      <c r="C222">
        <f t="shared" si="32"/>
        <v>0</v>
      </c>
      <c r="D222">
        <f t="shared" si="33"/>
        <v>-604.78878374920225</v>
      </c>
      <c r="E222">
        <f t="shared" si="34"/>
        <v>-220.12511530276873</v>
      </c>
      <c r="F222">
        <f t="shared" si="35"/>
        <v>36287.327024952137</v>
      </c>
      <c r="G222">
        <f t="shared" si="36"/>
        <v>-3698.1019370865079</v>
      </c>
      <c r="H222">
        <f t="shared" si="37"/>
        <v>10160.45156698658</v>
      </c>
      <c r="I222">
        <f t="shared" si="38"/>
        <v>10812.526715905169</v>
      </c>
      <c r="J222" s="46">
        <f t="shared" si="39"/>
        <v>643.60278070864217</v>
      </c>
      <c r="K222">
        <f t="shared" si="40"/>
        <v>1.7208670741494854</v>
      </c>
      <c r="L222">
        <f t="shared" si="41"/>
        <v>1.2804070492183693E-3</v>
      </c>
      <c r="M222" s="46">
        <f t="shared" si="42"/>
        <v>1.7208685031746165</v>
      </c>
      <c r="N222" s="8">
        <f t="shared" si="43"/>
        <v>3.6785700209064436E-4</v>
      </c>
      <c r="O222" s="5">
        <f>SUM($N$54:N222)*0.1+$O$30</f>
        <v>3.1083916676659454E-3</v>
      </c>
      <c r="P222" s="5">
        <f>SUM($O$54:O222)+$U$30</f>
        <v>0.17614219450107033</v>
      </c>
      <c r="Q222" s="8">
        <f t="shared" si="44"/>
        <v>-1.0106788068323174E-3</v>
      </c>
      <c r="R222" s="5">
        <f>SUM($Q$54:Q222)*0.1+$O$8</f>
        <v>-8.5402359177330824E-3</v>
      </c>
      <c r="S222" s="5">
        <f>SUM($R$54:R222)+$U$8</f>
        <v>-0.48394670200487488</v>
      </c>
      <c r="T222">
        <f t="shared" si="45"/>
        <v>9.088329235351968E-3</v>
      </c>
      <c r="U222">
        <f t="shared" si="46"/>
        <v>0.51500532333661175</v>
      </c>
      <c r="X222" s="1"/>
    </row>
    <row r="223" spans="2:24" x14ac:dyDescent="0.35">
      <c r="B223">
        <f t="shared" si="47"/>
        <v>16.89999999999997</v>
      </c>
      <c r="C223">
        <f t="shared" si="32"/>
        <v>0</v>
      </c>
      <c r="D223">
        <f t="shared" si="33"/>
        <v>-604.78878374920225</v>
      </c>
      <c r="E223">
        <f t="shared" si="34"/>
        <v>-220.12511530276873</v>
      </c>
      <c r="F223">
        <f t="shared" si="35"/>
        <v>36287.327024952137</v>
      </c>
      <c r="G223">
        <f t="shared" si="36"/>
        <v>-3720.114448616785</v>
      </c>
      <c r="H223">
        <f t="shared" si="37"/>
        <v>10220.9304453615</v>
      </c>
      <c r="I223">
        <f t="shared" si="38"/>
        <v>10876.886993976033</v>
      </c>
      <c r="J223" s="46">
        <f t="shared" si="39"/>
        <v>643.60278070864217</v>
      </c>
      <c r="K223">
        <f t="shared" si="40"/>
        <v>1.7311103305432323</v>
      </c>
      <c r="L223">
        <f t="shared" si="41"/>
        <v>1.2804070492183693E-3</v>
      </c>
      <c r="M223" s="46">
        <f t="shared" si="42"/>
        <v>1.7311117511126004</v>
      </c>
      <c r="N223" s="8">
        <f t="shared" si="43"/>
        <v>3.7004662710308871E-4</v>
      </c>
      <c r="O223" s="5">
        <f>SUM($N$54:N223)*0.1+$O$30</f>
        <v>3.1453963303762545E-3</v>
      </c>
      <c r="P223" s="5">
        <f>SUM($O$54:O223)+$U$30</f>
        <v>0.17928759083144657</v>
      </c>
      <c r="Q223" s="8">
        <f t="shared" si="44"/>
        <v>-1.0166947521110812E-3</v>
      </c>
      <c r="R223" s="5">
        <f>SUM($Q$54:Q223)*0.1+$O$8</f>
        <v>-8.6419053929441894E-3</v>
      </c>
      <c r="S223" s="5">
        <f>SUM($R$54:R223)+$U$8</f>
        <v>-0.49258860739781907</v>
      </c>
      <c r="T223">
        <f t="shared" si="45"/>
        <v>9.1965236310109204E-3</v>
      </c>
      <c r="U223">
        <f t="shared" si="46"/>
        <v>0.52420184696762273</v>
      </c>
      <c r="X223" s="1"/>
    </row>
    <row r="224" spans="2:24" x14ac:dyDescent="0.35">
      <c r="B224">
        <f t="shared" si="47"/>
        <v>16.999999999999972</v>
      </c>
      <c r="C224">
        <f t="shared" si="32"/>
        <v>0</v>
      </c>
      <c r="D224">
        <f t="shared" si="33"/>
        <v>-604.78878374920225</v>
      </c>
      <c r="E224">
        <f t="shared" si="34"/>
        <v>-220.12511530276873</v>
      </c>
      <c r="F224">
        <f t="shared" si="35"/>
        <v>36287.327024952137</v>
      </c>
      <c r="G224">
        <f t="shared" si="36"/>
        <v>-3742.1269601470622</v>
      </c>
      <c r="H224">
        <f t="shared" si="37"/>
        <v>10281.409323736421</v>
      </c>
      <c r="I224">
        <f t="shared" si="38"/>
        <v>10941.2472720469</v>
      </c>
      <c r="J224" s="46">
        <f t="shared" si="39"/>
        <v>643.60278070864217</v>
      </c>
      <c r="K224">
        <f t="shared" si="40"/>
        <v>1.7413535869369796</v>
      </c>
      <c r="L224">
        <f t="shared" si="41"/>
        <v>1.2804070492183693E-3</v>
      </c>
      <c r="M224" s="46">
        <f t="shared" si="42"/>
        <v>1.7413549991500641</v>
      </c>
      <c r="N224" s="8">
        <f t="shared" si="43"/>
        <v>3.7223625211553306E-4</v>
      </c>
      <c r="O224" s="5">
        <f>SUM($N$54:N224)*0.1+$O$30</f>
        <v>3.1826199555878079E-3</v>
      </c>
      <c r="P224" s="5">
        <f>SUM($O$54:O224)+$U$30</f>
        <v>0.18247021078703438</v>
      </c>
      <c r="Q224" s="8">
        <f t="shared" si="44"/>
        <v>-1.0227106973898451E-3</v>
      </c>
      <c r="R224" s="5">
        <f>SUM($Q$54:Q224)*0.1+$O$8</f>
        <v>-8.7441764626831741E-3</v>
      </c>
      <c r="S224" s="5">
        <f>SUM($R$54:R224)+$U$8</f>
        <v>-0.50133278386050228</v>
      </c>
      <c r="T224">
        <f t="shared" si="45"/>
        <v>9.3053582301944812E-3</v>
      </c>
      <c r="U224">
        <f t="shared" si="46"/>
        <v>0.53350720519781725</v>
      </c>
      <c r="X224" s="1"/>
    </row>
    <row r="225" spans="2:24" x14ac:dyDescent="0.35">
      <c r="B225">
        <f t="shared" si="47"/>
        <v>17.099999999999973</v>
      </c>
      <c r="C225">
        <f t="shared" si="32"/>
        <v>0</v>
      </c>
      <c r="D225">
        <f t="shared" si="33"/>
        <v>-604.78878374920225</v>
      </c>
      <c r="E225">
        <f t="shared" si="34"/>
        <v>-220.12511530276873</v>
      </c>
      <c r="F225">
        <f t="shared" si="35"/>
        <v>36287.327024952137</v>
      </c>
      <c r="G225">
        <f t="shared" si="36"/>
        <v>-3764.1394716773393</v>
      </c>
      <c r="H225">
        <f t="shared" si="37"/>
        <v>10341.888202111342</v>
      </c>
      <c r="I225">
        <f t="shared" si="38"/>
        <v>11005.607550117764</v>
      </c>
      <c r="J225" s="46">
        <f t="shared" si="39"/>
        <v>643.60278070864217</v>
      </c>
      <c r="K225">
        <f t="shared" si="40"/>
        <v>1.7515968433307265</v>
      </c>
      <c r="L225">
        <f t="shared" si="41"/>
        <v>1.2804070492183693E-3</v>
      </c>
      <c r="M225" s="46">
        <f t="shared" si="42"/>
        <v>1.7515982472852616</v>
      </c>
      <c r="N225" s="8">
        <f t="shared" si="43"/>
        <v>3.7442587712797741E-4</v>
      </c>
      <c r="O225" s="5">
        <f>SUM($N$54:N225)*0.1+$O$30</f>
        <v>3.220062543300606E-3</v>
      </c>
      <c r="P225" s="5">
        <f>SUM($O$54:O225)+$U$30</f>
        <v>0.18569027333033497</v>
      </c>
      <c r="Q225" s="8">
        <f t="shared" si="44"/>
        <v>-1.0287266426686089E-3</v>
      </c>
      <c r="R225" s="5">
        <f>SUM($Q$54:Q225)*0.1+$O$8</f>
        <v>-8.8470491269500347E-3</v>
      </c>
      <c r="S225" s="5">
        <f>SUM($R$54:R225)+$U$8</f>
        <v>-0.51017983298745229</v>
      </c>
      <c r="T225">
        <f t="shared" si="45"/>
        <v>9.414833032902652E-3</v>
      </c>
      <c r="U225">
        <f t="shared" si="46"/>
        <v>0.54292203823071983</v>
      </c>
      <c r="X225" s="1"/>
    </row>
    <row r="226" spans="2:24" x14ac:dyDescent="0.35">
      <c r="B226">
        <f t="shared" si="47"/>
        <v>17.199999999999974</v>
      </c>
      <c r="C226">
        <f t="shared" si="32"/>
        <v>0</v>
      </c>
      <c r="D226">
        <f t="shared" si="33"/>
        <v>-604.78878374920225</v>
      </c>
      <c r="E226">
        <f t="shared" si="34"/>
        <v>-220.12511530276873</v>
      </c>
      <c r="F226">
        <f t="shared" si="35"/>
        <v>36287.327024952137</v>
      </c>
      <c r="G226">
        <f t="shared" si="36"/>
        <v>-3786.1519832076165</v>
      </c>
      <c r="H226">
        <f t="shared" si="37"/>
        <v>10402.367080486263</v>
      </c>
      <c r="I226">
        <f t="shared" si="38"/>
        <v>11069.967828188628</v>
      </c>
      <c r="J226" s="46">
        <f t="shared" si="39"/>
        <v>643.60278070864217</v>
      </c>
      <c r="K226">
        <f t="shared" si="40"/>
        <v>1.7618400997244734</v>
      </c>
      <c r="L226">
        <f t="shared" si="41"/>
        <v>1.2804070492183693E-3</v>
      </c>
      <c r="M226" s="46">
        <f t="shared" si="42"/>
        <v>1.7618414955164887</v>
      </c>
      <c r="N226" s="8">
        <f t="shared" si="43"/>
        <v>3.7661550214042176E-4</v>
      </c>
      <c r="O226" s="5">
        <f>SUM($N$54:N226)*0.1+$O$30</f>
        <v>3.2577240935146483E-3</v>
      </c>
      <c r="P226" s="5">
        <f>SUM($O$54:O226)+$U$30</f>
        <v>0.18894799742384963</v>
      </c>
      <c r="Q226" s="8">
        <f t="shared" si="44"/>
        <v>-1.0347425879473728E-3</v>
      </c>
      <c r="R226" s="5">
        <f>SUM($Q$54:Q226)*0.1+$O$8</f>
        <v>-8.9505233857447731E-3</v>
      </c>
      <c r="S226" s="5">
        <f>SUM($R$54:R226)+$U$8</f>
        <v>-0.51913035637319704</v>
      </c>
      <c r="T226">
        <f t="shared" si="45"/>
        <v>9.5249480391354328E-3</v>
      </c>
      <c r="U226">
        <f t="shared" si="46"/>
        <v>0.55244698626985522</v>
      </c>
      <c r="X226" s="1"/>
    </row>
    <row r="227" spans="2:24" x14ac:dyDescent="0.35">
      <c r="B227">
        <f t="shared" si="47"/>
        <v>17.299999999999976</v>
      </c>
      <c r="C227">
        <f t="shared" si="32"/>
        <v>0</v>
      </c>
      <c r="D227">
        <f t="shared" si="33"/>
        <v>-604.78878374920225</v>
      </c>
      <c r="E227">
        <f t="shared" si="34"/>
        <v>-220.12511530276873</v>
      </c>
      <c r="F227">
        <f t="shared" si="35"/>
        <v>36287.327024952137</v>
      </c>
      <c r="G227">
        <f t="shared" si="36"/>
        <v>-3808.1644947378936</v>
      </c>
      <c r="H227">
        <f t="shared" si="37"/>
        <v>10462.845958861184</v>
      </c>
      <c r="I227">
        <f t="shared" si="38"/>
        <v>11134.328106259494</v>
      </c>
      <c r="J227" s="46">
        <f t="shared" si="39"/>
        <v>643.60278070864217</v>
      </c>
      <c r="K227">
        <f t="shared" si="40"/>
        <v>1.7720833561182208</v>
      </c>
      <c r="L227">
        <f t="shared" si="41"/>
        <v>1.2804070492183693E-3</v>
      </c>
      <c r="M227" s="46">
        <f t="shared" si="42"/>
        <v>1.7720847438420804</v>
      </c>
      <c r="N227" s="8">
        <f t="shared" si="43"/>
        <v>3.7880512715286611E-4</v>
      </c>
      <c r="O227" s="5">
        <f>SUM($N$54:N227)*0.1+$O$30</f>
        <v>3.2956046062299349E-3</v>
      </c>
      <c r="P227" s="5">
        <f>SUM($O$54:O227)+$U$30</f>
        <v>0.19224360203007956</v>
      </c>
      <c r="Q227" s="8">
        <f t="shared" si="44"/>
        <v>-1.0407585332261368E-3</v>
      </c>
      <c r="R227" s="5">
        <f>SUM($Q$54:Q227)*0.1+$O$8</f>
        <v>-9.0545992390673857E-3</v>
      </c>
      <c r="S227" s="5">
        <f>SUM($R$54:R227)+$U$8</f>
        <v>-0.52818495561226442</v>
      </c>
      <c r="T227">
        <f t="shared" si="45"/>
        <v>9.6357032488928202E-3</v>
      </c>
      <c r="U227">
        <f t="shared" si="46"/>
        <v>0.56208268951874807</v>
      </c>
      <c r="X227" s="1"/>
    </row>
    <row r="228" spans="2:24" x14ac:dyDescent="0.35">
      <c r="B228">
        <f t="shared" si="47"/>
        <v>17.399999999999977</v>
      </c>
      <c r="C228">
        <f t="shared" si="32"/>
        <v>0</v>
      </c>
      <c r="D228">
        <f t="shared" si="33"/>
        <v>-604.78878374920225</v>
      </c>
      <c r="E228">
        <f t="shared" si="34"/>
        <v>-220.12511530276873</v>
      </c>
      <c r="F228">
        <f t="shared" si="35"/>
        <v>36287.327024952137</v>
      </c>
      <c r="G228">
        <f t="shared" si="36"/>
        <v>-3830.1770062681708</v>
      </c>
      <c r="H228">
        <f t="shared" si="37"/>
        <v>10523.324837236105</v>
      </c>
      <c r="I228">
        <f t="shared" si="38"/>
        <v>11198.688384330359</v>
      </c>
      <c r="J228" s="46">
        <f t="shared" si="39"/>
        <v>643.60278070864217</v>
      </c>
      <c r="K228">
        <f t="shared" si="40"/>
        <v>1.7823266125119677</v>
      </c>
      <c r="L228">
        <f t="shared" si="41"/>
        <v>1.2804070492183693E-3</v>
      </c>
      <c r="M228" s="46">
        <f t="shared" si="42"/>
        <v>1.7823279922604089</v>
      </c>
      <c r="N228" s="8">
        <f t="shared" si="43"/>
        <v>3.8099475216531046E-4</v>
      </c>
      <c r="O228" s="5">
        <f>SUM($N$54:N228)*0.1+$O$30</f>
        <v>3.3337040814464662E-3</v>
      </c>
      <c r="P228" s="5">
        <f>SUM($O$54:O228)+$U$30</f>
        <v>0.19557730611152602</v>
      </c>
      <c r="Q228" s="8">
        <f t="shared" si="44"/>
        <v>-1.0467744785049005E-3</v>
      </c>
      <c r="R228" s="5">
        <f>SUM($Q$54:Q228)*0.1+$O$8</f>
        <v>-9.1592766869178759E-3</v>
      </c>
      <c r="S228" s="5">
        <f>SUM($R$54:R228)+$U$8</f>
        <v>-0.53734423229918227</v>
      </c>
      <c r="T228">
        <f t="shared" si="45"/>
        <v>9.7470986621748176E-3</v>
      </c>
      <c r="U228">
        <f t="shared" si="46"/>
        <v>0.57182978818092289</v>
      </c>
      <c r="X228" s="1"/>
    </row>
    <row r="229" spans="2:24" x14ac:dyDescent="0.35">
      <c r="B229">
        <f t="shared" si="47"/>
        <v>17.499999999999979</v>
      </c>
      <c r="C229">
        <f t="shared" si="32"/>
        <v>0</v>
      </c>
      <c r="D229">
        <f t="shared" si="33"/>
        <v>-604.78878374920225</v>
      </c>
      <c r="E229">
        <f t="shared" si="34"/>
        <v>-220.12511530276873</v>
      </c>
      <c r="F229">
        <f t="shared" si="35"/>
        <v>36287.327024952137</v>
      </c>
      <c r="G229">
        <f t="shared" si="36"/>
        <v>-3852.1895177984479</v>
      </c>
      <c r="H229">
        <f t="shared" si="37"/>
        <v>10583.803715611026</v>
      </c>
      <c r="I229">
        <f t="shared" si="38"/>
        <v>11263.048662401225</v>
      </c>
      <c r="J229" s="46">
        <f t="shared" si="39"/>
        <v>643.60278070864217</v>
      </c>
      <c r="K229">
        <f t="shared" si="40"/>
        <v>1.792569868905715</v>
      </c>
      <c r="L229">
        <f t="shared" si="41"/>
        <v>1.2804070492183693E-3</v>
      </c>
      <c r="M229" s="46">
        <f t="shared" si="42"/>
        <v>1.7925712407698857</v>
      </c>
      <c r="N229" s="8">
        <f t="shared" si="43"/>
        <v>3.831843771777548E-4</v>
      </c>
      <c r="O229" s="5">
        <f>SUM($N$54:N229)*0.1+$O$30</f>
        <v>3.3720225191642417E-3</v>
      </c>
      <c r="P229" s="5">
        <f>SUM($O$54:O229)+$U$30</f>
        <v>0.19894932863069026</v>
      </c>
      <c r="Q229" s="8">
        <f t="shared" si="44"/>
        <v>-1.0527904237836645E-3</v>
      </c>
      <c r="R229" s="5">
        <f>SUM($Q$54:Q229)*0.1+$O$8</f>
        <v>-9.2645557292962422E-3</v>
      </c>
      <c r="S229" s="5">
        <f>SUM($R$54:R229)+$U$8</f>
        <v>-0.54660878802847845</v>
      </c>
      <c r="T229">
        <f t="shared" si="45"/>
        <v>9.8591342789814251E-3</v>
      </c>
      <c r="U229">
        <f t="shared" si="46"/>
        <v>0.58168892245990422</v>
      </c>
      <c r="X229" s="1"/>
    </row>
    <row r="230" spans="2:24" x14ac:dyDescent="0.35">
      <c r="B230">
        <f t="shared" si="47"/>
        <v>17.59999999999998</v>
      </c>
      <c r="C230">
        <f t="shared" si="32"/>
        <v>0</v>
      </c>
      <c r="D230">
        <f t="shared" si="33"/>
        <v>-604.78878374920225</v>
      </c>
      <c r="E230">
        <f t="shared" si="34"/>
        <v>-220.12511530276873</v>
      </c>
      <c r="F230">
        <f t="shared" si="35"/>
        <v>36287.327024952137</v>
      </c>
      <c r="G230">
        <f t="shared" si="36"/>
        <v>-3874.2020293287255</v>
      </c>
      <c r="H230">
        <f t="shared" si="37"/>
        <v>10644.282593985947</v>
      </c>
      <c r="I230">
        <f t="shared" si="38"/>
        <v>11327.408940472089</v>
      </c>
      <c r="J230" s="46">
        <f t="shared" si="39"/>
        <v>643.60278070864217</v>
      </c>
      <c r="K230">
        <f t="shared" si="40"/>
        <v>1.8028131252994619</v>
      </c>
      <c r="L230">
        <f t="shared" si="41"/>
        <v>1.2804070492183693E-3</v>
      </c>
      <c r="M230" s="46">
        <f t="shared" si="42"/>
        <v>1.8028144893689557</v>
      </c>
      <c r="N230" s="8">
        <f t="shared" si="43"/>
        <v>3.8537400219019915E-4</v>
      </c>
      <c r="O230" s="5">
        <f>SUM($N$54:N230)*0.1+$O$30</f>
        <v>3.4105599193832619E-3</v>
      </c>
      <c r="P230" s="5">
        <f>SUM($O$54:O230)+$U$30</f>
        <v>0.20235988855007353</v>
      </c>
      <c r="Q230" s="8">
        <f t="shared" si="44"/>
        <v>-1.0588063690624282E-3</v>
      </c>
      <c r="R230" s="5">
        <f>SUM($Q$54:Q230)*0.1+$O$8</f>
        <v>-9.3704363662024861E-3</v>
      </c>
      <c r="S230" s="5">
        <f>SUM($R$54:R230)+$U$8</f>
        <v>-0.55597922439468095</v>
      </c>
      <c r="T230">
        <f t="shared" si="45"/>
        <v>9.9718100993126425E-3</v>
      </c>
      <c r="U230">
        <f t="shared" si="46"/>
        <v>0.59166073255921692</v>
      </c>
      <c r="X230" s="1"/>
    </row>
    <row r="231" spans="2:24" x14ac:dyDescent="0.35">
      <c r="B231">
        <f t="shared" si="47"/>
        <v>17.699999999999982</v>
      </c>
      <c r="C231">
        <f t="shared" si="32"/>
        <v>0</v>
      </c>
      <c r="D231">
        <f t="shared" si="33"/>
        <v>-604.78878374920225</v>
      </c>
      <c r="E231">
        <f t="shared" si="34"/>
        <v>-220.12511530276873</v>
      </c>
      <c r="F231">
        <f t="shared" si="35"/>
        <v>36287.327024952137</v>
      </c>
      <c r="G231">
        <f t="shared" si="36"/>
        <v>-3896.2145408590027</v>
      </c>
      <c r="H231">
        <f t="shared" si="37"/>
        <v>10704.761472360869</v>
      </c>
      <c r="I231">
        <f t="shared" si="38"/>
        <v>11391.769218542955</v>
      </c>
      <c r="J231" s="46">
        <f t="shared" si="39"/>
        <v>643.60278070864217</v>
      </c>
      <c r="K231">
        <f t="shared" si="40"/>
        <v>1.8130563816932093</v>
      </c>
      <c r="L231">
        <f t="shared" si="41"/>
        <v>1.2804070492183693E-3</v>
      </c>
      <c r="M231" s="46">
        <f t="shared" si="42"/>
        <v>1.8130577380561015</v>
      </c>
      <c r="N231" s="8">
        <f t="shared" si="43"/>
        <v>3.875636272026435E-4</v>
      </c>
      <c r="O231" s="5">
        <f>SUM($N$54:N231)*0.1+$O$30</f>
        <v>3.4493162821035263E-3</v>
      </c>
      <c r="P231" s="5">
        <f>SUM($O$54:O231)+$U$30</f>
        <v>0.20580920483217705</v>
      </c>
      <c r="Q231" s="8">
        <f t="shared" si="44"/>
        <v>-1.0648223143411924E-3</v>
      </c>
      <c r="R231" s="5">
        <f>SUM($Q$54:Q231)*0.1+$O$8</f>
        <v>-9.476918597636606E-3</v>
      </c>
      <c r="S231" s="5">
        <f>SUM($R$54:R231)+$U$8</f>
        <v>-0.5654561429923175</v>
      </c>
      <c r="T231">
        <f t="shared" si="45"/>
        <v>1.0085126123168468E-2</v>
      </c>
      <c r="U231">
        <f t="shared" si="46"/>
        <v>0.60174585868238528</v>
      </c>
      <c r="X231" s="1"/>
    </row>
    <row r="232" spans="2:24" x14ac:dyDescent="0.35">
      <c r="B232">
        <f t="shared" si="47"/>
        <v>17.799999999999983</v>
      </c>
      <c r="C232">
        <f t="shared" si="32"/>
        <v>0</v>
      </c>
      <c r="D232">
        <f t="shared" si="33"/>
        <v>-604.78878374920225</v>
      </c>
      <c r="E232">
        <f t="shared" si="34"/>
        <v>-220.12511530276873</v>
      </c>
      <c r="F232">
        <f t="shared" si="35"/>
        <v>36287.327024952137</v>
      </c>
      <c r="G232">
        <f t="shared" si="36"/>
        <v>-3918.2270523892798</v>
      </c>
      <c r="H232">
        <f t="shared" si="37"/>
        <v>10765.24035073579</v>
      </c>
      <c r="I232">
        <f t="shared" si="38"/>
        <v>11456.129496613821</v>
      </c>
      <c r="J232" s="46">
        <f t="shared" si="39"/>
        <v>643.60278070864217</v>
      </c>
      <c r="K232">
        <f t="shared" si="40"/>
        <v>1.8232996380869564</v>
      </c>
      <c r="L232">
        <f t="shared" si="41"/>
        <v>1.2804070492183693E-3</v>
      </c>
      <c r="M232" s="46">
        <f t="shared" si="42"/>
        <v>1.823300986829838</v>
      </c>
      <c r="N232" s="8">
        <f t="shared" si="43"/>
        <v>3.8975325221508785E-4</v>
      </c>
      <c r="O232" s="5">
        <f>SUM($N$54:N232)*0.1+$O$30</f>
        <v>3.488291607325035E-3</v>
      </c>
      <c r="P232" s="5">
        <f>SUM($O$54:O232)+$U$30</f>
        <v>0.20929749643950207</v>
      </c>
      <c r="Q232" s="8">
        <f t="shared" si="44"/>
        <v>-1.0708382596199561E-3</v>
      </c>
      <c r="R232" s="5">
        <f>SUM($Q$54:Q232)*0.1+$O$8</f>
        <v>-9.5840024235986018E-3</v>
      </c>
      <c r="S232" s="5">
        <f>SUM($R$54:R232)+$U$8</f>
        <v>-0.57504014541591608</v>
      </c>
      <c r="T232">
        <f t="shared" si="45"/>
        <v>1.0199082350548904E-2</v>
      </c>
      <c r="U232">
        <f t="shared" si="46"/>
        <v>0.61194494103293418</v>
      </c>
      <c r="X232" s="1"/>
    </row>
    <row r="233" spans="2:24" x14ac:dyDescent="0.35">
      <c r="B233">
        <f t="shared" si="47"/>
        <v>17.899999999999984</v>
      </c>
      <c r="C233">
        <f t="shared" si="32"/>
        <v>0</v>
      </c>
      <c r="D233">
        <f t="shared" si="33"/>
        <v>-604.78878374920225</v>
      </c>
      <c r="E233">
        <f t="shared" si="34"/>
        <v>-220.12511530276873</v>
      </c>
      <c r="F233">
        <f t="shared" si="35"/>
        <v>36287.327024952137</v>
      </c>
      <c r="G233">
        <f t="shared" si="36"/>
        <v>-3940.239563919557</v>
      </c>
      <c r="H233">
        <f t="shared" si="37"/>
        <v>10825.719229110711</v>
      </c>
      <c r="I233">
        <f t="shared" si="38"/>
        <v>11520.489774684685</v>
      </c>
      <c r="J233" s="46">
        <f t="shared" si="39"/>
        <v>643.60278070864217</v>
      </c>
      <c r="K233">
        <f t="shared" si="40"/>
        <v>1.8335428944807035</v>
      </c>
      <c r="L233">
        <f t="shared" si="41"/>
        <v>1.2804070492183693E-3</v>
      </c>
      <c r="M233" s="46">
        <f t="shared" si="42"/>
        <v>1.8335442356887142</v>
      </c>
      <c r="N233" s="8">
        <f t="shared" si="43"/>
        <v>3.919428772275322E-4</v>
      </c>
      <c r="O233" s="5">
        <f>SUM($N$54:N233)*0.1+$O$30</f>
        <v>3.5274858950477884E-3</v>
      </c>
      <c r="P233" s="5">
        <f>SUM($O$54:O233)+$U$30</f>
        <v>0.21282498233454986</v>
      </c>
      <c r="Q233" s="8">
        <f t="shared" si="44"/>
        <v>-1.0768542048987201E-3</v>
      </c>
      <c r="R233" s="5">
        <f>SUM($Q$54:Q233)*0.1+$O$8</f>
        <v>-9.6916878440884736E-3</v>
      </c>
      <c r="S233" s="5">
        <f>SUM($R$54:R233)+$U$8</f>
        <v>-0.58473183326000455</v>
      </c>
      <c r="T233">
        <f t="shared" si="45"/>
        <v>1.0313678781453948E-2</v>
      </c>
      <c r="U233">
        <f t="shared" si="46"/>
        <v>0.62225861981438813</v>
      </c>
      <c r="X233" s="1"/>
    </row>
    <row r="234" spans="2:24" x14ac:dyDescent="0.35">
      <c r="B234">
        <f t="shared" si="47"/>
        <v>17.999999999999986</v>
      </c>
      <c r="C234">
        <f t="shared" si="32"/>
        <v>-1396.6998684018731</v>
      </c>
      <c r="D234">
        <f t="shared" si="33"/>
        <v>-725.74654049904279</v>
      </c>
      <c r="E234">
        <f t="shared" si="34"/>
        <v>29.169165961926041</v>
      </c>
      <c r="F234">
        <f t="shared" si="35"/>
        <v>36287.327024952137</v>
      </c>
      <c r="G234">
        <f t="shared" si="36"/>
        <v>-3962.2520754498378</v>
      </c>
      <c r="H234">
        <f t="shared" si="37"/>
        <v>10867.738107485631</v>
      </c>
      <c r="I234">
        <f t="shared" si="38"/>
        <v>11567.505050022753</v>
      </c>
      <c r="J234" s="46">
        <f t="shared" si="39"/>
        <v>726.33248673678577</v>
      </c>
      <c r="K234">
        <f t="shared" si="40"/>
        <v>1.8410256079515834</v>
      </c>
      <c r="L234">
        <f t="shared" si="41"/>
        <v>1.4449925699048496E-3</v>
      </c>
      <c r="M234" s="46">
        <f t="shared" si="42"/>
        <v>1.8410273091793286</v>
      </c>
      <c r="N234" s="8">
        <f t="shared" si="43"/>
        <v>3.9413250223997693E-4</v>
      </c>
      <c r="O234" s="5">
        <f>SUM($N$54:N234)*0.1+$O$30</f>
        <v>3.566899145271786E-3</v>
      </c>
      <c r="P234" s="5">
        <f>SUM($O$54:O234)+$U$30</f>
        <v>0.21639188147982164</v>
      </c>
      <c r="Q234" s="8">
        <f t="shared" si="44"/>
        <v>-1.0810339000215611E-3</v>
      </c>
      <c r="R234" s="5">
        <f>SUM($Q$54:Q234)*0.1+$O$8</f>
        <v>-9.799791234090631E-3</v>
      </c>
      <c r="S234" s="5">
        <f>SUM($R$54:R234)+$U$8</f>
        <v>-0.59453162449409513</v>
      </c>
      <c r="T234">
        <f t="shared" si="45"/>
        <v>1.0428742865000564E-2</v>
      </c>
      <c r="U234">
        <f t="shared" si="46"/>
        <v>0.63268736267920267</v>
      </c>
      <c r="X234" s="1"/>
    </row>
    <row r="235" spans="2:24" x14ac:dyDescent="0.35">
      <c r="B235">
        <f t="shared" si="47"/>
        <v>18.099999999999987</v>
      </c>
      <c r="C235">
        <f t="shared" si="32"/>
        <v>-1396.6998684018731</v>
      </c>
      <c r="D235">
        <f t="shared" si="33"/>
        <v>-725.74654049904279</v>
      </c>
      <c r="E235">
        <f t="shared" si="34"/>
        <v>29.169165961926041</v>
      </c>
      <c r="F235">
        <f t="shared" si="35"/>
        <v>36287.327024952137</v>
      </c>
      <c r="G235">
        <f t="shared" si="36"/>
        <v>-3959.3351588536452</v>
      </c>
      <c r="H235">
        <f t="shared" si="37"/>
        <v>10928.086985860553</v>
      </c>
      <c r="I235">
        <f t="shared" si="38"/>
        <v>11623.227609862479</v>
      </c>
      <c r="J235" s="46">
        <f t="shared" si="39"/>
        <v>726.33248673678577</v>
      </c>
      <c r="K235">
        <f t="shared" si="40"/>
        <v>1.8498941287918096</v>
      </c>
      <c r="L235">
        <f t="shared" si="41"/>
        <v>1.4449925699048496E-3</v>
      </c>
      <c r="M235" s="46">
        <f t="shared" si="42"/>
        <v>1.8498958218637582</v>
      </c>
      <c r="N235" s="8">
        <f t="shared" si="43"/>
        <v>3.9384235118068267E-4</v>
      </c>
      <c r="O235" s="5">
        <f>SUM($N$54:N235)*0.1+$O$30</f>
        <v>3.6062833803898542E-3</v>
      </c>
      <c r="P235" s="5">
        <f>SUM($O$54:O235)+$U$30</f>
        <v>0.21999816486021148</v>
      </c>
      <c r="Q235" s="8">
        <f t="shared" si="44"/>
        <v>-1.0870369139611988E-3</v>
      </c>
      <c r="R235" s="5">
        <f>SUM($Q$54:Q235)*0.1+$O$8</f>
        <v>-9.9084949254867501E-3</v>
      </c>
      <c r="S235" s="5">
        <f>SUM($R$54:R235)+$U$8</f>
        <v>-0.60444011941958187</v>
      </c>
      <c r="T235">
        <f t="shared" si="45"/>
        <v>1.0544361123751062E-2</v>
      </c>
      <c r="U235">
        <f t="shared" si="46"/>
        <v>0.64323172380240945</v>
      </c>
      <c r="X235" s="1"/>
    </row>
    <row r="236" spans="2:24" x14ac:dyDescent="0.35">
      <c r="B236">
        <f t="shared" si="47"/>
        <v>18.199999999999989</v>
      </c>
      <c r="C236">
        <f t="shared" si="32"/>
        <v>-1396.6998684018731</v>
      </c>
      <c r="D236">
        <f t="shared" si="33"/>
        <v>-725.74654049904279</v>
      </c>
      <c r="E236">
        <f t="shared" si="34"/>
        <v>29.169165961926041</v>
      </c>
      <c r="F236">
        <f t="shared" si="35"/>
        <v>36287.327024952137</v>
      </c>
      <c r="G236">
        <f t="shared" si="36"/>
        <v>-3956.4182422574522</v>
      </c>
      <c r="H236">
        <f t="shared" si="37"/>
        <v>10988.435864235475</v>
      </c>
      <c r="I236">
        <f t="shared" si="38"/>
        <v>11678.996876876197</v>
      </c>
      <c r="J236" s="46">
        <f t="shared" si="39"/>
        <v>726.33248673678577</v>
      </c>
      <c r="K236">
        <f t="shared" si="40"/>
        <v>1.8587700833096548</v>
      </c>
      <c r="L236">
        <f t="shared" si="41"/>
        <v>1.4449925699048496E-3</v>
      </c>
      <c r="M236" s="46">
        <f t="shared" si="42"/>
        <v>1.8587717682968941</v>
      </c>
      <c r="N236" s="8">
        <f t="shared" si="43"/>
        <v>3.9355220012138835E-4</v>
      </c>
      <c r="O236" s="5">
        <f>SUM($N$54:N236)*0.1+$O$30</f>
        <v>3.6456386004019934E-3</v>
      </c>
      <c r="P236" s="5">
        <f>SUM($O$54:O236)+$U$30</f>
        <v>0.22364380346061347</v>
      </c>
      <c r="Q236" s="8">
        <f t="shared" si="44"/>
        <v>-1.0930399279008365E-3</v>
      </c>
      <c r="R236" s="5">
        <f>SUM($Q$54:Q236)*0.1+$O$8</f>
        <v>-1.0017798918276833E-2</v>
      </c>
      <c r="S236" s="5">
        <f>SUM($R$54:R236)+$U$8</f>
        <v>-0.61445791833785868</v>
      </c>
      <c r="T236">
        <f t="shared" si="45"/>
        <v>1.0660533568812093E-2</v>
      </c>
      <c r="U236">
        <f t="shared" si="46"/>
        <v>0.65389225735928702</v>
      </c>
      <c r="X236" s="1"/>
    </row>
    <row r="237" spans="2:24" x14ac:dyDescent="0.35">
      <c r="B237">
        <f t="shared" si="47"/>
        <v>18.29999999999999</v>
      </c>
      <c r="C237">
        <f t="shared" si="32"/>
        <v>-1396.6998684018731</v>
      </c>
      <c r="D237">
        <f t="shared" si="33"/>
        <v>-725.74654049904279</v>
      </c>
      <c r="E237">
        <f t="shared" si="34"/>
        <v>29.169165961926041</v>
      </c>
      <c r="F237">
        <f t="shared" si="35"/>
        <v>36287.327024952137</v>
      </c>
      <c r="G237">
        <f t="shared" si="36"/>
        <v>-3953.5013256612597</v>
      </c>
      <c r="H237">
        <f t="shared" si="37"/>
        <v>11048.784742610394</v>
      </c>
      <c r="I237">
        <f t="shared" si="38"/>
        <v>11734.812185141505</v>
      </c>
      <c r="J237" s="46">
        <f t="shared" si="39"/>
        <v>726.33248673678577</v>
      </c>
      <c r="K237">
        <f t="shared" si="40"/>
        <v>1.8676533655202765</v>
      </c>
      <c r="L237">
        <f t="shared" si="41"/>
        <v>1.4449925699048496E-3</v>
      </c>
      <c r="M237" s="46">
        <f t="shared" si="42"/>
        <v>1.8676550424930716</v>
      </c>
      <c r="N237" s="8">
        <f t="shared" si="43"/>
        <v>3.9326204906209409E-4</v>
      </c>
      <c r="O237" s="5">
        <f>SUM($N$54:N237)*0.1+$O$30</f>
        <v>3.6849648053082027E-3</v>
      </c>
      <c r="P237" s="5">
        <f>SUM($O$54:O237)+$U$30</f>
        <v>0.22732876826592166</v>
      </c>
      <c r="Q237" s="8">
        <f t="shared" si="44"/>
        <v>-1.0990429418404743E-3</v>
      </c>
      <c r="R237" s="5">
        <f>SUM($Q$54:Q237)*0.1+$O$8</f>
        <v>-1.0127703212460881E-2</v>
      </c>
      <c r="S237" s="5">
        <f>SUM($R$54:R237)+$U$8</f>
        <v>-0.6245856215503196</v>
      </c>
      <c r="T237">
        <f t="shared" si="45"/>
        <v>1.0777260225866801E-2</v>
      </c>
      <c r="U237">
        <f t="shared" si="46"/>
        <v>0.66466951752634196</v>
      </c>
      <c r="X237" s="1"/>
    </row>
    <row r="238" spans="2:24" x14ac:dyDescent="0.35">
      <c r="B238">
        <f t="shared" si="47"/>
        <v>18.399999999999991</v>
      </c>
      <c r="C238">
        <f t="shared" si="32"/>
        <v>-1396.6998684018731</v>
      </c>
      <c r="D238">
        <f t="shared" si="33"/>
        <v>-725.74654049904279</v>
      </c>
      <c r="E238">
        <f t="shared" si="34"/>
        <v>29.169165961926041</v>
      </c>
      <c r="F238">
        <f t="shared" si="35"/>
        <v>36287.327024952137</v>
      </c>
      <c r="G238">
        <f t="shared" si="36"/>
        <v>-3950.5844090650671</v>
      </c>
      <c r="H238">
        <f t="shared" si="37"/>
        <v>11109.133620985316</v>
      </c>
      <c r="I238">
        <f t="shared" si="38"/>
        <v>11790.672880800921</v>
      </c>
      <c r="J238" s="46">
        <f t="shared" si="39"/>
        <v>726.33248673678577</v>
      </c>
      <c r="K238">
        <f t="shared" si="40"/>
        <v>1.8765438713590243</v>
      </c>
      <c r="L238">
        <f t="shared" si="41"/>
        <v>1.4449925699048496E-3</v>
      </c>
      <c r="M238" s="46">
        <f t="shared" si="42"/>
        <v>1.876545540386829</v>
      </c>
      <c r="N238" s="8">
        <f t="shared" si="43"/>
        <v>3.9297189800279982E-4</v>
      </c>
      <c r="O238" s="5">
        <f>SUM($N$54:N238)*0.1+$O$30</f>
        <v>3.724261995108483E-3</v>
      </c>
      <c r="P238" s="5">
        <f>SUM($O$54:O238)+$U$30</f>
        <v>0.23105303026103013</v>
      </c>
      <c r="Q238" s="8">
        <f t="shared" si="44"/>
        <v>-1.105045955780112E-3</v>
      </c>
      <c r="R238" s="5">
        <f>SUM($Q$54:Q238)*0.1+$O$8</f>
        <v>-1.0238207808038892E-2</v>
      </c>
      <c r="S238" s="5">
        <f>SUM($R$54:R238)+$U$8</f>
        <v>-0.63482382935835846</v>
      </c>
      <c r="T238">
        <f t="shared" si="45"/>
        <v>1.0894541134384594E-2</v>
      </c>
      <c r="U238">
        <f t="shared" si="46"/>
        <v>0.6755640584829945</v>
      </c>
      <c r="X238" s="1"/>
    </row>
    <row r="239" spans="2:24" x14ac:dyDescent="0.35">
      <c r="B239">
        <f t="shared" si="47"/>
        <v>18.499999999999993</v>
      </c>
      <c r="C239">
        <f t="shared" si="32"/>
        <v>-1396.6998684018731</v>
      </c>
      <c r="D239">
        <f t="shared" si="33"/>
        <v>-725.74654049904279</v>
      </c>
      <c r="E239">
        <f t="shared" si="34"/>
        <v>29.169165961926041</v>
      </c>
      <c r="F239">
        <f t="shared" si="35"/>
        <v>36287.327024952137</v>
      </c>
      <c r="G239">
        <f t="shared" si="36"/>
        <v>-3947.6674924688741</v>
      </c>
      <c r="H239">
        <f t="shared" si="37"/>
        <v>11169.482499360236</v>
      </c>
      <c r="I239">
        <f t="shared" si="38"/>
        <v>11846.578321802885</v>
      </c>
      <c r="J239" s="46">
        <f t="shared" si="39"/>
        <v>726.33248673678577</v>
      </c>
      <c r="K239">
        <f t="shared" si="40"/>
        <v>1.8854414986402193</v>
      </c>
      <c r="L239">
        <f t="shared" si="41"/>
        <v>1.4449925699048496E-3</v>
      </c>
      <c r="M239" s="46">
        <f t="shared" si="42"/>
        <v>1.8854431597916861</v>
      </c>
      <c r="N239" s="8">
        <f t="shared" si="43"/>
        <v>3.926817469435055E-4</v>
      </c>
      <c r="O239" s="5">
        <f>SUM($N$54:N239)*0.1+$O$30</f>
        <v>3.7635301698028334E-3</v>
      </c>
      <c r="P239" s="5">
        <f>SUM($O$54:O239)+$U$30</f>
        <v>0.23481656043083296</v>
      </c>
      <c r="Q239" s="8">
        <f t="shared" si="44"/>
        <v>-1.1110489697197495E-3</v>
      </c>
      <c r="R239" s="5">
        <f>SUM($Q$54:Q239)*0.1+$O$8</f>
        <v>-1.0349312705010867E-2</v>
      </c>
      <c r="S239" s="5">
        <f>SUM($R$54:R239)+$U$8</f>
        <v>-0.64517314206336929</v>
      </c>
      <c r="T239">
        <f t="shared" si="45"/>
        <v>1.1012376346870618E-2</v>
      </c>
      <c r="U239">
        <f t="shared" si="46"/>
        <v>0.68657643441388772</v>
      </c>
      <c r="X239" s="1"/>
    </row>
    <row r="240" spans="2:24" x14ac:dyDescent="0.35">
      <c r="B240">
        <f t="shared" si="47"/>
        <v>18.599999999999994</v>
      </c>
      <c r="C240">
        <f t="shared" si="32"/>
        <v>-1396.6998684018731</v>
      </c>
      <c r="D240">
        <f t="shared" si="33"/>
        <v>-725.74654049904279</v>
      </c>
      <c r="E240">
        <f t="shared" si="34"/>
        <v>29.169165961926041</v>
      </c>
      <c r="F240">
        <f t="shared" si="35"/>
        <v>36287.327024952137</v>
      </c>
      <c r="G240">
        <f t="shared" si="36"/>
        <v>-3944.7505758726816</v>
      </c>
      <c r="H240">
        <f t="shared" si="37"/>
        <v>11229.83137773516</v>
      </c>
      <c r="I240">
        <f t="shared" si="38"/>
        <v>11902.52787764906</v>
      </c>
      <c r="J240" s="46">
        <f t="shared" si="39"/>
        <v>726.33248673678577</v>
      </c>
      <c r="K240">
        <f t="shared" si="40"/>
        <v>1.894346147016934</v>
      </c>
      <c r="L240">
        <f t="shared" si="41"/>
        <v>1.4449925699048496E-3</v>
      </c>
      <c r="M240" s="46">
        <f t="shared" si="42"/>
        <v>1.8943478003599246</v>
      </c>
      <c r="N240" s="8">
        <f t="shared" si="43"/>
        <v>3.9239159588421119E-4</v>
      </c>
      <c r="O240" s="5">
        <f>SUM($N$54:N240)*0.1+$O$30</f>
        <v>3.8027693293912544E-3</v>
      </c>
      <c r="P240" s="5">
        <f>SUM($O$54:O240)+$U$30</f>
        <v>0.23861932976022421</v>
      </c>
      <c r="Q240" s="8">
        <f t="shared" si="44"/>
        <v>-1.1170519836593874E-3</v>
      </c>
      <c r="R240" s="5">
        <f>SUM($Q$54:Q240)*0.1+$O$8</f>
        <v>-1.0461017903376805E-2</v>
      </c>
      <c r="S240" s="5">
        <f>SUM($R$54:R240)+$U$8</f>
        <v>-0.65563415996674612</v>
      </c>
      <c r="T240">
        <f t="shared" si="45"/>
        <v>1.1130765928152871E-2</v>
      </c>
      <c r="U240">
        <f t="shared" si="46"/>
        <v>0.6977071995117432</v>
      </c>
      <c r="X240" s="1"/>
    </row>
    <row r="241" spans="2:24" x14ac:dyDescent="0.35">
      <c r="B241">
        <f t="shared" si="47"/>
        <v>18.699999999999996</v>
      </c>
      <c r="C241">
        <f t="shared" si="32"/>
        <v>-1396.6998684018731</v>
      </c>
      <c r="D241">
        <f t="shared" si="33"/>
        <v>-725.74654049904279</v>
      </c>
      <c r="E241">
        <f t="shared" si="34"/>
        <v>29.169165961926041</v>
      </c>
      <c r="F241">
        <f t="shared" si="35"/>
        <v>36287.327024952137</v>
      </c>
      <c r="G241">
        <f t="shared" si="36"/>
        <v>-3941.8336592764895</v>
      </c>
      <c r="H241">
        <f t="shared" si="37"/>
        <v>11290.180256110079</v>
      </c>
      <c r="I241">
        <f t="shared" si="38"/>
        <v>11958.520929147673</v>
      </c>
      <c r="J241" s="46">
        <f t="shared" si="39"/>
        <v>726.33248673678577</v>
      </c>
      <c r="K241">
        <f t="shared" si="40"/>
        <v>1.9032577179417374</v>
      </c>
      <c r="L241">
        <f t="shared" si="41"/>
        <v>1.4449925699048496E-3</v>
      </c>
      <c r="M241" s="46">
        <f t="shared" si="42"/>
        <v>1.9032593635433326</v>
      </c>
      <c r="N241" s="8">
        <f t="shared" si="43"/>
        <v>3.9210144482491698E-4</v>
      </c>
      <c r="O241" s="5">
        <f>SUM($N$54:N241)*0.1+$O$30</f>
        <v>3.8419794738737464E-3</v>
      </c>
      <c r="P241" s="5">
        <f>SUM($O$54:O241)+$U$30</f>
        <v>0.24246130923409795</v>
      </c>
      <c r="Q241" s="8">
        <f t="shared" si="44"/>
        <v>-1.1230549975990249E-3</v>
      </c>
      <c r="R241" s="5">
        <f>SUM($Q$54:Q241)*0.1+$O$8</f>
        <v>-1.0573323403136707E-2</v>
      </c>
      <c r="S241" s="5">
        <f>SUM($R$54:R241)+$U$8</f>
        <v>-0.66620748336988278</v>
      </c>
      <c r="T241">
        <f t="shared" si="45"/>
        <v>1.1249709954704859E-2</v>
      </c>
      <c r="U241">
        <f t="shared" si="46"/>
        <v>0.70895690798069355</v>
      </c>
      <c r="X241" s="1"/>
    </row>
    <row r="242" spans="2:24" x14ac:dyDescent="0.35">
      <c r="B242">
        <f t="shared" si="47"/>
        <v>18.799999999999997</v>
      </c>
      <c r="C242">
        <f t="shared" si="32"/>
        <v>-1396.6998684018731</v>
      </c>
      <c r="D242">
        <f t="shared" si="33"/>
        <v>-725.74654049904279</v>
      </c>
      <c r="E242">
        <f t="shared" si="34"/>
        <v>29.169165961926041</v>
      </c>
      <c r="F242">
        <f t="shared" si="35"/>
        <v>36287.327024952137</v>
      </c>
      <c r="G242">
        <f t="shared" si="36"/>
        <v>-3938.9167426802969</v>
      </c>
      <c r="H242">
        <f t="shared" si="37"/>
        <v>11350.529134485001</v>
      </c>
      <c r="I242">
        <f t="shared" si="38"/>
        <v>12014.556868172875</v>
      </c>
      <c r="J242" s="46">
        <f t="shared" si="39"/>
        <v>726.33248673678577</v>
      </c>
      <c r="K242">
        <f t="shared" si="40"/>
        <v>1.9121761146283942</v>
      </c>
      <c r="L242">
        <f t="shared" si="41"/>
        <v>1.4449925699048496E-3</v>
      </c>
      <c r="M242" s="46">
        <f t="shared" si="42"/>
        <v>1.9121777525549037</v>
      </c>
      <c r="N242" s="8">
        <f t="shared" si="43"/>
        <v>3.9181129376562271E-4</v>
      </c>
      <c r="O242" s="5">
        <f>SUM($N$54:N242)*0.1+$O$30</f>
        <v>3.8811606032503085E-3</v>
      </c>
      <c r="P242" s="5">
        <f>SUM($O$54:O242)+$U$30</f>
        <v>0.24634246983734825</v>
      </c>
      <c r="Q242" s="8">
        <f t="shared" si="44"/>
        <v>-1.1290580115386627E-3</v>
      </c>
      <c r="R242" s="5">
        <f>SUM($Q$54:Q242)*0.1+$O$8</f>
        <v>-1.0686229204290574E-2</v>
      </c>
      <c r="S242" s="5">
        <f>SUM($R$54:R242)+$U$8</f>
        <v>-0.6768937125741733</v>
      </c>
      <c r="T242">
        <f t="shared" si="45"/>
        <v>1.1369208514001979E-2</v>
      </c>
      <c r="U242">
        <f t="shared" si="46"/>
        <v>0.72032611404003144</v>
      </c>
      <c r="X242" s="1"/>
    </row>
    <row r="243" spans="2:24" x14ac:dyDescent="0.35">
      <c r="B243">
        <f t="shared" si="47"/>
        <v>18.899999999999999</v>
      </c>
      <c r="C243">
        <f t="shared" si="32"/>
        <v>-1396.6998684018731</v>
      </c>
      <c r="D243">
        <f t="shared" si="33"/>
        <v>-725.74654049904279</v>
      </c>
      <c r="E243">
        <f t="shared" si="34"/>
        <v>29.169165961926041</v>
      </c>
      <c r="F243">
        <f t="shared" si="35"/>
        <v>36287.327024952137</v>
      </c>
      <c r="G243">
        <f t="shared" si="36"/>
        <v>-3935.9998260841039</v>
      </c>
      <c r="H243">
        <f t="shared" si="37"/>
        <v>11410.878012859921</v>
      </c>
      <c r="I243">
        <f t="shared" si="38"/>
        <v>12070.635097429798</v>
      </c>
      <c r="J243" s="46">
        <f t="shared" si="39"/>
        <v>726.33248673678577</v>
      </c>
      <c r="K243">
        <f t="shared" si="40"/>
        <v>1.9211012420144742</v>
      </c>
      <c r="L243">
        <f t="shared" si="41"/>
        <v>1.4449925699048496E-3</v>
      </c>
      <c r="M243" s="46">
        <f t="shared" si="42"/>
        <v>1.9211028723314472</v>
      </c>
      <c r="N243" s="8">
        <f t="shared" si="43"/>
        <v>3.915211427063284E-4</v>
      </c>
      <c r="O243" s="5">
        <f>SUM($N$54:N243)*0.1+$O$30</f>
        <v>3.9203127175209415E-3</v>
      </c>
      <c r="P243" s="5">
        <f>SUM($O$54:O243)+$U$30</f>
        <v>0.25026278255486922</v>
      </c>
      <c r="Q243" s="8">
        <f t="shared" si="44"/>
        <v>-1.1350610254783002E-3</v>
      </c>
      <c r="R243" s="5">
        <f>SUM($Q$54:Q243)*0.1+$O$8</f>
        <v>-1.0799735306838405E-2</v>
      </c>
      <c r="S243" s="5">
        <f>SUM($R$54:R243)+$U$8</f>
        <v>-0.68769344788101172</v>
      </c>
      <c r="T243">
        <f t="shared" si="45"/>
        <v>1.1489261703909806E-2</v>
      </c>
      <c r="U243">
        <f t="shared" si="46"/>
        <v>0.73181537192831603</v>
      </c>
      <c r="X243" s="1"/>
    </row>
    <row r="244" spans="2:24" x14ac:dyDescent="0.35">
      <c r="B244">
        <f t="shared" si="47"/>
        <v>19</v>
      </c>
      <c r="C244">
        <f t="shared" si="32"/>
        <v>-1396.6998684018731</v>
      </c>
      <c r="D244">
        <f t="shared" si="33"/>
        <v>-725.74654049904279</v>
      </c>
      <c r="E244">
        <f t="shared" si="34"/>
        <v>29.169165961926041</v>
      </c>
      <c r="F244">
        <f t="shared" si="35"/>
        <v>36287.327024952137</v>
      </c>
      <c r="G244">
        <f t="shared" si="36"/>
        <v>-3933.0829094879114</v>
      </c>
      <c r="H244">
        <f t="shared" si="37"/>
        <v>11471.226891234843</v>
      </c>
      <c r="I244">
        <f t="shared" si="38"/>
        <v>12126.755030225328</v>
      </c>
      <c r="J244" s="46">
        <f t="shared" si="39"/>
        <v>726.33248673678577</v>
      </c>
      <c r="K244">
        <f t="shared" si="40"/>
        <v>1.9300330067248677</v>
      </c>
      <c r="L244">
        <f t="shared" si="41"/>
        <v>1.4449925699048496E-3</v>
      </c>
      <c r="M244" s="46">
        <f t="shared" si="42"/>
        <v>1.9300346294971016</v>
      </c>
      <c r="N244" s="8">
        <f t="shared" si="43"/>
        <v>3.9123099164703413E-4</v>
      </c>
      <c r="O244" s="5">
        <f>SUM($N$54:N244)*0.1+$O$30</f>
        <v>3.9594358166856452E-3</v>
      </c>
      <c r="P244" s="5">
        <f>SUM($O$54:O244)+$U$30</f>
        <v>0.25422221837155484</v>
      </c>
      <c r="Q244" s="8">
        <f t="shared" si="44"/>
        <v>-1.1410640394179379E-3</v>
      </c>
      <c r="R244" s="5">
        <f>SUM($Q$54:Q244)*0.1+$O$8</f>
        <v>-1.0913841710780199E-2</v>
      </c>
      <c r="S244" s="5">
        <f>SUM($R$54:R244)+$U$8</f>
        <v>-0.69860728959179197</v>
      </c>
      <c r="T244">
        <f t="shared" si="45"/>
        <v>1.1609869632102627E-2</v>
      </c>
      <c r="U244">
        <f t="shared" si="46"/>
        <v>0.74342523590778409</v>
      </c>
      <c r="X244" s="1"/>
    </row>
    <row r="245" spans="2:24" x14ac:dyDescent="0.35">
      <c r="B245">
        <f t="shared" si="47"/>
        <v>19.100000000000001</v>
      </c>
      <c r="C245">
        <f t="shared" si="32"/>
        <v>-1396.6998684018731</v>
      </c>
      <c r="D245">
        <f t="shared" si="33"/>
        <v>-725.74654049904279</v>
      </c>
      <c r="E245">
        <f t="shared" si="34"/>
        <v>29.169165961926041</v>
      </c>
      <c r="F245">
        <f t="shared" si="35"/>
        <v>36287.327024952137</v>
      </c>
      <c r="G245">
        <f t="shared" si="36"/>
        <v>-3930.1659928917188</v>
      </c>
      <c r="H245">
        <f t="shared" si="37"/>
        <v>11531.575769609764</v>
      </c>
      <c r="I245">
        <f t="shared" si="38"/>
        <v>12182.916090244305</v>
      </c>
      <c r="J245" s="46">
        <f t="shared" si="39"/>
        <v>726.33248673678577</v>
      </c>
      <c r="K245">
        <f t="shared" si="40"/>
        <v>1.9389713170361687</v>
      </c>
      <c r="L245">
        <f t="shared" si="41"/>
        <v>1.4449925699048496E-3</v>
      </c>
      <c r="M245" s="46">
        <f t="shared" si="42"/>
        <v>1.9389729323277196</v>
      </c>
      <c r="N245" s="8">
        <f t="shared" si="43"/>
        <v>3.9094084058773987E-4</v>
      </c>
      <c r="O245" s="5">
        <f>SUM($N$54:N245)*0.1+$O$30</f>
        <v>3.998529900744419E-3</v>
      </c>
      <c r="P245" s="5">
        <f>SUM($O$54:O245)+$U$30</f>
        <v>0.25822074827229924</v>
      </c>
      <c r="Q245" s="8">
        <f t="shared" si="44"/>
        <v>-1.1470670533575756E-3</v>
      </c>
      <c r="R245" s="5">
        <f>SUM($Q$54:Q245)*0.1+$O$8</f>
        <v>-1.1028548416115955E-2</v>
      </c>
      <c r="S245" s="5">
        <f>SUM($R$54:R245)+$U$8</f>
        <v>-0.70963583800790797</v>
      </c>
      <c r="T245">
        <f t="shared" si="45"/>
        <v>1.1731032415510618E-2</v>
      </c>
      <c r="U245">
        <f t="shared" si="46"/>
        <v>0.75515626026902005</v>
      </c>
      <c r="X245" s="1"/>
    </row>
    <row r="246" spans="2:24" x14ac:dyDescent="0.35">
      <c r="B246">
        <f t="shared" si="47"/>
        <v>19.200000000000003</v>
      </c>
      <c r="C246">
        <f t="shared" si="32"/>
        <v>-1396.6998684018731</v>
      </c>
      <c r="D246">
        <f t="shared" si="33"/>
        <v>-725.74654049904279</v>
      </c>
      <c r="E246">
        <f t="shared" si="34"/>
        <v>29.169165961926041</v>
      </c>
      <c r="F246">
        <f t="shared" si="35"/>
        <v>36287.327024952137</v>
      </c>
      <c r="G246">
        <f t="shared" si="36"/>
        <v>-3927.2490762955258</v>
      </c>
      <c r="H246">
        <f t="shared" si="37"/>
        <v>11591.924647984684</v>
      </c>
      <c r="I246">
        <f t="shared" si="38"/>
        <v>12239.117711331111</v>
      </c>
      <c r="J246" s="46">
        <f t="shared" si="39"/>
        <v>726.33248673678577</v>
      </c>
      <c r="K246">
        <f t="shared" si="40"/>
        <v>1.9479160828419115</v>
      </c>
      <c r="L246">
        <f t="shared" si="41"/>
        <v>1.4449925699048496E-3</v>
      </c>
      <c r="M246" s="46">
        <f t="shared" si="42"/>
        <v>1.9479176907161035</v>
      </c>
      <c r="N246" s="8">
        <f t="shared" si="43"/>
        <v>3.9065068952844555E-4</v>
      </c>
      <c r="O246" s="5">
        <f>SUM($N$54:N246)*0.1+$O$30</f>
        <v>4.0375949696972637E-3</v>
      </c>
      <c r="P246" s="5">
        <f>SUM($O$54:O246)+$U$30</f>
        <v>0.26225834324199648</v>
      </c>
      <c r="Q246" s="8">
        <f t="shared" si="44"/>
        <v>-1.1530700672972131E-3</v>
      </c>
      <c r="R246" s="5">
        <f>SUM($Q$54:Q246)*0.1+$O$8</f>
        <v>-1.1143855422845676E-2</v>
      </c>
      <c r="S246" s="5">
        <f>SUM($R$54:R246)+$U$8</f>
        <v>-0.72077969343075365</v>
      </c>
      <c r="T246">
        <f t="shared" si="45"/>
        <v>1.1852750179794208E-2</v>
      </c>
      <c r="U246">
        <f t="shared" si="46"/>
        <v>0.76700899933584099</v>
      </c>
      <c r="X246" s="1"/>
    </row>
    <row r="247" spans="2:24" x14ac:dyDescent="0.35">
      <c r="B247">
        <f t="shared" si="47"/>
        <v>19.300000000000004</v>
      </c>
      <c r="C247">
        <f t="shared" ref="C247:C310" si="48">IF(B247&lt;$B$41,0,IF(AND($B$41&lt;=B247,B247&lt;$B$41+$G$8),$B$15,$B$15+$B$12))</f>
        <v>-1396.6998684018731</v>
      </c>
      <c r="D247">
        <f t="shared" ref="D247:D310" si="49">IF(B247&lt;$B$41,$B$13,IF(AND($B$41&lt;=B247,B247&lt;$B$41+$G$8),$B$13+$B$16,$B$13+$B$16+$B$10))</f>
        <v>-725.74654049904279</v>
      </c>
      <c r="E247">
        <f t="shared" ref="E247:E310" si="50">IF(B247&lt;$B$41,$B$14,IF(AND($B$41&lt;=B247,B247&lt;$B$41+$G$8),$B$14+$B$17,$B$14+$B$17+$B$11))</f>
        <v>29.169165961926041</v>
      </c>
      <c r="F247">
        <f t="shared" ref="F247:F310" si="51">IF(B247&lt;$B$41,-$G$6*$B$13,IF(AND($B$41&lt;=B247,B247&lt;$B$41+$G$8),-$G$6*$B$13,-$G$6*$B$13-$G$5*$B$10))</f>
        <v>36287.327024952137</v>
      </c>
      <c r="G247">
        <f t="shared" ref="G247:G310" si="52">IF(B247&lt;$B$41,$B$14*B247,IF(AND($B$41&lt;=B247,B247&lt;$B$41+$G$8),$B$14*B247-(-B247+$B$41)*$B$17,$B$14*B247-(-B247+$B$41)*$B$17-(-B247+$B$41+$G$8)*$B$11+$G$5*$B$12))</f>
        <v>-3924.3321596993333</v>
      </c>
      <c r="H247">
        <f t="shared" ref="H247:H310" si="53">IF(B247&lt;$B$41,-$B$13*B247,IF(AND($B$41&lt;=B247,B247&lt;=$B$41+$G$8),-$B$13*B247+(-B247+B234)*B209,-$B$13*B247+(-B247+$B$41)*$B$16+(-B247+$B$41+$G$8)*$B$10))</f>
        <v>11652.273526359606</v>
      </c>
      <c r="I247">
        <f t="shared" ref="I247:I310" si="54">SQRT(SUMSQ(H247,G247))</f>
        <v>12295.359337276457</v>
      </c>
      <c r="J247" s="46">
        <f t="shared" ref="J247:J310" si="55">SQRT(SUMSQ(D247:E247))</f>
        <v>726.33248673678577</v>
      </c>
      <c r="K247">
        <f t="shared" ref="K247:K310" si="56">32*I247/(PI()*$G$13^3)</f>
        <v>1.9568672156186386</v>
      </c>
      <c r="L247">
        <f t="shared" ref="L247:L310" si="57">16*J247/(PI()*$G$13^4)</f>
        <v>1.4449925699048496E-3</v>
      </c>
      <c r="M247" s="46">
        <f t="shared" ref="M247:M310" si="58">SQRT(K247^2+3*L247^2)</f>
        <v>1.9568688161380734</v>
      </c>
      <c r="N247" s="8">
        <f t="shared" ref="N247:N310" si="59">-G247/($G$13*$B$42)</f>
        <v>3.9036053846915129E-4</v>
      </c>
      <c r="O247" s="5">
        <f>SUM($N$54:N247)*0.1+$O$30</f>
        <v>4.0766310235441786E-3</v>
      </c>
      <c r="P247" s="5">
        <f>SUM($O$54:O247)+$U$30</f>
        <v>0.26633497426554065</v>
      </c>
      <c r="Q247" s="8">
        <f t="shared" ref="Q247:Q310" si="60">-H247/($B$42*$G$13)</f>
        <v>-1.1590730812368511E-3</v>
      </c>
      <c r="R247" s="5">
        <f>SUM($Q$54:Q247)*0.1+$O$8</f>
        <v>-1.1259762730969361E-2</v>
      </c>
      <c r="S247" s="5">
        <f>SUM($R$54:R247)+$U$8</f>
        <v>-0.73203945616172306</v>
      </c>
      <c r="T247">
        <f t="shared" ref="T247:T310" si="61">SQRT(SUMSQ(O247,R247))</f>
        <v>1.1975023058844165E-2</v>
      </c>
      <c r="U247">
        <f t="shared" ref="U247:U310" si="62">SQRT(SUMSQ(S247,P247))</f>
        <v>0.77898400747035723</v>
      </c>
      <c r="X247" s="1"/>
    </row>
    <row r="248" spans="2:24" x14ac:dyDescent="0.35">
      <c r="B248">
        <f t="shared" ref="B248:B297" si="63">B247+0.1</f>
        <v>19.400000000000006</v>
      </c>
      <c r="C248">
        <f t="shared" si="48"/>
        <v>-1396.6998684018731</v>
      </c>
      <c r="D248">
        <f t="shared" si="49"/>
        <v>-725.74654049904279</v>
      </c>
      <c r="E248">
        <f t="shared" si="50"/>
        <v>29.169165961926041</v>
      </c>
      <c r="F248">
        <f t="shared" si="51"/>
        <v>36287.327024952137</v>
      </c>
      <c r="G248">
        <f t="shared" si="52"/>
        <v>-3921.4152431031407</v>
      </c>
      <c r="H248">
        <f t="shared" si="53"/>
        <v>11712.622404734526</v>
      </c>
      <c r="I248">
        <f t="shared" si="54"/>
        <v>12351.640421609221</v>
      </c>
      <c r="J248" s="46">
        <f t="shared" si="55"/>
        <v>726.33248673678577</v>
      </c>
      <c r="K248">
        <f t="shared" si="56"/>
        <v>1.9658246283927701</v>
      </c>
      <c r="L248">
        <f t="shared" si="57"/>
        <v>1.4449925699048496E-3</v>
      </c>
      <c r="M248" s="46">
        <f t="shared" si="58"/>
        <v>1.9658262216193358</v>
      </c>
      <c r="N248" s="8">
        <f t="shared" si="59"/>
        <v>3.9007038740985703E-4</v>
      </c>
      <c r="O248" s="5">
        <f>SUM($N$54:N248)*0.1+$O$30</f>
        <v>4.1156380622851645E-3</v>
      </c>
      <c r="P248" s="5">
        <f>SUM($O$54:O248)+$U$30</f>
        <v>0.2704506123278258</v>
      </c>
      <c r="Q248" s="8">
        <f t="shared" si="60"/>
        <v>-1.1650760951764886E-3</v>
      </c>
      <c r="R248" s="5">
        <f>SUM($Q$54:Q248)*0.1+$O$8</f>
        <v>-1.1376270340487011E-2</v>
      </c>
      <c r="S248" s="5">
        <f>SUM($R$54:R248)+$U$8</f>
        <v>-0.74341572650221011</v>
      </c>
      <c r="T248">
        <f t="shared" si="61"/>
        <v>1.2097851194306154E-2</v>
      </c>
      <c r="U248">
        <f t="shared" si="62"/>
        <v>0.7910818390781732</v>
      </c>
      <c r="X248" s="1"/>
    </row>
    <row r="249" spans="2:24" x14ac:dyDescent="0.35">
      <c r="B249">
        <f t="shared" si="63"/>
        <v>19.500000000000007</v>
      </c>
      <c r="C249">
        <f t="shared" si="48"/>
        <v>-1396.6998684018731</v>
      </c>
      <c r="D249">
        <f t="shared" si="49"/>
        <v>-725.74654049904279</v>
      </c>
      <c r="E249">
        <f t="shared" si="50"/>
        <v>29.169165961926041</v>
      </c>
      <c r="F249">
        <f t="shared" si="51"/>
        <v>36287.327024952137</v>
      </c>
      <c r="G249">
        <f t="shared" si="52"/>
        <v>-3918.4983265069477</v>
      </c>
      <c r="H249">
        <f t="shared" si="53"/>
        <v>11772.971283109448</v>
      </c>
      <c r="I249">
        <f t="shared" si="54"/>
        <v>12407.960427393273</v>
      </c>
      <c r="J249" s="46">
        <f t="shared" si="55"/>
        <v>726.33248673678577</v>
      </c>
      <c r="K249">
        <f t="shared" si="56"/>
        <v>1.9747882357082658</v>
      </c>
      <c r="L249">
        <f t="shared" si="57"/>
        <v>1.4449925699048496E-3</v>
      </c>
      <c r="M249" s="46">
        <f t="shared" si="58"/>
        <v>1.9747898217031468</v>
      </c>
      <c r="N249" s="8">
        <f t="shared" si="59"/>
        <v>3.8978023635056271E-4</v>
      </c>
      <c r="O249" s="5">
        <f>SUM($N$54:N249)*0.1+$O$30</f>
        <v>4.1546160859202213E-3</v>
      </c>
      <c r="P249" s="5">
        <f>SUM($O$54:O249)+$U$30</f>
        <v>0.27460522841374602</v>
      </c>
      <c r="Q249" s="8">
        <f t="shared" si="60"/>
        <v>-1.1710791091161263E-3</v>
      </c>
      <c r="R249" s="5">
        <f>SUM($Q$54:Q249)*0.1+$O$8</f>
        <v>-1.1493378251398623E-2</v>
      </c>
      <c r="S249" s="5">
        <f>SUM($R$54:R249)+$U$8</f>
        <v>-0.75490910475360873</v>
      </c>
      <c r="T249">
        <f t="shared" si="61"/>
        <v>1.222123473512844E-2</v>
      </c>
      <c r="U249">
        <f t="shared" si="62"/>
        <v>0.80330304861369761</v>
      </c>
      <c r="X249" s="1"/>
    </row>
    <row r="250" spans="2:24" x14ac:dyDescent="0.35">
      <c r="B250">
        <f t="shared" si="63"/>
        <v>19.600000000000009</v>
      </c>
      <c r="C250">
        <f t="shared" si="48"/>
        <v>-1396.6998684018731</v>
      </c>
      <c r="D250">
        <f t="shared" si="49"/>
        <v>-725.74654049904279</v>
      </c>
      <c r="E250">
        <f t="shared" si="50"/>
        <v>29.169165961926041</v>
      </c>
      <c r="F250">
        <f t="shared" si="51"/>
        <v>36287.327024952137</v>
      </c>
      <c r="G250">
        <f t="shared" si="52"/>
        <v>-3915.5814099107552</v>
      </c>
      <c r="H250">
        <f t="shared" si="53"/>
        <v>11833.320161484369</v>
      </c>
      <c r="I250">
        <f t="shared" si="54"/>
        <v>12464.318827029063</v>
      </c>
      <c r="J250" s="46">
        <f t="shared" si="55"/>
        <v>726.33248673678577</v>
      </c>
      <c r="K250">
        <f t="shared" si="56"/>
        <v>1.9837579535950502</v>
      </c>
      <c r="L250">
        <f t="shared" si="57"/>
        <v>1.4449925699048496E-3</v>
      </c>
      <c r="M250" s="46">
        <f t="shared" si="58"/>
        <v>1.9837595324187363</v>
      </c>
      <c r="N250" s="8">
        <f t="shared" si="59"/>
        <v>3.8949008529126845E-4</v>
      </c>
      <c r="O250" s="5">
        <f>SUM($N$54:N250)*0.1+$O$30</f>
        <v>4.1935650944493474E-3</v>
      </c>
      <c r="P250" s="5">
        <f>SUM($O$54:O250)+$U$30</f>
        <v>0.27879879350819536</v>
      </c>
      <c r="Q250" s="8">
        <f t="shared" si="60"/>
        <v>-1.177082123055764E-3</v>
      </c>
      <c r="R250" s="5">
        <f>SUM($Q$54:Q250)*0.1+$O$8</f>
        <v>-1.16110864637042E-2</v>
      </c>
      <c r="S250" s="5">
        <f>SUM($R$54:R250)+$U$8</f>
        <v>-0.76652019121731296</v>
      </c>
      <c r="T250">
        <f t="shared" si="61"/>
        <v>1.2345173837131613E-2</v>
      </c>
      <c r="U250">
        <f t="shared" si="62"/>
        <v>0.8156481905855314</v>
      </c>
      <c r="X250" s="1"/>
    </row>
    <row r="251" spans="2:24" x14ac:dyDescent="0.35">
      <c r="B251">
        <f t="shared" si="63"/>
        <v>19.70000000000001</v>
      </c>
      <c r="C251">
        <f t="shared" si="48"/>
        <v>-1396.6998684018731</v>
      </c>
      <c r="D251">
        <f t="shared" si="49"/>
        <v>-725.74654049904279</v>
      </c>
      <c r="E251">
        <f t="shared" si="50"/>
        <v>29.169165961926041</v>
      </c>
      <c r="F251">
        <f t="shared" si="51"/>
        <v>36287.327024952137</v>
      </c>
      <c r="G251">
        <f t="shared" si="52"/>
        <v>-3912.6644933145626</v>
      </c>
      <c r="H251">
        <f t="shared" si="53"/>
        <v>11893.669039859291</v>
      </c>
      <c r="I251">
        <f t="shared" si="54"/>
        <v>12520.715102059943</v>
      </c>
      <c r="J251" s="46">
        <f t="shared" si="55"/>
        <v>726.33248673678577</v>
      </c>
      <c r="K251">
        <f t="shared" si="56"/>
        <v>1.992733699538185</v>
      </c>
      <c r="L251">
        <f t="shared" si="57"/>
        <v>1.4449925699048496E-3</v>
      </c>
      <c r="M251" s="46">
        <f t="shared" si="58"/>
        <v>1.9927352712504796</v>
      </c>
      <c r="N251" s="8">
        <f t="shared" si="59"/>
        <v>3.8919993423197418E-4</v>
      </c>
      <c r="O251" s="5">
        <f>SUM($N$54:N251)*0.1+$O$30</f>
        <v>4.2324850878725454E-3</v>
      </c>
      <c r="P251" s="5">
        <f>SUM($O$54:O251)+$U$30</f>
        <v>0.28303127859606791</v>
      </c>
      <c r="Q251" s="8">
        <f t="shared" si="60"/>
        <v>-1.1830851369954017E-3</v>
      </c>
      <c r="R251" s="5">
        <f>SUM($Q$54:Q251)*0.1+$O$8</f>
        <v>-1.172939497740374E-2</v>
      </c>
      <c r="S251" s="5">
        <f>SUM($R$54:R251)+$U$8</f>
        <v>-0.77824958619471674</v>
      </c>
      <c r="T251">
        <f t="shared" si="61"/>
        <v>1.2469668662599161E-2</v>
      </c>
      <c r="U251">
        <f t="shared" si="62"/>
        <v>0.82811781956191044</v>
      </c>
      <c r="X251" s="1"/>
    </row>
    <row r="252" spans="2:24" x14ac:dyDescent="0.35">
      <c r="B252">
        <f t="shared" si="63"/>
        <v>19.800000000000011</v>
      </c>
      <c r="C252">
        <f t="shared" si="48"/>
        <v>-1396.6998684018731</v>
      </c>
      <c r="D252">
        <f t="shared" si="49"/>
        <v>-725.74654049904279</v>
      </c>
      <c r="E252">
        <f t="shared" si="50"/>
        <v>29.169165961926041</v>
      </c>
      <c r="F252">
        <f t="shared" si="51"/>
        <v>36287.327024952137</v>
      </c>
      <c r="G252">
        <f t="shared" si="52"/>
        <v>-3909.7475767183701</v>
      </c>
      <c r="H252">
        <f t="shared" si="53"/>
        <v>11954.017918234211</v>
      </c>
      <c r="I252">
        <f t="shared" si="54"/>
        <v>12577.148742983036</v>
      </c>
      <c r="J252" s="46">
        <f t="shared" si="55"/>
        <v>726.33248673678577</v>
      </c>
      <c r="K252">
        <f t="shared" si="56"/>
        <v>2.0017153924477684</v>
      </c>
      <c r="L252">
        <f t="shared" si="57"/>
        <v>1.4449925699048496E-3</v>
      </c>
      <c r="M252" s="46">
        <f t="shared" si="58"/>
        <v>2.0017169571077988</v>
      </c>
      <c r="N252" s="8">
        <f t="shared" si="59"/>
        <v>3.8890978317267992E-4</v>
      </c>
      <c r="O252" s="5">
        <f>SUM($N$54:N252)*0.1+$O$30</f>
        <v>4.2713760661898135E-3</v>
      </c>
      <c r="P252" s="5">
        <f>SUM($O$54:O252)+$U$30</f>
        <v>0.28730265466225774</v>
      </c>
      <c r="Q252" s="8">
        <f t="shared" si="60"/>
        <v>-1.1890881509350392E-3</v>
      </c>
      <c r="R252" s="5">
        <f>SUM($Q$54:Q252)*0.1+$O$8</f>
        <v>-1.1848303792497244E-2</v>
      </c>
      <c r="S252" s="5">
        <f>SUM($R$54:R252)+$U$8</f>
        <v>-0.79009788998721397</v>
      </c>
      <c r="T252">
        <f t="shared" si="61"/>
        <v>1.2594719379887896E-2</v>
      </c>
      <c r="U252">
        <f t="shared" si="62"/>
        <v>0.84071249017617677</v>
      </c>
      <c r="X252" s="1"/>
    </row>
    <row r="253" spans="2:24" x14ac:dyDescent="0.35">
      <c r="B253">
        <f t="shared" si="63"/>
        <v>19.900000000000013</v>
      </c>
      <c r="C253">
        <f t="shared" si="48"/>
        <v>-1396.6998684018731</v>
      </c>
      <c r="D253">
        <f t="shared" si="49"/>
        <v>-725.74654049904279</v>
      </c>
      <c r="E253">
        <f t="shared" si="50"/>
        <v>29.169165961926041</v>
      </c>
      <c r="F253">
        <f t="shared" si="51"/>
        <v>36287.327024952137</v>
      </c>
      <c r="G253">
        <f t="shared" si="52"/>
        <v>-3906.8306601221771</v>
      </c>
      <c r="H253">
        <f t="shared" si="53"/>
        <v>12014.366796609133</v>
      </c>
      <c r="I253">
        <f t="shared" si="54"/>
        <v>12633.619249064564</v>
      </c>
      <c r="J253" s="46">
        <f t="shared" si="55"/>
        <v>726.33248673678577</v>
      </c>
      <c r="K253">
        <f t="shared" si="56"/>
        <v>2.0107029526295443</v>
      </c>
      <c r="L253">
        <f t="shared" si="57"/>
        <v>1.4449925699048496E-3</v>
      </c>
      <c r="M253" s="46">
        <f t="shared" si="58"/>
        <v>2.0107045102957692</v>
      </c>
      <c r="N253" s="8">
        <f t="shared" si="59"/>
        <v>3.886196321133856E-4</v>
      </c>
      <c r="O253" s="5">
        <f>SUM($N$54:N253)*0.1+$O$30</f>
        <v>4.3102380294011517E-3</v>
      </c>
      <c r="P253" s="5">
        <f>SUM($O$54:O253)+$U$30</f>
        <v>0.29161289269165891</v>
      </c>
      <c r="Q253" s="8">
        <f t="shared" si="60"/>
        <v>-1.195091164874677E-3</v>
      </c>
      <c r="R253" s="5">
        <f>SUM($Q$54:Q253)*0.1+$O$8</f>
        <v>-1.1967812908984712E-2</v>
      </c>
      <c r="S253" s="5">
        <f>SUM($R$54:R253)+$U$8</f>
        <v>-0.80206570289619872</v>
      </c>
      <c r="T253">
        <f t="shared" si="61"/>
        <v>1.2720326163057181E-2</v>
      </c>
      <c r="U253">
        <f t="shared" si="62"/>
        <v>0.85343275713225952</v>
      </c>
      <c r="X253" s="1"/>
    </row>
    <row r="254" spans="2:24" x14ac:dyDescent="0.35">
      <c r="B254">
        <f t="shared" si="63"/>
        <v>20.000000000000014</v>
      </c>
      <c r="C254">
        <f t="shared" si="48"/>
        <v>-1396.6998684018731</v>
      </c>
      <c r="D254">
        <f t="shared" si="49"/>
        <v>-725.74654049904279</v>
      </c>
      <c r="E254">
        <f t="shared" si="50"/>
        <v>29.169165961926041</v>
      </c>
      <c r="F254">
        <f t="shared" si="51"/>
        <v>36287.327024952137</v>
      </c>
      <c r="G254">
        <f t="shared" si="52"/>
        <v>-3903.9137435259845</v>
      </c>
      <c r="H254">
        <f t="shared" si="53"/>
        <v>12074.715674984054</v>
      </c>
      <c r="I254">
        <f t="shared" si="54"/>
        <v>12690.126128159511</v>
      </c>
      <c r="J254" s="46">
        <f t="shared" si="55"/>
        <v>726.33248673678577</v>
      </c>
      <c r="K254">
        <f t="shared" si="56"/>
        <v>2.0196963017562011</v>
      </c>
      <c r="L254">
        <f t="shared" si="57"/>
        <v>1.4449925699048496E-3</v>
      </c>
      <c r="M254" s="46">
        <f t="shared" si="58"/>
        <v>2.01969785248642</v>
      </c>
      <c r="N254" s="8">
        <f t="shared" si="59"/>
        <v>3.8832948105409134E-4</v>
      </c>
      <c r="O254" s="5">
        <f>SUM($N$54:N254)*0.1+$O$30</f>
        <v>4.349070977506561E-3</v>
      </c>
      <c r="P254" s="5">
        <f>SUM($O$54:O254)+$U$30</f>
        <v>0.2959619636691655</v>
      </c>
      <c r="Q254" s="8">
        <f t="shared" si="60"/>
        <v>-1.2010941788143147E-3</v>
      </c>
      <c r="R254" s="5">
        <f>SUM($Q$54:Q254)*0.1+$O$8</f>
        <v>-1.2087922326866143E-2</v>
      </c>
      <c r="S254" s="5">
        <f>SUM($R$54:R254)+$U$8</f>
        <v>-0.81415362522306489</v>
      </c>
      <c r="T254">
        <f t="shared" si="61"/>
        <v>1.2846489191516056E-2</v>
      </c>
      <c r="U254">
        <f t="shared" si="62"/>
        <v>0.86627917521014386</v>
      </c>
      <c r="X254" s="1"/>
    </row>
    <row r="255" spans="2:24" x14ac:dyDescent="0.35">
      <c r="B255">
        <f t="shared" si="63"/>
        <v>20.100000000000016</v>
      </c>
      <c r="C255">
        <f t="shared" si="48"/>
        <v>-1396.6998684018731</v>
      </c>
      <c r="D255">
        <f t="shared" si="49"/>
        <v>-725.74654049904279</v>
      </c>
      <c r="E255">
        <f t="shared" si="50"/>
        <v>29.169165961926041</v>
      </c>
      <c r="F255">
        <f t="shared" si="51"/>
        <v>36287.327024952137</v>
      </c>
      <c r="G255">
        <f t="shared" si="52"/>
        <v>-3900.996826929792</v>
      </c>
      <c r="H255">
        <f t="shared" si="53"/>
        <v>12135.064553358974</v>
      </c>
      <c r="I255">
        <f t="shared" si="54"/>
        <v>12746.668896535508</v>
      </c>
      <c r="J255" s="46">
        <f t="shared" si="55"/>
        <v>726.33248673678577</v>
      </c>
      <c r="K255">
        <f t="shared" si="56"/>
        <v>2.0286953628393412</v>
      </c>
      <c r="L255">
        <f t="shared" si="57"/>
        <v>1.4449925699048496E-3</v>
      </c>
      <c r="M255" s="46">
        <f t="shared" si="58"/>
        <v>2.028696906690703</v>
      </c>
      <c r="N255" s="8">
        <f t="shared" si="59"/>
        <v>3.8803932999479702E-4</v>
      </c>
      <c r="O255" s="5">
        <f>SUM($N$54:N255)*0.1+$O$30</f>
        <v>4.3878749105060403E-3</v>
      </c>
      <c r="P255" s="5">
        <f>SUM($O$54:O255)+$U$30</f>
        <v>0.30034983857967151</v>
      </c>
      <c r="Q255" s="8">
        <f t="shared" si="60"/>
        <v>-1.2070971927539522E-3</v>
      </c>
      <c r="R255" s="5">
        <f>SUM($Q$54:Q255)*0.1+$O$8</f>
        <v>-1.2208632046141539E-2</v>
      </c>
      <c r="S255" s="5">
        <f>SUM($R$54:R255)+$U$8</f>
        <v>-0.82636225726920642</v>
      </c>
      <c r="T255">
        <f t="shared" si="61"/>
        <v>1.2973208649687344E-2</v>
      </c>
      <c r="U255">
        <f t="shared" si="62"/>
        <v>0.87925229927131432</v>
      </c>
      <c r="X255" s="1"/>
    </row>
    <row r="256" spans="2:24" x14ac:dyDescent="0.35">
      <c r="B256">
        <f t="shared" si="63"/>
        <v>20.200000000000017</v>
      </c>
      <c r="C256">
        <f t="shared" si="48"/>
        <v>-1396.6998684018731</v>
      </c>
      <c r="D256">
        <f t="shared" si="49"/>
        <v>-725.74654049904279</v>
      </c>
      <c r="E256">
        <f t="shared" si="50"/>
        <v>29.169165961926041</v>
      </c>
      <c r="F256">
        <f t="shared" si="51"/>
        <v>36287.327024952137</v>
      </c>
      <c r="G256">
        <f t="shared" si="52"/>
        <v>-3898.0799103335994</v>
      </c>
      <c r="H256">
        <f t="shared" si="53"/>
        <v>12195.413431733896</v>
      </c>
      <c r="I256">
        <f t="shared" si="54"/>
        <v>12803.247078700853</v>
      </c>
      <c r="J256" s="46">
        <f t="shared" si="55"/>
        <v>726.33248673678577</v>
      </c>
      <c r="K256">
        <f t="shared" si="56"/>
        <v>2.0377000602021096</v>
      </c>
      <c r="L256">
        <f t="shared" si="57"/>
        <v>1.4449925699048496E-3</v>
      </c>
      <c r="M256" s="46">
        <f t="shared" si="58"/>
        <v>2.0377015972311212</v>
      </c>
      <c r="N256" s="8">
        <f t="shared" si="59"/>
        <v>3.8774917893550276E-4</v>
      </c>
      <c r="O256" s="5">
        <f>SUM($N$54:N256)*0.1+$O$30</f>
        <v>4.4266498283995906E-3</v>
      </c>
      <c r="P256" s="5">
        <f>SUM($O$54:O256)+$U$30</f>
        <v>0.30477648840807109</v>
      </c>
      <c r="Q256" s="8">
        <f t="shared" si="60"/>
        <v>-1.2131002066935899E-3</v>
      </c>
      <c r="R256" s="5">
        <f>SUM($Q$54:Q256)*0.1+$O$8</f>
        <v>-1.2329942066810897E-2</v>
      </c>
      <c r="S256" s="5">
        <f>SUM($R$54:R256)+$U$8</f>
        <v>-0.83869219933601735</v>
      </c>
      <c r="T256">
        <f t="shared" si="61"/>
        <v>1.3100484726687907E-2</v>
      </c>
      <c r="U256">
        <f t="shared" si="62"/>
        <v>0.89235268426415393</v>
      </c>
      <c r="X256" s="1"/>
    </row>
    <row r="257" spans="2:24" x14ac:dyDescent="0.35">
      <c r="B257">
        <f t="shared" si="63"/>
        <v>20.300000000000018</v>
      </c>
      <c r="C257">
        <f t="shared" si="48"/>
        <v>-1396.6998684018731</v>
      </c>
      <c r="D257">
        <f t="shared" si="49"/>
        <v>-725.74654049904279</v>
      </c>
      <c r="E257">
        <f t="shared" si="50"/>
        <v>29.169165961926041</v>
      </c>
      <c r="F257">
        <f t="shared" si="51"/>
        <v>36287.327024952137</v>
      </c>
      <c r="G257">
        <f t="shared" si="52"/>
        <v>-3895.1629937374064</v>
      </c>
      <c r="H257">
        <f t="shared" si="53"/>
        <v>12255.762310108816</v>
      </c>
      <c r="I257">
        <f t="shared" si="54"/>
        <v>12859.860207236514</v>
      </c>
      <c r="J257" s="46">
        <f t="shared" si="55"/>
        <v>726.33248673678577</v>
      </c>
      <c r="K257">
        <f t="shared" si="56"/>
        <v>2.046710319452457</v>
      </c>
      <c r="L257">
        <f t="shared" si="57"/>
        <v>1.4449925699048496E-3</v>
      </c>
      <c r="M257" s="46">
        <f t="shared" si="58"/>
        <v>2.046711849714991</v>
      </c>
      <c r="N257" s="8">
        <f t="shared" si="59"/>
        <v>3.8745902787620844E-4</v>
      </c>
      <c r="O257" s="5">
        <f>SUM($N$54:N257)*0.1+$O$30</f>
        <v>4.4653957311872111E-3</v>
      </c>
      <c r="P257" s="5">
        <f>SUM($O$54:O257)+$U$30</f>
        <v>0.30924188413925829</v>
      </c>
      <c r="Q257" s="8">
        <f t="shared" si="60"/>
        <v>-1.2191032206332276E-3</v>
      </c>
      <c r="R257" s="5">
        <f>SUM($Q$54:Q257)*0.1+$O$8</f>
        <v>-1.245185238887422E-2</v>
      </c>
      <c r="S257" s="5">
        <f>SUM($R$54:R257)+$U$8</f>
        <v>-0.8511440517248916</v>
      </c>
      <c r="T257">
        <f t="shared" si="61"/>
        <v>1.3228317616024254E-2</v>
      </c>
      <c r="U257">
        <f t="shared" si="62"/>
        <v>0.90558088522928948</v>
      </c>
      <c r="X257" s="1"/>
    </row>
    <row r="258" spans="2:24" x14ac:dyDescent="0.35">
      <c r="B258">
        <f t="shared" si="63"/>
        <v>20.40000000000002</v>
      </c>
      <c r="C258">
        <f t="shared" si="48"/>
        <v>-1396.6998684018731</v>
      </c>
      <c r="D258">
        <f t="shared" si="49"/>
        <v>-725.74654049904279</v>
      </c>
      <c r="E258">
        <f t="shared" si="50"/>
        <v>29.169165961926041</v>
      </c>
      <c r="F258">
        <f t="shared" si="51"/>
        <v>36287.327024952137</v>
      </c>
      <c r="G258">
        <f t="shared" si="52"/>
        <v>-3892.2460771412138</v>
      </c>
      <c r="H258">
        <f t="shared" si="53"/>
        <v>12316.111188483737</v>
      </c>
      <c r="I258">
        <f t="shared" si="54"/>
        <v>12916.507822632071</v>
      </c>
      <c r="J258" s="46">
        <f t="shared" si="55"/>
        <v>726.33248673678577</v>
      </c>
      <c r="K258">
        <f t="shared" si="56"/>
        <v>2.0557260674570283</v>
      </c>
      <c r="L258">
        <f t="shared" si="57"/>
        <v>1.4449925699048496E-3</v>
      </c>
      <c r="M258" s="46">
        <f t="shared" si="58"/>
        <v>2.0557275910083321</v>
      </c>
      <c r="N258" s="8">
        <f t="shared" si="59"/>
        <v>3.8716887681691418E-4</v>
      </c>
      <c r="O258" s="5">
        <f>SUM($N$54:N258)*0.1+$O$30</f>
        <v>4.5041126188689025E-3</v>
      </c>
      <c r="P258" s="5">
        <f>SUM($O$54:O258)+$U$30</f>
        <v>0.3137459967581272</v>
      </c>
      <c r="Q258" s="8">
        <f t="shared" si="60"/>
        <v>-1.2251062345728654E-3</v>
      </c>
      <c r="R258" s="5">
        <f>SUM($Q$54:Q258)*0.1+$O$8</f>
        <v>-1.2574363012331509E-2</v>
      </c>
      <c r="S258" s="5">
        <f>SUM($R$54:R258)+$U$8</f>
        <v>-0.86371841473722311</v>
      </c>
      <c r="T258">
        <f t="shared" si="61"/>
        <v>1.3356707515302744E-2</v>
      </c>
      <c r="U258">
        <f t="shared" si="62"/>
        <v>0.91893745730486609</v>
      </c>
      <c r="X258" s="1"/>
    </row>
    <row r="259" spans="2:24" x14ac:dyDescent="0.35">
      <c r="B259">
        <f t="shared" si="63"/>
        <v>20.500000000000021</v>
      </c>
      <c r="C259">
        <f t="shared" si="48"/>
        <v>-1396.6998684018731</v>
      </c>
      <c r="D259">
        <f t="shared" si="49"/>
        <v>-725.74654049904279</v>
      </c>
      <c r="E259">
        <f t="shared" si="50"/>
        <v>29.169165961926041</v>
      </c>
      <c r="F259">
        <f t="shared" si="51"/>
        <v>36287.327024952137</v>
      </c>
      <c r="G259">
        <f t="shared" si="52"/>
        <v>-3889.3291605450213</v>
      </c>
      <c r="H259">
        <f t="shared" si="53"/>
        <v>12376.460066858657</v>
      </c>
      <c r="I259">
        <f t="shared" si="54"/>
        <v>12973.189473125445</v>
      </c>
      <c r="J259" s="46">
        <f t="shared" si="55"/>
        <v>726.33248673678577</v>
      </c>
      <c r="K259">
        <f t="shared" si="56"/>
        <v>2.0647472323156562</v>
      </c>
      <c r="L259">
        <f t="shared" si="57"/>
        <v>1.4449925699048496E-3</v>
      </c>
      <c r="M259" s="46">
        <f t="shared" si="58"/>
        <v>2.0647487492103593</v>
      </c>
      <c r="N259" s="8">
        <f t="shared" si="59"/>
        <v>3.8687872575761991E-4</v>
      </c>
      <c r="O259" s="5">
        <f>SUM($N$54:N259)*0.1+$O$30</f>
        <v>4.542800491444665E-3</v>
      </c>
      <c r="P259" s="5">
        <f>SUM($O$54:O259)+$U$30</f>
        <v>0.31828879724957188</v>
      </c>
      <c r="Q259" s="8">
        <f t="shared" si="60"/>
        <v>-1.2311092485125029E-3</v>
      </c>
      <c r="R259" s="5">
        <f>SUM($Q$54:Q259)*0.1+$O$8</f>
        <v>-1.2697473937182758E-2</v>
      </c>
      <c r="S259" s="5">
        <f>SUM($R$54:R259)+$U$8</f>
        <v>-0.8764158886744059</v>
      </c>
      <c r="T259">
        <f t="shared" si="61"/>
        <v>1.3485654625953658E-2</v>
      </c>
      <c r="U259">
        <f t="shared" si="62"/>
        <v>0.93242295573174716</v>
      </c>
      <c r="X259" s="1"/>
    </row>
    <row r="260" spans="2:24" x14ac:dyDescent="0.35">
      <c r="B260">
        <f t="shared" si="63"/>
        <v>20.600000000000023</v>
      </c>
      <c r="C260">
        <f t="shared" si="48"/>
        <v>-1396.6998684018731</v>
      </c>
      <c r="D260">
        <f t="shared" si="49"/>
        <v>-725.74654049904279</v>
      </c>
      <c r="E260">
        <f t="shared" si="50"/>
        <v>29.169165961926041</v>
      </c>
      <c r="F260">
        <f t="shared" si="51"/>
        <v>36287.327024952137</v>
      </c>
      <c r="G260">
        <f t="shared" si="52"/>
        <v>-3886.4122439488283</v>
      </c>
      <c r="H260">
        <f t="shared" si="53"/>
        <v>12436.808945233581</v>
      </c>
      <c r="I260">
        <f t="shared" si="54"/>
        <v>13029.904714546356</v>
      </c>
      <c r="J260" s="46">
        <f t="shared" si="55"/>
        <v>726.33248673678577</v>
      </c>
      <c r="K260">
        <f t="shared" si="56"/>
        <v>2.073773743336444</v>
      </c>
      <c r="L260">
        <f t="shared" si="57"/>
        <v>1.4449925699048496E-3</v>
      </c>
      <c r="M260" s="46">
        <f t="shared" si="58"/>
        <v>2.0737752536285674</v>
      </c>
      <c r="N260" s="8">
        <f t="shared" si="59"/>
        <v>3.865885746983256E-4</v>
      </c>
      <c r="O260" s="5">
        <f>SUM($N$54:N260)*0.1+$O$30</f>
        <v>4.5814593489144967E-3</v>
      </c>
      <c r="P260" s="5">
        <f>SUM($O$54:O260)+$U$30</f>
        <v>0.32287025659848639</v>
      </c>
      <c r="Q260" s="8">
        <f t="shared" si="60"/>
        <v>-1.2371122624521408E-3</v>
      </c>
      <c r="R260" s="5">
        <f>SUM($Q$54:Q260)*0.1+$O$8</f>
        <v>-1.2821185163427971E-2</v>
      </c>
      <c r="S260" s="5">
        <f>SUM($R$54:R260)+$U$8</f>
        <v>-0.8892370738378339</v>
      </c>
      <c r="T260">
        <f t="shared" si="61"/>
        <v>1.3615159152968489E-2</v>
      </c>
      <c r="U260">
        <f t="shared" si="62"/>
        <v>0.94603793585862384</v>
      </c>
      <c r="X260" s="1"/>
    </row>
    <row r="261" spans="2:24" x14ac:dyDescent="0.35">
      <c r="B261">
        <f t="shared" si="63"/>
        <v>20.700000000000024</v>
      </c>
      <c r="C261">
        <f t="shared" si="48"/>
        <v>-1396.6998684018731</v>
      </c>
      <c r="D261">
        <f t="shared" si="49"/>
        <v>-725.74654049904279</v>
      </c>
      <c r="E261">
        <f t="shared" si="50"/>
        <v>29.169165961926041</v>
      </c>
      <c r="F261">
        <f t="shared" si="51"/>
        <v>36287.327024952137</v>
      </c>
      <c r="G261">
        <f t="shared" si="52"/>
        <v>-3883.4953273526357</v>
      </c>
      <c r="H261">
        <f t="shared" si="53"/>
        <v>12497.157823608501</v>
      </c>
      <c r="I261">
        <f t="shared" si="54"/>
        <v>13086.653110163381</v>
      </c>
      <c r="J261" s="46">
        <f t="shared" si="55"/>
        <v>726.33248673678577</v>
      </c>
      <c r="K261">
        <f t="shared" si="56"/>
        <v>2.0828055310114282</v>
      </c>
      <c r="L261">
        <f t="shared" si="57"/>
        <v>1.4449925699048496E-3</v>
      </c>
      <c r="M261" s="46">
        <f t="shared" si="58"/>
        <v>2.0828070347543908</v>
      </c>
      <c r="N261" s="8">
        <f t="shared" si="59"/>
        <v>3.8629842363903133E-4</v>
      </c>
      <c r="O261" s="5">
        <f>SUM($N$54:N261)*0.1+$O$30</f>
        <v>4.6200891912784002E-3</v>
      </c>
      <c r="P261" s="5">
        <f>SUM($O$54:O261)+$U$30</f>
        <v>0.32749034578976477</v>
      </c>
      <c r="Q261" s="8">
        <f t="shared" si="60"/>
        <v>-1.2431152763917783E-3</v>
      </c>
      <c r="R261" s="5">
        <f>SUM($Q$54:Q261)*0.1+$O$8</f>
        <v>-1.2945496691067149E-2</v>
      </c>
      <c r="S261" s="5">
        <f>SUM($R$54:R261)+$U$8</f>
        <v>-0.90218257052890105</v>
      </c>
      <c r="T261">
        <f t="shared" si="61"/>
        <v>1.3745221304649773E-2</v>
      </c>
      <c r="U261">
        <f t="shared" si="62"/>
        <v>0.95978295314703066</v>
      </c>
      <c r="X261" s="1"/>
    </row>
    <row r="262" spans="2:24" x14ac:dyDescent="0.35">
      <c r="B262">
        <f t="shared" si="63"/>
        <v>20.800000000000026</v>
      </c>
      <c r="C262">
        <f t="shared" si="48"/>
        <v>-1396.6998684018731</v>
      </c>
      <c r="D262">
        <f t="shared" si="49"/>
        <v>-725.74654049904279</v>
      </c>
      <c r="E262">
        <f t="shared" si="50"/>
        <v>29.169165961926041</v>
      </c>
      <c r="F262">
        <f t="shared" si="51"/>
        <v>36287.327024952137</v>
      </c>
      <c r="G262">
        <f t="shared" si="52"/>
        <v>-3880.5784107564432</v>
      </c>
      <c r="H262">
        <f t="shared" si="53"/>
        <v>12557.506701983422</v>
      </c>
      <c r="I262">
        <f t="shared" si="54"/>
        <v>13143.43423053456</v>
      </c>
      <c r="J262" s="46">
        <f t="shared" si="55"/>
        <v>726.33248673678577</v>
      </c>
      <c r="K262">
        <f t="shared" si="56"/>
        <v>2.0918425269927972</v>
      </c>
      <c r="L262">
        <f t="shared" si="57"/>
        <v>1.4449925699048496E-3</v>
      </c>
      <c r="M262" s="46">
        <f t="shared" si="58"/>
        <v>2.0918440242394252</v>
      </c>
      <c r="N262" s="8">
        <f t="shared" si="59"/>
        <v>3.8600827257973707E-4</v>
      </c>
      <c r="O262" s="5">
        <f>SUM($N$54:N262)*0.1+$O$30</f>
        <v>4.6586900185363739E-3</v>
      </c>
      <c r="P262" s="5">
        <f>SUM($O$54:O262)+$U$30</f>
        <v>0.33214903580830113</v>
      </c>
      <c r="Q262" s="8">
        <f t="shared" si="60"/>
        <v>-1.249118290331416E-3</v>
      </c>
      <c r="R262" s="5">
        <f>SUM($Q$54:Q262)*0.1+$O$8</f>
        <v>-1.3070408520100291E-2</v>
      </c>
      <c r="S262" s="5">
        <f>SUM($R$54:R262)+$U$8</f>
        <v>-0.91525297904900138</v>
      </c>
      <c r="T262">
        <f t="shared" si="61"/>
        <v>1.3875841292372897E-2</v>
      </c>
      <c r="U262">
        <f t="shared" si="62"/>
        <v>0.97365856317625832</v>
      </c>
      <c r="X262" s="1"/>
    </row>
    <row r="263" spans="2:24" x14ac:dyDescent="0.35">
      <c r="B263">
        <f t="shared" si="63"/>
        <v>20.900000000000027</v>
      </c>
      <c r="C263">
        <f t="shared" si="48"/>
        <v>-1396.6998684018731</v>
      </c>
      <c r="D263">
        <f t="shared" si="49"/>
        <v>-725.74654049904279</v>
      </c>
      <c r="E263">
        <f t="shared" si="50"/>
        <v>29.169165961926041</v>
      </c>
      <c r="F263">
        <f t="shared" si="51"/>
        <v>36287.327024952137</v>
      </c>
      <c r="G263">
        <f t="shared" si="52"/>
        <v>-3877.6614941602511</v>
      </c>
      <c r="H263">
        <f t="shared" si="53"/>
        <v>12617.855580358344</v>
      </c>
      <c r="I263">
        <f t="shared" si="54"/>
        <v>13200.247653361406</v>
      </c>
      <c r="J263" s="46">
        <f t="shared" si="55"/>
        <v>726.33248673678577</v>
      </c>
      <c r="K263">
        <f t="shared" si="56"/>
        <v>2.1008846640696599</v>
      </c>
      <c r="L263">
        <f t="shared" si="57"/>
        <v>1.4449925699048496E-3</v>
      </c>
      <c r="M263" s="46">
        <f t="shared" si="58"/>
        <v>2.1008861548721933</v>
      </c>
      <c r="N263" s="8">
        <f t="shared" si="59"/>
        <v>3.8571812152044286E-4</v>
      </c>
      <c r="O263" s="5">
        <f>SUM($N$54:N263)*0.1+$O$30</f>
        <v>4.6972618306884185E-3</v>
      </c>
      <c r="P263" s="5">
        <f>SUM($O$54:O263)+$U$30</f>
        <v>0.33684629763898954</v>
      </c>
      <c r="Q263" s="8">
        <f t="shared" si="60"/>
        <v>-1.2551213042710538E-3</v>
      </c>
      <c r="R263" s="5">
        <f>SUM($Q$54:Q263)*0.1+$O$8</f>
        <v>-1.3195920650527396E-2</v>
      </c>
      <c r="S263" s="5">
        <f>SUM($R$54:R263)+$U$8</f>
        <v>-0.92844889969952882</v>
      </c>
      <c r="T263">
        <f t="shared" si="61"/>
        <v>1.4007019330359249E-2</v>
      </c>
      <c r="U263">
        <f t="shared" si="62"/>
        <v>0.98766532164815857</v>
      </c>
      <c r="X263" s="1"/>
    </row>
    <row r="264" spans="2:24" x14ac:dyDescent="0.35">
      <c r="B264">
        <f t="shared" si="63"/>
        <v>21.000000000000028</v>
      </c>
      <c r="C264">
        <f t="shared" si="48"/>
        <v>-1396.6998684018731</v>
      </c>
      <c r="D264">
        <f t="shared" si="49"/>
        <v>-725.74654049904279</v>
      </c>
      <c r="E264">
        <f t="shared" si="50"/>
        <v>29.169165961926041</v>
      </c>
      <c r="F264">
        <f t="shared" si="51"/>
        <v>36287.327024952137</v>
      </c>
      <c r="G264">
        <f t="shared" si="52"/>
        <v>-3874.7445775640585</v>
      </c>
      <c r="H264">
        <f t="shared" si="53"/>
        <v>12678.204458733264</v>
      </c>
      <c r="I264">
        <f t="shared" si="54"/>
        <v>13257.092963346304</v>
      </c>
      <c r="J264" s="46">
        <f t="shared" si="55"/>
        <v>726.33248673678577</v>
      </c>
      <c r="K264">
        <f t="shared" si="56"/>
        <v>2.1099318761453474</v>
      </c>
      <c r="L264">
        <f t="shared" si="57"/>
        <v>1.4449925699048496E-3</v>
      </c>
      <c r="M264" s="46">
        <f t="shared" si="58"/>
        <v>2.1099333605554484</v>
      </c>
      <c r="N264" s="8">
        <f t="shared" si="59"/>
        <v>3.854279704611486E-4</v>
      </c>
      <c r="O264" s="5">
        <f>SUM($N$54:N264)*0.1+$O$30</f>
        <v>4.7358046277345333E-3</v>
      </c>
      <c r="P264" s="5">
        <f>SUM($O$54:O264)+$U$30</f>
        <v>0.34158210226672409</v>
      </c>
      <c r="Q264" s="8">
        <f t="shared" si="60"/>
        <v>-1.2611243182106913E-3</v>
      </c>
      <c r="R264" s="5">
        <f>SUM($Q$54:Q264)*0.1+$O$8</f>
        <v>-1.3322033082348465E-2</v>
      </c>
      <c r="S264" s="5">
        <f>SUM($R$54:R264)+$U$8</f>
        <v>-0.94177093278187729</v>
      </c>
      <c r="T264">
        <f t="shared" si="61"/>
        <v>1.4138755635460243E-2</v>
      </c>
      <c r="U264">
        <f t="shared" si="62"/>
        <v>1.0018037843918348</v>
      </c>
      <c r="X264" s="1"/>
    </row>
    <row r="265" spans="2:24" x14ac:dyDescent="0.35">
      <c r="B265">
        <f t="shared" si="63"/>
        <v>21.10000000000003</v>
      </c>
      <c r="C265">
        <f t="shared" si="48"/>
        <v>-1396.6998684018731</v>
      </c>
      <c r="D265">
        <f t="shared" si="49"/>
        <v>-725.74654049904279</v>
      </c>
      <c r="E265">
        <f t="shared" si="50"/>
        <v>29.169165961926041</v>
      </c>
      <c r="F265">
        <f t="shared" si="51"/>
        <v>36287.327024952137</v>
      </c>
      <c r="G265">
        <f t="shared" si="52"/>
        <v>-3871.827660967866</v>
      </c>
      <c r="H265">
        <f t="shared" si="53"/>
        <v>12738.553337108186</v>
      </c>
      <c r="I265">
        <f t="shared" si="54"/>
        <v>13313.969752053143</v>
      </c>
      <c r="J265" s="46">
        <f t="shared" si="55"/>
        <v>726.33248673678577</v>
      </c>
      <c r="K265">
        <f t="shared" si="56"/>
        <v>2.1189840982152339</v>
      </c>
      <c r="L265">
        <f t="shared" si="57"/>
        <v>1.4449925699048496E-3</v>
      </c>
      <c r="M265" s="46">
        <f t="shared" si="58"/>
        <v>2.1189855762839938</v>
      </c>
      <c r="N265" s="8">
        <f t="shared" si="59"/>
        <v>3.8513781940185433E-4</v>
      </c>
      <c r="O265" s="5">
        <f>SUM($N$54:N265)*0.1+$O$30</f>
        <v>4.7743184096747182E-3</v>
      </c>
      <c r="P265" s="5">
        <f>SUM($O$54:O265)+$U$30</f>
        <v>0.34635642067639882</v>
      </c>
      <c r="Q265" s="8">
        <f t="shared" si="60"/>
        <v>-1.267127332150329E-3</v>
      </c>
      <c r="R265" s="5">
        <f>SUM($Q$54:Q265)*0.1+$O$8</f>
        <v>-1.3448745815563498E-2</v>
      </c>
      <c r="S265" s="5">
        <f>SUM($R$54:R265)+$U$8</f>
        <v>-0.95521967859744084</v>
      </c>
      <c r="T265">
        <f t="shared" si="61"/>
        <v>1.4271050426951606E-2</v>
      </c>
      <c r="U265">
        <f t="shared" si="62"/>
        <v>1.0160745073682169</v>
      </c>
      <c r="X265" s="1"/>
    </row>
    <row r="266" spans="2:24" x14ac:dyDescent="0.35">
      <c r="B266">
        <f t="shared" si="63"/>
        <v>21.200000000000031</v>
      </c>
      <c r="C266">
        <f t="shared" si="48"/>
        <v>-1396.6998684018731</v>
      </c>
      <c r="D266">
        <f t="shared" si="49"/>
        <v>-725.74654049904279</v>
      </c>
      <c r="E266">
        <f t="shared" si="50"/>
        <v>29.169165961926041</v>
      </c>
      <c r="F266">
        <f t="shared" si="51"/>
        <v>36287.327024952137</v>
      </c>
      <c r="G266">
        <f t="shared" si="52"/>
        <v>-3868.9107443716734</v>
      </c>
      <c r="H266">
        <f t="shared" si="53"/>
        <v>12798.902215483105</v>
      </c>
      <c r="I266">
        <f t="shared" si="54"/>
        <v>13370.877617771128</v>
      </c>
      <c r="J266" s="46">
        <f t="shared" si="55"/>
        <v>726.33248673678577</v>
      </c>
      <c r="K266">
        <f t="shared" si="56"/>
        <v>2.1280412663450612</v>
      </c>
      <c r="L266">
        <f t="shared" si="57"/>
        <v>1.4449925699048496E-3</v>
      </c>
      <c r="M266" s="46">
        <f t="shared" si="58"/>
        <v>2.1280427381230091</v>
      </c>
      <c r="N266" s="8">
        <f t="shared" si="59"/>
        <v>3.8484766834256002E-4</v>
      </c>
      <c r="O266" s="5">
        <f>SUM($N$54:N266)*0.1+$O$30</f>
        <v>4.812803176508975E-3</v>
      </c>
      <c r="P266" s="5">
        <f>SUM($O$54:O266)+$U$30</f>
        <v>0.35116922385290777</v>
      </c>
      <c r="Q266" s="8">
        <f t="shared" si="60"/>
        <v>-1.2731303460899667E-3</v>
      </c>
      <c r="R266" s="5">
        <f>SUM($Q$54:Q266)*0.1+$O$8</f>
        <v>-1.3576058850172497E-2</v>
      </c>
      <c r="S266" s="5">
        <f>SUM($R$54:R266)+$U$8</f>
        <v>-0.96879573744761338</v>
      </c>
      <c r="T266">
        <f t="shared" si="61"/>
        <v>1.4403903926337535E-2</v>
      </c>
      <c r="U266">
        <f t="shared" si="62"/>
        <v>1.0304780466745125</v>
      </c>
      <c r="X266" s="1"/>
    </row>
    <row r="267" spans="2:24" x14ac:dyDescent="0.35">
      <c r="B267">
        <f t="shared" si="63"/>
        <v>21.300000000000033</v>
      </c>
      <c r="C267">
        <f t="shared" si="48"/>
        <v>-1396.6998684018731</v>
      </c>
      <c r="D267">
        <f t="shared" si="49"/>
        <v>-725.74654049904279</v>
      </c>
      <c r="E267">
        <f t="shared" si="50"/>
        <v>29.169165961926041</v>
      </c>
      <c r="F267">
        <f t="shared" si="51"/>
        <v>36287.327024952137</v>
      </c>
      <c r="G267">
        <f t="shared" si="52"/>
        <v>-3865.9938277754809</v>
      </c>
      <c r="H267">
        <f t="shared" si="53"/>
        <v>12859.251093858027</v>
      </c>
      <c r="I267">
        <f t="shared" si="54"/>
        <v>13427.816165381733</v>
      </c>
      <c r="J267" s="46">
        <f t="shared" si="55"/>
        <v>726.33248673678577</v>
      </c>
      <c r="K267">
        <f t="shared" si="56"/>
        <v>2.1371033176497622</v>
      </c>
      <c r="L267">
        <f t="shared" si="57"/>
        <v>1.4449925699048496E-3</v>
      </c>
      <c r="M267" s="46">
        <f t="shared" si="58"/>
        <v>2.1371047831868708</v>
      </c>
      <c r="N267" s="8">
        <f t="shared" si="59"/>
        <v>3.8455751728326575E-4</v>
      </c>
      <c r="O267" s="5">
        <f>SUM($N$54:N267)*0.1+$O$30</f>
        <v>4.851258928237301E-3</v>
      </c>
      <c r="P267" s="5">
        <f>SUM($O$54:O267)+$U$30</f>
        <v>0.35602048278114506</v>
      </c>
      <c r="Q267" s="8">
        <f t="shared" si="60"/>
        <v>-1.2791333600296044E-3</v>
      </c>
      <c r="R267" s="5">
        <f>SUM($Q$54:Q267)*0.1+$O$8</f>
        <v>-1.3703972186175457E-2</v>
      </c>
      <c r="S267" s="5">
        <f>SUM($R$54:R267)+$U$8</f>
        <v>-0.98249970963378885</v>
      </c>
      <c r="T267">
        <f t="shared" si="61"/>
        <v>1.4537316357164161E-2</v>
      </c>
      <c r="U267">
        <f t="shared" si="62"/>
        <v>1.0450149585485362</v>
      </c>
      <c r="X267" s="1"/>
    </row>
    <row r="268" spans="2:24" x14ac:dyDescent="0.35">
      <c r="B268">
        <f t="shared" si="63"/>
        <v>21.400000000000034</v>
      </c>
      <c r="C268">
        <f t="shared" si="48"/>
        <v>-1396.6998684018731</v>
      </c>
      <c r="D268">
        <f t="shared" si="49"/>
        <v>-725.74654049904279</v>
      </c>
      <c r="E268">
        <f t="shared" si="50"/>
        <v>29.169165961926041</v>
      </c>
      <c r="F268">
        <f t="shared" si="51"/>
        <v>36287.327024952137</v>
      </c>
      <c r="G268">
        <f t="shared" si="52"/>
        <v>-3863.0769111792879</v>
      </c>
      <c r="H268">
        <f t="shared" si="53"/>
        <v>12919.599972232947</v>
      </c>
      <c r="I268">
        <f t="shared" si="54"/>
        <v>13484.785006228616</v>
      </c>
      <c r="J268" s="46">
        <f t="shared" si="55"/>
        <v>726.33248673678577</v>
      </c>
      <c r="K268">
        <f t="shared" si="56"/>
        <v>2.146170190272759</v>
      </c>
      <c r="L268">
        <f t="shared" si="57"/>
        <v>1.4449925699048496E-3</v>
      </c>
      <c r="M268" s="46">
        <f t="shared" si="58"/>
        <v>2.1461716496184531</v>
      </c>
      <c r="N268" s="8">
        <f t="shared" si="59"/>
        <v>3.8426736622397144E-4</v>
      </c>
      <c r="O268" s="5">
        <f>SUM($N$54:N268)*0.1+$O$30</f>
        <v>4.8896856648596981E-3</v>
      </c>
      <c r="P268" s="5">
        <f>SUM($O$54:O268)+$U$30</f>
        <v>0.36091016844600476</v>
      </c>
      <c r="Q268" s="8">
        <f t="shared" si="60"/>
        <v>-1.2851363739692419E-3</v>
      </c>
      <c r="R268" s="5">
        <f>SUM($Q$54:Q268)*0.1+$O$8</f>
        <v>-1.3832485823572381E-2</v>
      </c>
      <c r="S268" s="5">
        <f>SUM($R$54:R268)+$U$8</f>
        <v>-0.99633219545736118</v>
      </c>
      <c r="T268">
        <f t="shared" si="61"/>
        <v>1.467128794484197E-2</v>
      </c>
      <c r="U268">
        <f t="shared" si="62"/>
        <v>1.0596857993729125</v>
      </c>
      <c r="X268" s="1"/>
    </row>
    <row r="269" spans="2:24" x14ac:dyDescent="0.35">
      <c r="B269">
        <f t="shared" si="63"/>
        <v>21.500000000000036</v>
      </c>
      <c r="C269">
        <f t="shared" si="48"/>
        <v>-1396.6998684018731</v>
      </c>
      <c r="D269">
        <f t="shared" si="49"/>
        <v>-725.74654049904279</v>
      </c>
      <c r="E269">
        <f t="shared" si="50"/>
        <v>29.169165961926041</v>
      </c>
      <c r="F269">
        <f t="shared" si="51"/>
        <v>36287.327024952137</v>
      </c>
      <c r="G269">
        <f t="shared" si="52"/>
        <v>-3860.1599945830953</v>
      </c>
      <c r="H269">
        <f t="shared" si="53"/>
        <v>12979.948850607871</v>
      </c>
      <c r="I269">
        <f t="shared" si="54"/>
        <v>13541.783757990539</v>
      </c>
      <c r="J269" s="46">
        <f t="shared" si="55"/>
        <v>726.33248673678577</v>
      </c>
      <c r="K269">
        <f t="shared" si="56"/>
        <v>2.1552418233657371</v>
      </c>
      <c r="L269">
        <f t="shared" si="57"/>
        <v>1.4449925699048496E-3</v>
      </c>
      <c r="M269" s="46">
        <f t="shared" si="58"/>
        <v>2.1552432765689002</v>
      </c>
      <c r="N269" s="8">
        <f t="shared" si="59"/>
        <v>3.8397721516467717E-4</v>
      </c>
      <c r="O269" s="5">
        <f>SUM($N$54:N269)*0.1+$O$30</f>
        <v>4.9280833863761661E-3</v>
      </c>
      <c r="P269" s="5">
        <f>SUM($O$54:O269)+$U$30</f>
        <v>0.36583825183238095</v>
      </c>
      <c r="Q269" s="8">
        <f t="shared" si="60"/>
        <v>-1.2911393879088799E-3</v>
      </c>
      <c r="R269" s="5">
        <f>SUM($Q$54:Q269)*0.1+$O$8</f>
        <v>-1.3961599762363268E-2</v>
      </c>
      <c r="S269" s="5">
        <f>SUM($R$54:R269)+$U$8</f>
        <v>-1.0102937952197244</v>
      </c>
      <c r="T269">
        <f t="shared" si="61"/>
        <v>1.4805818916476685E-2</v>
      </c>
      <c r="U269">
        <f t="shared" si="62"/>
        <v>1.0744911256791501</v>
      </c>
      <c r="X269" s="1"/>
    </row>
    <row r="270" spans="2:24" x14ac:dyDescent="0.35">
      <c r="B270">
        <f t="shared" si="63"/>
        <v>21.600000000000037</v>
      </c>
      <c r="C270">
        <f t="shared" si="48"/>
        <v>-1396.6998684018731</v>
      </c>
      <c r="D270">
        <f t="shared" si="49"/>
        <v>-725.74654049904279</v>
      </c>
      <c r="E270">
        <f t="shared" si="50"/>
        <v>29.169165961926041</v>
      </c>
      <c r="F270">
        <f t="shared" si="51"/>
        <v>36287.327024952137</v>
      </c>
      <c r="G270">
        <f t="shared" si="52"/>
        <v>-3857.2430779869028</v>
      </c>
      <c r="H270">
        <f t="shared" si="53"/>
        <v>13040.297728982792</v>
      </c>
      <c r="I270">
        <f t="shared" si="54"/>
        <v>13598.812044557115</v>
      </c>
      <c r="J270" s="46">
        <f t="shared" si="55"/>
        <v>726.33248673678577</v>
      </c>
      <c r="K270">
        <f t="shared" si="56"/>
        <v>2.1643181570688688</v>
      </c>
      <c r="L270">
        <f t="shared" si="57"/>
        <v>1.4449925699048496E-3</v>
      </c>
      <c r="M270" s="46">
        <f t="shared" si="58"/>
        <v>2.1643196041778503</v>
      </c>
      <c r="N270" s="8">
        <f t="shared" si="59"/>
        <v>3.8368706410538291E-4</v>
      </c>
      <c r="O270" s="5">
        <f>SUM($N$54:N270)*0.1+$O$30</f>
        <v>4.9664520927867042E-3</v>
      </c>
      <c r="P270" s="5">
        <f>SUM($O$54:O270)+$U$30</f>
        <v>0.37080470392516762</v>
      </c>
      <c r="Q270" s="8">
        <f t="shared" si="60"/>
        <v>-1.2971424018485176E-3</v>
      </c>
      <c r="R270" s="5">
        <f>SUM($Q$54:Q270)*0.1+$O$8</f>
        <v>-1.409131400254812E-2</v>
      </c>
      <c r="S270" s="5">
        <f>SUM($R$54:R270)+$U$8</f>
        <v>-1.0243851092222724</v>
      </c>
      <c r="T270">
        <f t="shared" si="61"/>
        <v>1.4940909500708255E-2</v>
      </c>
      <c r="U270">
        <f t="shared" si="62"/>
        <v>1.0894314941515864</v>
      </c>
      <c r="X270" s="1"/>
    </row>
    <row r="271" spans="2:24" x14ac:dyDescent="0.35">
      <c r="B271">
        <f t="shared" si="63"/>
        <v>21.700000000000038</v>
      </c>
      <c r="C271">
        <f t="shared" si="48"/>
        <v>-1396.6998684018731</v>
      </c>
      <c r="D271">
        <f t="shared" si="49"/>
        <v>-725.74654049904279</v>
      </c>
      <c r="E271">
        <f t="shared" si="50"/>
        <v>29.169165961926041</v>
      </c>
      <c r="F271">
        <f t="shared" si="51"/>
        <v>36287.327024952137</v>
      </c>
      <c r="G271">
        <f t="shared" si="52"/>
        <v>-3854.3261613907098</v>
      </c>
      <c r="H271">
        <f t="shared" si="53"/>
        <v>13100.646607357712</v>
      </c>
      <c r="I271">
        <f t="shared" si="54"/>
        <v>13655.869495907391</v>
      </c>
      <c r="J271" s="46">
        <f t="shared" si="55"/>
        <v>726.33248673678577</v>
      </c>
      <c r="K271">
        <f t="shared" si="56"/>
        <v>2.1733991324914905</v>
      </c>
      <c r="L271">
        <f t="shared" si="57"/>
        <v>1.4449925699048496E-3</v>
      </c>
      <c r="M271" s="46">
        <f t="shared" si="58"/>
        <v>2.1734005735541126</v>
      </c>
      <c r="N271" s="8">
        <f t="shared" si="59"/>
        <v>3.8339691304608859E-4</v>
      </c>
      <c r="O271" s="5">
        <f>SUM($N$54:N271)*0.1+$O$30</f>
        <v>5.0047917840913133E-3</v>
      </c>
      <c r="P271" s="5">
        <f>SUM($O$54:O271)+$U$30</f>
        <v>0.37580949570925892</v>
      </c>
      <c r="Q271" s="8">
        <f t="shared" si="60"/>
        <v>-1.3031454157881551E-3</v>
      </c>
      <c r="R271" s="5">
        <f>SUM($Q$54:Q271)*0.1+$O$8</f>
        <v>-1.4221628544126936E-2</v>
      </c>
      <c r="S271" s="5">
        <f>SUM($R$54:R271)+$U$8</f>
        <v>-1.0386067377663994</v>
      </c>
      <c r="T271">
        <f t="shared" si="61"/>
        <v>1.5076559927557544E-2</v>
      </c>
      <c r="U271">
        <f t="shared" si="62"/>
        <v>1.1045074616312058</v>
      </c>
      <c r="X271" s="1"/>
    </row>
    <row r="272" spans="2:24" x14ac:dyDescent="0.35">
      <c r="B272">
        <f t="shared" si="63"/>
        <v>21.80000000000004</v>
      </c>
      <c r="C272">
        <f t="shared" si="48"/>
        <v>-1396.6998684018731</v>
      </c>
      <c r="D272">
        <f t="shared" si="49"/>
        <v>-725.74654049904279</v>
      </c>
      <c r="E272">
        <f t="shared" si="50"/>
        <v>29.169165961926041</v>
      </c>
      <c r="F272">
        <f t="shared" si="51"/>
        <v>36287.327024952137</v>
      </c>
      <c r="G272">
        <f t="shared" si="52"/>
        <v>-3851.4092447945172</v>
      </c>
      <c r="H272">
        <f t="shared" si="53"/>
        <v>13160.995485732634</v>
      </c>
      <c r="I272">
        <f t="shared" si="54"/>
        <v>13712.955747991147</v>
      </c>
      <c r="J272" s="46">
        <f t="shared" si="55"/>
        <v>726.33248673678577</v>
      </c>
      <c r="K272">
        <f t="shared" si="56"/>
        <v>2.1824846916932104</v>
      </c>
      <c r="L272">
        <f t="shared" si="57"/>
        <v>1.4449925699048496E-3</v>
      </c>
      <c r="M272" s="46">
        <f t="shared" si="58"/>
        <v>2.1824861267567748</v>
      </c>
      <c r="N272" s="8">
        <f t="shared" si="59"/>
        <v>3.8310676198679433E-4</v>
      </c>
      <c r="O272" s="5">
        <f>SUM($N$54:N272)*0.1+$O$30</f>
        <v>5.0431024602899926E-3</v>
      </c>
      <c r="P272" s="5">
        <f>SUM($O$54:O272)+$U$30</f>
        <v>0.38085259816954892</v>
      </c>
      <c r="Q272" s="8">
        <f t="shared" si="60"/>
        <v>-1.3091484297277928E-3</v>
      </c>
      <c r="R272" s="5">
        <f>SUM($Q$54:Q272)*0.1+$O$8</f>
        <v>-1.4352543387099716E-2</v>
      </c>
      <c r="S272" s="5">
        <f>SUM($R$54:R272)+$U$8</f>
        <v>-1.0529592811534991</v>
      </c>
      <c r="T272">
        <f t="shared" si="61"/>
        <v>1.5212770428280405E-2</v>
      </c>
      <c r="U272">
        <f t="shared" si="62"/>
        <v>1.1197195851193233</v>
      </c>
      <c r="X272" s="1"/>
    </row>
    <row r="273" spans="2:24" x14ac:dyDescent="0.35">
      <c r="B273">
        <f t="shared" si="63"/>
        <v>21.900000000000041</v>
      </c>
      <c r="C273">
        <f t="shared" si="48"/>
        <v>-1396.6998684018731</v>
      </c>
      <c r="D273">
        <f t="shared" si="49"/>
        <v>-725.74654049904279</v>
      </c>
      <c r="E273">
        <f t="shared" si="50"/>
        <v>29.169165961926041</v>
      </c>
      <c r="F273">
        <f t="shared" si="51"/>
        <v>36287.327024952137</v>
      </c>
      <c r="G273">
        <f t="shared" si="52"/>
        <v>-3848.4923281983247</v>
      </c>
      <c r="H273">
        <f t="shared" si="53"/>
        <v>13221.344364107554</v>
      </c>
      <c r="I273">
        <f t="shared" si="54"/>
        <v>13770.070442612847</v>
      </c>
      <c r="J273" s="46">
        <f t="shared" si="55"/>
        <v>726.33248673678577</v>
      </c>
      <c r="K273">
        <f t="shared" si="56"/>
        <v>2.191574777665438</v>
      </c>
      <c r="L273">
        <f t="shared" si="57"/>
        <v>1.4449925699048496E-3</v>
      </c>
      <c r="M273" s="46">
        <f t="shared" si="58"/>
        <v>2.1915762067767335</v>
      </c>
      <c r="N273" s="8">
        <f t="shared" si="59"/>
        <v>3.8281661092750006E-4</v>
      </c>
      <c r="O273" s="5">
        <f>SUM($N$54:N273)*0.1+$O$30</f>
        <v>5.081384121382742E-3</v>
      </c>
      <c r="P273" s="5">
        <f>SUM($O$54:O273)+$U$30</f>
        <v>0.38593398229093168</v>
      </c>
      <c r="Q273" s="8">
        <f t="shared" si="60"/>
        <v>-1.3151514436674303E-3</v>
      </c>
      <c r="R273" s="5">
        <f>SUM($Q$54:Q273)*0.1+$O$8</f>
        <v>-1.4484058531466457E-2</v>
      </c>
      <c r="S273" s="5">
        <f>SUM($R$54:R273)+$U$8</f>
        <v>-1.0674433396849656</v>
      </c>
      <c r="T273">
        <f t="shared" si="61"/>
        <v>1.5349541235228723E-2</v>
      </c>
      <c r="U273">
        <f t="shared" si="62"/>
        <v>1.1350684217811409</v>
      </c>
      <c r="X273" s="1"/>
    </row>
    <row r="274" spans="2:24" x14ac:dyDescent="0.35">
      <c r="B274">
        <f t="shared" si="63"/>
        <v>22.000000000000043</v>
      </c>
      <c r="C274">
        <f t="shared" si="48"/>
        <v>-1396.6998684018731</v>
      </c>
      <c r="D274">
        <f t="shared" si="49"/>
        <v>-725.74654049904279</v>
      </c>
      <c r="E274">
        <f t="shared" si="50"/>
        <v>29.169165961926041</v>
      </c>
      <c r="F274">
        <f t="shared" si="51"/>
        <v>36287.327024952137</v>
      </c>
      <c r="G274">
        <f t="shared" si="52"/>
        <v>-3845.5754116021317</v>
      </c>
      <c r="H274">
        <f t="shared" si="53"/>
        <v>13281.693242482475</v>
      </c>
      <c r="I274">
        <f t="shared" si="54"/>
        <v>13827.213227318205</v>
      </c>
      <c r="J274" s="46">
        <f t="shared" si="55"/>
        <v>726.33248673678577</v>
      </c>
      <c r="K274">
        <f t="shared" si="56"/>
        <v>2.2006693343133317</v>
      </c>
      <c r="L274">
        <f t="shared" si="57"/>
        <v>1.4449925699048496E-3</v>
      </c>
      <c r="M274" s="46">
        <f t="shared" si="58"/>
        <v>2.2006707575186395</v>
      </c>
      <c r="N274" s="8">
        <f t="shared" si="59"/>
        <v>3.8252645986820575E-4</v>
      </c>
      <c r="O274" s="5">
        <f>SUM($N$54:N274)*0.1+$O$30</f>
        <v>5.1196367673695632E-3</v>
      </c>
      <c r="P274" s="5">
        <f>SUM($O$54:O274)+$U$30</f>
        <v>0.39105361905830122</v>
      </c>
      <c r="Q274" s="8">
        <f t="shared" si="60"/>
        <v>-1.3211544576070681E-3</v>
      </c>
      <c r="R274" s="5">
        <f>SUM($Q$54:Q274)*0.1+$O$8</f>
        <v>-1.4616173977227163E-2</v>
      </c>
      <c r="S274" s="5">
        <f>SUM($R$54:R274)+$U$8</f>
        <v>-1.0820595136621929</v>
      </c>
      <c r="T274">
        <f t="shared" si="61"/>
        <v>1.5486872581718195E-2</v>
      </c>
      <c r="U274">
        <f t="shared" si="62"/>
        <v>1.1505545289491743</v>
      </c>
      <c r="X274" s="1"/>
    </row>
    <row r="275" spans="2:24" x14ac:dyDescent="0.35">
      <c r="B275">
        <f t="shared" si="63"/>
        <v>22.100000000000044</v>
      </c>
      <c r="C275">
        <f t="shared" si="48"/>
        <v>-1396.6998684018731</v>
      </c>
      <c r="D275">
        <f t="shared" si="49"/>
        <v>-725.74654049904279</v>
      </c>
      <c r="E275">
        <f t="shared" si="50"/>
        <v>29.169165961926041</v>
      </c>
      <c r="F275">
        <f t="shared" si="51"/>
        <v>36287.327024952137</v>
      </c>
      <c r="G275">
        <f t="shared" si="52"/>
        <v>-3842.6584950059391</v>
      </c>
      <c r="H275">
        <f t="shared" si="53"/>
        <v>13342.042120857395</v>
      </c>
      <c r="I275">
        <f t="shared" si="54"/>
        <v>13884.383755283277</v>
      </c>
      <c r="J275" s="46">
        <f t="shared" si="55"/>
        <v>726.33248673678577</v>
      </c>
      <c r="K275">
        <f t="shared" si="56"/>
        <v>2.2097683064381464</v>
      </c>
      <c r="L275">
        <f t="shared" si="57"/>
        <v>1.4449925699048496E-3</v>
      </c>
      <c r="M275" s="46">
        <f t="shared" si="58"/>
        <v>2.2097697237832485</v>
      </c>
      <c r="N275" s="8">
        <f t="shared" si="59"/>
        <v>3.8223630880891148E-4</v>
      </c>
      <c r="O275" s="5">
        <f>SUM($N$54:N275)*0.1+$O$30</f>
        <v>5.1578603982504537E-3</v>
      </c>
      <c r="P275" s="5">
        <f>SUM($O$54:O275)+$U$30</f>
        <v>0.39621147945655166</v>
      </c>
      <c r="Q275" s="8">
        <f t="shared" si="60"/>
        <v>-1.3271574715467058E-3</v>
      </c>
      <c r="R275" s="5">
        <f>SUM($Q$54:Q275)*0.1+$O$8</f>
        <v>-1.4748889724381833E-2</v>
      </c>
      <c r="S275" s="5">
        <f>SUM($R$54:R275)+$U$8</f>
        <v>-1.0968084033865748</v>
      </c>
      <c r="T275">
        <f t="shared" si="61"/>
        <v>1.5624764701902437E-2</v>
      </c>
      <c r="U275">
        <f t="shared" si="62"/>
        <v>1.1661784641265491</v>
      </c>
      <c r="X275" s="1"/>
    </row>
    <row r="276" spans="2:24" x14ac:dyDescent="0.35">
      <c r="B276">
        <f t="shared" si="63"/>
        <v>22.200000000000045</v>
      </c>
      <c r="C276">
        <f t="shared" si="48"/>
        <v>-1396.6998684018731</v>
      </c>
      <c r="D276">
        <f t="shared" si="49"/>
        <v>-725.74654049904279</v>
      </c>
      <c r="E276">
        <f t="shared" si="50"/>
        <v>29.169165961926041</v>
      </c>
      <c r="F276">
        <f t="shared" si="51"/>
        <v>36287.327024952137</v>
      </c>
      <c r="G276">
        <f t="shared" si="52"/>
        <v>-3839.7415784097466</v>
      </c>
      <c r="H276">
        <f t="shared" si="53"/>
        <v>13402.390999232317</v>
      </c>
      <c r="I276">
        <f t="shared" si="54"/>
        <v>13941.581685206022</v>
      </c>
      <c r="J276" s="46">
        <f t="shared" si="55"/>
        <v>726.33248673678577</v>
      </c>
      <c r="K276">
        <f t="shared" si="56"/>
        <v>2.2188716397199748</v>
      </c>
      <c r="L276">
        <f t="shared" si="57"/>
        <v>1.4449925699048496E-3</v>
      </c>
      <c r="M276" s="46">
        <f t="shared" si="58"/>
        <v>2.2188730512501591</v>
      </c>
      <c r="N276" s="8">
        <f t="shared" si="59"/>
        <v>3.8194615774961722E-4</v>
      </c>
      <c r="O276" s="5">
        <f>SUM($N$54:N276)*0.1+$O$30</f>
        <v>5.196055014025416E-3</v>
      </c>
      <c r="P276" s="5">
        <f>SUM($O$54:O276)+$U$30</f>
        <v>0.40140753447057709</v>
      </c>
      <c r="Q276" s="8">
        <f t="shared" si="60"/>
        <v>-1.3331604854863435E-3</v>
      </c>
      <c r="R276" s="5">
        <f>SUM($Q$54:Q276)*0.1+$O$8</f>
        <v>-1.4882205772930469E-2</v>
      </c>
      <c r="S276" s="5">
        <f>SUM($R$54:R276)+$U$8</f>
        <v>-1.1116906091595053</v>
      </c>
      <c r="T276">
        <f t="shared" si="61"/>
        <v>1.5763217830653219E-2</v>
      </c>
      <c r="U276">
        <f t="shared" si="62"/>
        <v>1.1819407849901702</v>
      </c>
      <c r="X276" s="1"/>
    </row>
    <row r="277" spans="2:24" x14ac:dyDescent="0.35">
      <c r="B277">
        <f t="shared" si="63"/>
        <v>22.300000000000047</v>
      </c>
      <c r="C277">
        <f t="shared" si="48"/>
        <v>-1396.6998684018731</v>
      </c>
      <c r="D277">
        <f t="shared" si="49"/>
        <v>-725.74654049904279</v>
      </c>
      <c r="E277">
        <f t="shared" si="50"/>
        <v>29.169165961926041</v>
      </c>
      <c r="F277">
        <f t="shared" si="51"/>
        <v>36287.327024952137</v>
      </c>
      <c r="G277">
        <f t="shared" si="52"/>
        <v>-3836.8246618135536</v>
      </c>
      <c r="H277">
        <f t="shared" si="53"/>
        <v>13462.739877607237</v>
      </c>
      <c r="I277">
        <f t="shared" si="54"/>
        <v>13998.806681200251</v>
      </c>
      <c r="J277" s="46">
        <f t="shared" si="55"/>
        <v>726.33248673678577</v>
      </c>
      <c r="K277">
        <f t="shared" si="56"/>
        <v>2.2279792807008705</v>
      </c>
      <c r="L277">
        <f t="shared" si="57"/>
        <v>1.4449925699048496E-3</v>
      </c>
      <c r="M277" s="46">
        <f t="shared" si="58"/>
        <v>2.2279806864609375</v>
      </c>
      <c r="N277" s="8">
        <f t="shared" si="59"/>
        <v>3.816560066903229E-4</v>
      </c>
      <c r="O277" s="5">
        <f>SUM($N$54:N277)*0.1+$O$30</f>
        <v>5.2342206146944485E-3</v>
      </c>
      <c r="P277" s="5">
        <f>SUM($O$54:O277)+$U$30</f>
        <v>0.40664175508527156</v>
      </c>
      <c r="Q277" s="8">
        <f t="shared" si="60"/>
        <v>-1.339163499425981E-3</v>
      </c>
      <c r="R277" s="5">
        <f>SUM($Q$54:Q277)*0.1+$O$8</f>
        <v>-1.5016122122873066E-2</v>
      </c>
      <c r="S277" s="5">
        <f>SUM($R$54:R277)+$U$8</f>
        <v>-1.1267067312823784</v>
      </c>
      <c r="T277">
        <f t="shared" si="61"/>
        <v>1.5902232203446477E-2</v>
      </c>
      <c r="U277">
        <f t="shared" si="62"/>
        <v>1.1978420493937636</v>
      </c>
      <c r="X277" s="1"/>
    </row>
    <row r="278" spans="2:24" x14ac:dyDescent="0.35">
      <c r="B278">
        <f t="shared" si="63"/>
        <v>22.400000000000048</v>
      </c>
      <c r="C278">
        <f t="shared" si="48"/>
        <v>-1396.6998684018731</v>
      </c>
      <c r="D278">
        <f t="shared" si="49"/>
        <v>-725.74654049904279</v>
      </c>
      <c r="E278">
        <f t="shared" si="50"/>
        <v>29.169165961926041</v>
      </c>
      <c r="F278">
        <f t="shared" si="51"/>
        <v>36287.327024952137</v>
      </c>
      <c r="G278">
        <f t="shared" si="52"/>
        <v>-3833.907745217361</v>
      </c>
      <c r="H278">
        <f t="shared" si="53"/>
        <v>13523.088755982159</v>
      </c>
      <c r="I278">
        <f t="shared" si="54"/>
        <v>14056.058412691973</v>
      </c>
      <c r="J278" s="46">
        <f t="shared" si="55"/>
        <v>726.33248673678577</v>
      </c>
      <c r="K278">
        <f t="shared" si="56"/>
        <v>2.2370911767683479</v>
      </c>
      <c r="L278">
        <f t="shared" si="57"/>
        <v>1.4449925699048496E-3</v>
      </c>
      <c r="M278" s="46">
        <f t="shared" si="58"/>
        <v>2.2370925768026169</v>
      </c>
      <c r="N278" s="8">
        <f t="shared" si="59"/>
        <v>3.8136585563102864E-4</v>
      </c>
      <c r="O278" s="5">
        <f>SUM($N$54:N278)*0.1+$O$30</f>
        <v>5.2723572002575511E-3</v>
      </c>
      <c r="P278" s="5">
        <f>SUM($O$54:O278)+$U$30</f>
        <v>0.4119141122855291</v>
      </c>
      <c r="Q278" s="8">
        <f t="shared" si="60"/>
        <v>-1.3451665133656187E-3</v>
      </c>
      <c r="R278" s="5">
        <f>SUM($Q$54:Q278)*0.1+$O$8</f>
        <v>-1.5150638774209628E-2</v>
      </c>
      <c r="S278" s="5">
        <f>SUM($R$54:R278)+$U$8</f>
        <v>-1.1418573700565879</v>
      </c>
      <c r="T278">
        <f t="shared" si="61"/>
        <v>1.6041808056253878E-2</v>
      </c>
      <c r="U278">
        <f t="shared" si="62"/>
        <v>1.2138828153707932</v>
      </c>
      <c r="X278" s="1"/>
    </row>
    <row r="279" spans="2:24" x14ac:dyDescent="0.35">
      <c r="B279">
        <f t="shared" si="63"/>
        <v>22.50000000000005</v>
      </c>
      <c r="C279">
        <f t="shared" si="48"/>
        <v>-1396.6998684018731</v>
      </c>
      <c r="D279">
        <f t="shared" si="49"/>
        <v>-725.74654049904279</v>
      </c>
      <c r="E279">
        <f t="shared" si="50"/>
        <v>29.169165961926041</v>
      </c>
      <c r="F279">
        <f t="shared" si="51"/>
        <v>36287.327024952137</v>
      </c>
      <c r="G279">
        <f t="shared" si="52"/>
        <v>-3830.9908286211685</v>
      </c>
      <c r="H279">
        <f t="shared" si="53"/>
        <v>13583.437634357082</v>
      </c>
      <c r="I279">
        <f t="shared" si="54"/>
        <v>14113.33655431797</v>
      </c>
      <c r="J279" s="46">
        <f t="shared" si="55"/>
        <v>726.33248673678577</v>
      </c>
      <c r="K279">
        <f t="shared" si="56"/>
        <v>2.2462072761392431</v>
      </c>
      <c r="L279">
        <f t="shared" si="57"/>
        <v>1.4449925699048496E-3</v>
      </c>
      <c r="M279" s="46">
        <f t="shared" si="58"/>
        <v>2.2462086704915594</v>
      </c>
      <c r="N279" s="8">
        <f t="shared" si="59"/>
        <v>3.8107570457173438E-4</v>
      </c>
      <c r="O279" s="5">
        <f>SUM($N$54:N279)*0.1+$O$30</f>
        <v>5.3104647707147247E-3</v>
      </c>
      <c r="P279" s="5">
        <f>SUM($O$54:O279)+$U$30</f>
        <v>0.41722457705624383</v>
      </c>
      <c r="Q279" s="8">
        <f t="shared" si="60"/>
        <v>-1.3511695273052567E-3</v>
      </c>
      <c r="R279" s="5">
        <f>SUM($Q$54:Q279)*0.1+$O$8</f>
        <v>-1.5285755726940154E-2</v>
      </c>
      <c r="S279" s="5">
        <f>SUM($R$54:R279)+$U$8</f>
        <v>-1.1571431257835281</v>
      </c>
      <c r="T279">
        <f t="shared" si="61"/>
        <v>1.6181945625439665E-2</v>
      </c>
      <c r="U279">
        <f t="shared" si="62"/>
        <v>1.2300636411372525</v>
      </c>
      <c r="X279" s="1"/>
    </row>
    <row r="280" spans="2:24" x14ac:dyDescent="0.35">
      <c r="B280">
        <f t="shared" si="63"/>
        <v>22.600000000000051</v>
      </c>
      <c r="C280">
        <f t="shared" si="48"/>
        <v>-1396.6998684018731</v>
      </c>
      <c r="D280">
        <f t="shared" si="49"/>
        <v>-725.74654049904279</v>
      </c>
      <c r="E280">
        <f t="shared" si="50"/>
        <v>29.169165961926041</v>
      </c>
      <c r="F280">
        <f t="shared" si="51"/>
        <v>36287.327024952137</v>
      </c>
      <c r="G280">
        <f t="shared" si="52"/>
        <v>-3828.0739120249755</v>
      </c>
      <c r="H280">
        <f t="shared" si="53"/>
        <v>13643.786512732002</v>
      </c>
      <c r="I280">
        <f t="shared" si="54"/>
        <v>14170.640785826656</v>
      </c>
      <c r="J280" s="46">
        <f t="shared" si="55"/>
        <v>726.33248673678577</v>
      </c>
      <c r="K280">
        <f t="shared" si="56"/>
        <v>2.2553275278439324</v>
      </c>
      <c r="L280">
        <f t="shared" si="57"/>
        <v>1.4449925699048496E-3</v>
      </c>
      <c r="M280" s="46">
        <f t="shared" si="58"/>
        <v>2.2553289165576724</v>
      </c>
      <c r="N280" s="8">
        <f t="shared" si="59"/>
        <v>3.8078555351244006E-4</v>
      </c>
      <c r="O280" s="5">
        <f>SUM($N$54:N280)*0.1+$O$30</f>
        <v>5.3485433260659684E-3</v>
      </c>
      <c r="P280" s="5">
        <f>SUM($O$54:O280)+$U$30</f>
        <v>0.42257312038230982</v>
      </c>
      <c r="Q280" s="8">
        <f t="shared" si="60"/>
        <v>-1.3571725412448942E-3</v>
      </c>
      <c r="R280" s="5">
        <f>SUM($Q$54:Q280)*0.1+$O$8</f>
        <v>-1.5421472981064645E-2</v>
      </c>
      <c r="S280" s="5">
        <f>SUM($R$54:R280)+$U$8</f>
        <v>-1.1725645987645927</v>
      </c>
      <c r="T280">
        <f t="shared" si="61"/>
        <v>1.6322645147662546E-2</v>
      </c>
      <c r="U280">
        <f t="shared" si="62"/>
        <v>1.246385085094335</v>
      </c>
      <c r="X280" s="1"/>
    </row>
    <row r="281" spans="2:24" x14ac:dyDescent="0.35">
      <c r="B281">
        <f t="shared" si="63"/>
        <v>22.700000000000053</v>
      </c>
      <c r="C281">
        <f t="shared" si="48"/>
        <v>-1396.6998684018731</v>
      </c>
      <c r="D281">
        <f t="shared" si="49"/>
        <v>-725.74654049904279</v>
      </c>
      <c r="E281">
        <f t="shared" si="50"/>
        <v>29.169165961926041</v>
      </c>
      <c r="F281">
        <f t="shared" si="51"/>
        <v>36287.327024952137</v>
      </c>
      <c r="G281">
        <f t="shared" si="52"/>
        <v>-3825.1569954287834</v>
      </c>
      <c r="H281">
        <f t="shared" si="53"/>
        <v>13704.135391106924</v>
      </c>
      <c r="I281">
        <f t="shared" si="54"/>
        <v>14227.970791981093</v>
      </c>
      <c r="J281" s="46">
        <f t="shared" si="55"/>
        <v>726.33248673678577</v>
      </c>
      <c r="K281">
        <f t="shared" si="56"/>
        <v>2.2644518817109001</v>
      </c>
      <c r="L281">
        <f t="shared" si="57"/>
        <v>1.4449925699048496E-3</v>
      </c>
      <c r="M281" s="46">
        <f t="shared" si="58"/>
        <v>2.2644532648289779</v>
      </c>
      <c r="N281" s="8">
        <f t="shared" si="59"/>
        <v>3.8049540245314585E-4</v>
      </c>
      <c r="O281" s="5">
        <f>SUM($N$54:N281)*0.1+$O$30</f>
        <v>5.3865928663112831E-3</v>
      </c>
      <c r="P281" s="5">
        <f>SUM($O$54:O281)+$U$30</f>
        <v>0.42795971324862109</v>
      </c>
      <c r="Q281" s="8">
        <f t="shared" si="60"/>
        <v>-1.3631755551845319E-3</v>
      </c>
      <c r="R281" s="5">
        <f>SUM($Q$54:Q281)*0.1+$O$8</f>
        <v>-1.5557790536583098E-2</v>
      </c>
      <c r="S281" s="5">
        <f>SUM($R$54:R281)+$U$8</f>
        <v>-1.1881223893011759</v>
      </c>
      <c r="T281">
        <f t="shared" si="61"/>
        <v>1.6463906859782409E-2</v>
      </c>
      <c r="U281">
        <f t="shared" si="62"/>
        <v>1.262847705830983</v>
      </c>
      <c r="X281" s="1"/>
    </row>
    <row r="282" spans="2:24" x14ac:dyDescent="0.35">
      <c r="B282">
        <f t="shared" si="63"/>
        <v>22.800000000000054</v>
      </c>
      <c r="C282">
        <f t="shared" si="48"/>
        <v>-1396.6998684018731</v>
      </c>
      <c r="D282">
        <f t="shared" si="49"/>
        <v>-725.74654049904279</v>
      </c>
      <c r="E282">
        <f t="shared" si="50"/>
        <v>29.169165961926041</v>
      </c>
      <c r="F282">
        <f t="shared" si="51"/>
        <v>36287.327024952137</v>
      </c>
      <c r="G282">
        <f t="shared" si="52"/>
        <v>-3822.2400788325904</v>
      </c>
      <c r="H282">
        <f t="shared" si="53"/>
        <v>13764.484269481844</v>
      </c>
      <c r="I282">
        <f t="shared" si="54"/>
        <v>14285.326262464127</v>
      </c>
      <c r="J282" s="46">
        <f t="shared" si="55"/>
        <v>726.33248673678577</v>
      </c>
      <c r="K282">
        <f t="shared" si="56"/>
        <v>2.2735802883516363</v>
      </c>
      <c r="L282">
        <f t="shared" si="57"/>
        <v>1.4449925699048496E-3</v>
      </c>
      <c r="M282" s="46">
        <f t="shared" si="58"/>
        <v>2.2735816659165096</v>
      </c>
      <c r="N282" s="8">
        <f t="shared" si="59"/>
        <v>3.8020525139385153E-4</v>
      </c>
      <c r="O282" s="5">
        <f>SUM($N$54:N282)*0.1+$O$30</f>
        <v>5.4246133914506688E-3</v>
      </c>
      <c r="P282" s="5">
        <f>SUM($O$54:O282)+$U$30</f>
        <v>0.43338432664007176</v>
      </c>
      <c r="Q282" s="8">
        <f t="shared" si="60"/>
        <v>-1.3691785691241694E-3</v>
      </c>
      <c r="R282" s="5">
        <f>SUM($Q$54:Q282)*0.1+$O$8</f>
        <v>-1.5694708393495512E-2</v>
      </c>
      <c r="S282" s="5">
        <f>SUM($R$54:R282)+$U$8</f>
        <v>-1.2038170976946714</v>
      </c>
      <c r="T282">
        <f t="shared" si="61"/>
        <v>1.660573099877161E-2</v>
      </c>
      <c r="U282">
        <f t="shared" si="62"/>
        <v>1.279452062126319</v>
      </c>
      <c r="X282" s="1"/>
    </row>
    <row r="283" spans="2:24" x14ac:dyDescent="0.35">
      <c r="B283">
        <f t="shared" si="63"/>
        <v>22.900000000000055</v>
      </c>
      <c r="C283">
        <f t="shared" si="48"/>
        <v>-1396.6998684018731</v>
      </c>
      <c r="D283">
        <f t="shared" si="49"/>
        <v>-725.74654049904279</v>
      </c>
      <c r="E283">
        <f t="shared" si="50"/>
        <v>29.169165961926041</v>
      </c>
      <c r="F283">
        <f t="shared" si="51"/>
        <v>36287.327024952137</v>
      </c>
      <c r="G283">
        <f t="shared" si="52"/>
        <v>-3819.3231622363978</v>
      </c>
      <c r="H283">
        <f t="shared" si="53"/>
        <v>13824.833147856765</v>
      </c>
      <c r="I283">
        <f t="shared" si="54"/>
        <v>14342.706891785618</v>
      </c>
      <c r="J283" s="46">
        <f t="shared" si="55"/>
        <v>726.33248673678577</v>
      </c>
      <c r="K283">
        <f t="shared" si="56"/>
        <v>2.282712699145875</v>
      </c>
      <c r="L283">
        <f t="shared" si="57"/>
        <v>1.4449925699048496E-3</v>
      </c>
      <c r="M283" s="46">
        <f t="shared" si="58"/>
        <v>2.2827140711995506</v>
      </c>
      <c r="N283" s="8">
        <f t="shared" si="59"/>
        <v>3.7991510033455722E-4</v>
      </c>
      <c r="O283" s="5">
        <f>SUM($N$54:N283)*0.1+$O$30</f>
        <v>5.4626049014841237E-3</v>
      </c>
      <c r="P283" s="5">
        <f>SUM($O$54:O283)+$U$30</f>
        <v>0.43884693154155591</v>
      </c>
      <c r="Q283" s="8">
        <f t="shared" si="60"/>
        <v>-1.3751815830638071E-3</v>
      </c>
      <c r="R283" s="5">
        <f>SUM($Q$54:Q283)*0.1+$O$8</f>
        <v>-1.5832226551801894E-2</v>
      </c>
      <c r="S283" s="5">
        <f>SUM($R$54:R283)+$U$8</f>
        <v>-1.2196493242464732</v>
      </c>
      <c r="T283">
        <f t="shared" si="61"/>
        <v>1.6748117801630703E-2</v>
      </c>
      <c r="U283">
        <f t="shared" si="62"/>
        <v>1.2961987129519601</v>
      </c>
      <c r="X283" s="1"/>
    </row>
    <row r="284" spans="2:24" x14ac:dyDescent="0.35">
      <c r="B284">
        <f t="shared" si="63"/>
        <v>23.000000000000057</v>
      </c>
      <c r="C284">
        <f t="shared" si="48"/>
        <v>-1396.6998684018731</v>
      </c>
      <c r="D284">
        <f t="shared" si="49"/>
        <v>-725.74654049904279</v>
      </c>
      <c r="E284">
        <f t="shared" si="50"/>
        <v>29.169165961926041</v>
      </c>
      <c r="F284">
        <f t="shared" si="51"/>
        <v>36287.327024952137</v>
      </c>
      <c r="G284">
        <f t="shared" si="52"/>
        <v>-3816.4062456402053</v>
      </c>
      <c r="H284">
        <f t="shared" si="53"/>
        <v>13885.182026231685</v>
      </c>
      <c r="I284">
        <f t="shared" si="54"/>
        <v>14400.112379191665</v>
      </c>
      <c r="J284" s="46">
        <f t="shared" si="55"/>
        <v>726.33248673678577</v>
      </c>
      <c r="K284">
        <f t="shared" si="56"/>
        <v>2.2918490662271473</v>
      </c>
      <c r="L284">
        <f t="shared" si="57"/>
        <v>1.4449925699048496E-3</v>
      </c>
      <c r="M284" s="46">
        <f t="shared" si="58"/>
        <v>2.2918504328111879</v>
      </c>
      <c r="N284" s="8">
        <f t="shared" si="59"/>
        <v>3.7962494927526295E-4</v>
      </c>
      <c r="O284" s="5">
        <f>SUM($N$54:N284)*0.1+$O$30</f>
        <v>5.5005673964116505E-3</v>
      </c>
      <c r="P284" s="5">
        <f>SUM($O$54:O284)+$U$30</f>
        <v>0.44434749893796754</v>
      </c>
      <c r="Q284" s="8">
        <f t="shared" si="60"/>
        <v>-1.3811845970034449E-3</v>
      </c>
      <c r="R284" s="5">
        <f>SUM($Q$54:Q284)*0.1+$O$8</f>
        <v>-1.5970345011502237E-2</v>
      </c>
      <c r="S284" s="5">
        <f>SUM($R$54:R284)+$U$8</f>
        <v>-1.2356196692579755</v>
      </c>
      <c r="T284">
        <f t="shared" si="61"/>
        <v>1.6891067505308281E-2</v>
      </c>
      <c r="U284">
        <f t="shared" si="62"/>
        <v>1.3130882174742167</v>
      </c>
      <c r="X284" s="1"/>
    </row>
    <row r="285" spans="2:24" x14ac:dyDescent="0.35">
      <c r="B285">
        <f t="shared" si="63"/>
        <v>23.100000000000058</v>
      </c>
      <c r="C285">
        <f t="shared" si="48"/>
        <v>-1396.6998684018731</v>
      </c>
      <c r="D285">
        <f t="shared" si="49"/>
        <v>-725.74654049904279</v>
      </c>
      <c r="E285">
        <f t="shared" si="50"/>
        <v>29.169165961926041</v>
      </c>
      <c r="F285">
        <f t="shared" si="51"/>
        <v>36287.327024952137</v>
      </c>
      <c r="G285">
        <f t="shared" si="52"/>
        <v>-3813.4893290440123</v>
      </c>
      <c r="H285">
        <f t="shared" si="53"/>
        <v>13945.530904606607</v>
      </c>
      <c r="I285">
        <f t="shared" si="54"/>
        <v>14457.542428575836</v>
      </c>
      <c r="J285" s="46">
        <f t="shared" si="55"/>
        <v>726.33248673678577</v>
      </c>
      <c r="K285">
        <f t="shared" si="56"/>
        <v>2.3009893424686498</v>
      </c>
      <c r="L285">
        <f t="shared" si="57"/>
        <v>1.4449925699048496E-3</v>
      </c>
      <c r="M285" s="46">
        <f t="shared" si="58"/>
        <v>2.3009907036241781</v>
      </c>
      <c r="N285" s="8">
        <f t="shared" si="59"/>
        <v>3.7933479821596863E-4</v>
      </c>
      <c r="O285" s="5">
        <f>SUM($N$54:N285)*0.1+$O$30</f>
        <v>5.5385008762332474E-3</v>
      </c>
      <c r="P285" s="5">
        <f>SUM($O$54:O285)+$U$30</f>
        <v>0.4498859998142008</v>
      </c>
      <c r="Q285" s="8">
        <f t="shared" si="60"/>
        <v>-1.3871876109430826E-3</v>
      </c>
      <c r="R285" s="5">
        <f>SUM($Q$54:Q285)*0.1+$O$8</f>
        <v>-1.6109063772596546E-2</v>
      </c>
      <c r="S285" s="5">
        <f>SUM($R$54:R285)+$U$8</f>
        <v>-1.251728733030572</v>
      </c>
      <c r="T285">
        <f t="shared" si="61"/>
        <v>1.7034580346624889E-2</v>
      </c>
      <c r="U285">
        <f t="shared" si="62"/>
        <v>1.3301211350561812</v>
      </c>
      <c r="X285" s="1"/>
    </row>
    <row r="286" spans="2:24" x14ac:dyDescent="0.35">
      <c r="B286">
        <f t="shared" si="63"/>
        <v>23.20000000000006</v>
      </c>
      <c r="C286">
        <f t="shared" si="48"/>
        <v>-1396.6998684018731</v>
      </c>
      <c r="D286">
        <f t="shared" si="49"/>
        <v>-725.74654049904279</v>
      </c>
      <c r="E286">
        <f t="shared" si="50"/>
        <v>29.169165961926041</v>
      </c>
      <c r="F286">
        <f t="shared" si="51"/>
        <v>36287.327024952137</v>
      </c>
      <c r="G286">
        <f t="shared" si="52"/>
        <v>-3810.5724124478197</v>
      </c>
      <c r="H286">
        <f t="shared" si="53"/>
        <v>14005.879782981527</v>
      </c>
      <c r="I286">
        <f t="shared" si="54"/>
        <v>14514.996748392301</v>
      </c>
      <c r="J286" s="46">
        <f t="shared" si="55"/>
        <v>726.33248673678577</v>
      </c>
      <c r="K286">
        <f t="shared" si="56"/>
        <v>2.3101334814694225</v>
      </c>
      <c r="L286">
        <f t="shared" si="57"/>
        <v>1.4449925699048496E-3</v>
      </c>
      <c r="M286" s="46">
        <f t="shared" si="58"/>
        <v>2.3101348372371291</v>
      </c>
      <c r="N286" s="8">
        <f t="shared" si="59"/>
        <v>3.7904464715667437E-4</v>
      </c>
      <c r="O286" s="5">
        <f>SUM($N$54:N286)*0.1+$O$30</f>
        <v>5.5764053409489145E-3</v>
      </c>
      <c r="P286" s="5">
        <f>SUM($O$54:O286)+$U$30</f>
        <v>0.45546240515514969</v>
      </c>
      <c r="Q286" s="8">
        <f t="shared" si="60"/>
        <v>-1.3931906248827201E-3</v>
      </c>
      <c r="R286" s="5">
        <f>SUM($Q$54:Q286)*0.1+$O$8</f>
        <v>-1.6248382835084819E-2</v>
      </c>
      <c r="S286" s="5">
        <f>SUM($R$54:R286)+$U$8</f>
        <v>-1.2679771158656568</v>
      </c>
      <c r="T286">
        <f t="shared" si="61"/>
        <v>1.7178656562200741E-2</v>
      </c>
      <c r="U286">
        <f t="shared" si="62"/>
        <v>1.3472980252597058</v>
      </c>
      <c r="X286" s="1"/>
    </row>
    <row r="287" spans="2:24" x14ac:dyDescent="0.35">
      <c r="B287">
        <f t="shared" si="63"/>
        <v>23.300000000000061</v>
      </c>
      <c r="C287">
        <f t="shared" si="48"/>
        <v>-1396.6998684018731</v>
      </c>
      <c r="D287">
        <f t="shared" si="49"/>
        <v>-725.74654049904279</v>
      </c>
      <c r="E287">
        <f t="shared" si="50"/>
        <v>29.169165961926041</v>
      </c>
      <c r="F287">
        <f t="shared" si="51"/>
        <v>36287.327024952137</v>
      </c>
      <c r="G287">
        <f t="shared" si="52"/>
        <v>-3807.6554958516272</v>
      </c>
      <c r="H287">
        <f t="shared" si="53"/>
        <v>14066.228661356448</v>
      </c>
      <c r="I287">
        <f t="shared" si="54"/>
        <v>14572.475051570846</v>
      </c>
      <c r="J287" s="46">
        <f t="shared" si="55"/>
        <v>726.33248673678577</v>
      </c>
      <c r="K287">
        <f t="shared" si="56"/>
        <v>2.3192814375408228</v>
      </c>
      <c r="L287">
        <f t="shared" si="57"/>
        <v>1.4449925699048496E-3</v>
      </c>
      <c r="M287" s="46">
        <f t="shared" si="58"/>
        <v>2.3192827879609692</v>
      </c>
      <c r="N287" s="8">
        <f t="shared" si="59"/>
        <v>3.7875449609738011E-4</v>
      </c>
      <c r="O287" s="5">
        <f>SUM($N$54:N287)*0.1+$O$30</f>
        <v>5.6142807905586525E-3</v>
      </c>
      <c r="P287" s="5">
        <f>SUM($O$54:O287)+$U$30</f>
        <v>0.46107668594570833</v>
      </c>
      <c r="Q287" s="8">
        <f t="shared" si="60"/>
        <v>-1.3991936388223578E-3</v>
      </c>
      <c r="R287" s="5">
        <f>SUM($Q$54:Q287)*0.1+$O$8</f>
        <v>-1.6388302198967055E-2</v>
      </c>
      <c r="S287" s="5">
        <f>SUM($R$54:R287)+$U$8</f>
        <v>-1.2843654180646238</v>
      </c>
      <c r="T287">
        <f t="shared" si="61"/>
        <v>1.7323296388387064E-2</v>
      </c>
      <c r="U287">
        <f t="shared" si="62"/>
        <v>1.364619447847272</v>
      </c>
      <c r="X287" s="1"/>
    </row>
    <row r="288" spans="2:24" x14ac:dyDescent="0.35">
      <c r="B288">
        <f t="shared" si="63"/>
        <v>23.400000000000063</v>
      </c>
      <c r="C288">
        <f t="shared" si="48"/>
        <v>-1396.6998684018731</v>
      </c>
      <c r="D288">
        <f t="shared" si="49"/>
        <v>-725.74654049904279</v>
      </c>
      <c r="E288">
        <f t="shared" si="50"/>
        <v>29.169165961926041</v>
      </c>
      <c r="F288">
        <f t="shared" si="51"/>
        <v>36287.327024952137</v>
      </c>
      <c r="G288">
        <f t="shared" si="52"/>
        <v>-3804.7385792554342</v>
      </c>
      <c r="H288">
        <f t="shared" si="53"/>
        <v>14126.577539731372</v>
      </c>
      <c r="I288">
        <f t="shared" si="54"/>
        <v>14629.977055433734</v>
      </c>
      <c r="J288" s="46">
        <f t="shared" si="55"/>
        <v>726.33248673678577</v>
      </c>
      <c r="K288">
        <f t="shared" si="56"/>
        <v>2.3284331656932906</v>
      </c>
      <c r="L288">
        <f t="shared" si="57"/>
        <v>1.4449925699048496E-3</v>
      </c>
      <c r="M288" s="46">
        <f t="shared" si="58"/>
        <v>2.3284345108057174</v>
      </c>
      <c r="N288" s="8">
        <f t="shared" si="59"/>
        <v>3.7846434503808579E-4</v>
      </c>
      <c r="O288" s="5">
        <f>SUM($N$54:N288)*0.1+$O$30</f>
        <v>5.6521272250624616E-3</v>
      </c>
      <c r="P288" s="5">
        <f>SUM($O$54:O288)+$U$30</f>
        <v>0.46672881317077081</v>
      </c>
      <c r="Q288" s="8">
        <f t="shared" si="60"/>
        <v>-1.4051966527619958E-3</v>
      </c>
      <c r="R288" s="5">
        <f>SUM($Q$54:Q288)*0.1+$O$8</f>
        <v>-1.6528821864243256E-2</v>
      </c>
      <c r="S288" s="5">
        <f>SUM($R$54:R288)+$U$8</f>
        <v>-1.300894239928867</v>
      </c>
      <c r="T288">
        <f t="shared" si="61"/>
        <v>1.7468500061200966E-2</v>
      </c>
      <c r="U288">
        <f t="shared" si="62"/>
        <v>1.3820859627837556</v>
      </c>
      <c r="X288" s="1"/>
    </row>
    <row r="289" spans="2:24" x14ac:dyDescent="0.35">
      <c r="B289">
        <f t="shared" si="63"/>
        <v>23.500000000000064</v>
      </c>
      <c r="C289">
        <f t="shared" si="48"/>
        <v>-1396.6998684018731</v>
      </c>
      <c r="D289">
        <f t="shared" si="49"/>
        <v>-725.74654049904279</v>
      </c>
      <c r="E289">
        <f t="shared" si="50"/>
        <v>29.169165961926041</v>
      </c>
      <c r="F289">
        <f t="shared" si="51"/>
        <v>36287.327024952137</v>
      </c>
      <c r="G289">
        <f t="shared" si="52"/>
        <v>-3801.8216626592425</v>
      </c>
      <c r="H289">
        <f t="shared" si="53"/>
        <v>14186.926418106292</v>
      </c>
      <c r="I289">
        <f t="shared" si="54"/>
        <v>14687.502481614338</v>
      </c>
      <c r="J289" s="46">
        <f t="shared" si="55"/>
        <v>726.33248673678577</v>
      </c>
      <c r="K289">
        <f t="shared" si="56"/>
        <v>2.3375886216234019</v>
      </c>
      <c r="L289">
        <f t="shared" si="57"/>
        <v>1.4449925699048496E-3</v>
      </c>
      <c r="M289" s="46">
        <f t="shared" si="58"/>
        <v>2.3375899614675317</v>
      </c>
      <c r="N289" s="8">
        <f t="shared" si="59"/>
        <v>3.7817419397879164E-4</v>
      </c>
      <c r="O289" s="5">
        <f>SUM($N$54:N289)*0.1+$O$30</f>
        <v>5.6899446444603407E-3</v>
      </c>
      <c r="P289" s="5">
        <f>SUM($O$54:O289)+$U$30</f>
        <v>0.47241875781523113</v>
      </c>
      <c r="Q289" s="8">
        <f t="shared" si="60"/>
        <v>-1.4111996667016333E-3</v>
      </c>
      <c r="R289" s="5">
        <f>SUM($Q$54:Q289)*0.1+$O$8</f>
        <v>-1.6669941830913419E-2</v>
      </c>
      <c r="S289" s="5">
        <f>SUM($R$54:R289)+$U$8</f>
        <v>-1.3175641817597805</v>
      </c>
      <c r="T289">
        <f t="shared" si="61"/>
        <v>1.7614267816263608E-2</v>
      </c>
      <c r="U289">
        <f t="shared" si="62"/>
        <v>1.3996981302380902</v>
      </c>
      <c r="X289" s="1"/>
    </row>
    <row r="290" spans="2:24" x14ac:dyDescent="0.35">
      <c r="B290">
        <f t="shared" si="63"/>
        <v>23.600000000000065</v>
      </c>
      <c r="C290">
        <f t="shared" si="48"/>
        <v>-1396.6998684018731</v>
      </c>
      <c r="D290">
        <f t="shared" si="49"/>
        <v>-725.74654049904279</v>
      </c>
      <c r="E290">
        <f t="shared" si="50"/>
        <v>29.169165961926041</v>
      </c>
      <c r="F290">
        <f t="shared" si="51"/>
        <v>36287.327024952137</v>
      </c>
      <c r="G290">
        <f t="shared" si="52"/>
        <v>-3798.90474606305</v>
      </c>
      <c r="H290">
        <f t="shared" si="53"/>
        <v>14247.275296481213</v>
      </c>
      <c r="I290">
        <f t="shared" si="54"/>
        <v>14745.051055977534</v>
      </c>
      <c r="J290" s="46">
        <f t="shared" si="55"/>
        <v>726.33248673678577</v>
      </c>
      <c r="K290">
        <f t="shared" si="56"/>
        <v>2.346747761701196</v>
      </c>
      <c r="L290">
        <f t="shared" si="57"/>
        <v>1.4449925699048496E-3</v>
      </c>
      <c r="M290" s="46">
        <f t="shared" si="58"/>
        <v>2.3467490963160409</v>
      </c>
      <c r="N290" s="8">
        <f t="shared" si="59"/>
        <v>3.7788404291949737E-4</v>
      </c>
      <c r="O290" s="5">
        <f>SUM($N$54:N290)*0.1+$O$30</f>
        <v>5.72773304875229E-3</v>
      </c>
      <c r="P290" s="5">
        <f>SUM($O$54:O290)+$U$30</f>
        <v>0.47814649086398342</v>
      </c>
      <c r="Q290" s="8">
        <f t="shared" si="60"/>
        <v>-1.417202680641271E-3</v>
      </c>
      <c r="R290" s="5">
        <f>SUM($Q$54:Q290)*0.1+$O$8</f>
        <v>-1.6811662098977546E-2</v>
      </c>
      <c r="S290" s="5">
        <f>SUM($R$54:R290)+$U$8</f>
        <v>-1.3343758438587581</v>
      </c>
      <c r="T290">
        <f t="shared" si="61"/>
        <v>1.7760599888741579E-2</v>
      </c>
      <c r="U290">
        <f t="shared" si="62"/>
        <v>1.4174565105848271</v>
      </c>
      <c r="X290" s="1"/>
    </row>
    <row r="291" spans="2:24" x14ac:dyDescent="0.35">
      <c r="B291">
        <f t="shared" si="63"/>
        <v>23.700000000000067</v>
      </c>
      <c r="C291">
        <f t="shared" si="48"/>
        <v>-1396.6998684018731</v>
      </c>
      <c r="D291">
        <f t="shared" si="49"/>
        <v>-725.74654049904279</v>
      </c>
      <c r="E291">
        <f t="shared" si="50"/>
        <v>29.169165961926041</v>
      </c>
      <c r="F291">
        <f t="shared" si="51"/>
        <v>36287.327024952137</v>
      </c>
      <c r="G291">
        <f t="shared" si="52"/>
        <v>-3795.987829466857</v>
      </c>
      <c r="H291">
        <f t="shared" si="53"/>
        <v>14307.624174856133</v>
      </c>
      <c r="I291">
        <f t="shared" si="54"/>
        <v>14802.622508541794</v>
      </c>
      <c r="J291" s="46">
        <f t="shared" si="55"/>
        <v>726.33248673678577</v>
      </c>
      <c r="K291">
        <f t="shared" si="56"/>
        <v>2.3559105429577785</v>
      </c>
      <c r="L291">
        <f t="shared" si="57"/>
        <v>1.4449925699048496E-3</v>
      </c>
      <c r="M291" s="46">
        <f t="shared" si="58"/>
        <v>2.3559118723819434</v>
      </c>
      <c r="N291" s="8">
        <f t="shared" si="59"/>
        <v>3.7759389186020305E-4</v>
      </c>
      <c r="O291" s="5">
        <f>SUM($N$54:N291)*0.1+$O$30</f>
        <v>5.7654924379383111E-3</v>
      </c>
      <c r="P291" s="5">
        <f>SUM($O$54:O291)+$U$30</f>
        <v>0.48391198330192176</v>
      </c>
      <c r="Q291" s="8">
        <f t="shared" si="60"/>
        <v>-1.4232056945809085E-3</v>
      </c>
      <c r="R291" s="5">
        <f>SUM($Q$54:Q291)*0.1+$O$8</f>
        <v>-1.6953982668435636E-2</v>
      </c>
      <c r="S291" s="5">
        <f>SUM($R$54:R291)+$U$8</f>
        <v>-1.3513298265271938</v>
      </c>
      <c r="T291">
        <f t="shared" si="61"/>
        <v>1.7907496513291293E-2</v>
      </c>
      <c r="U291">
        <f t="shared" si="62"/>
        <v>1.4353616644056002</v>
      </c>
      <c r="X291" s="1"/>
    </row>
    <row r="292" spans="2:24" x14ac:dyDescent="0.35">
      <c r="B292">
        <f t="shared" si="63"/>
        <v>23.800000000000068</v>
      </c>
      <c r="C292">
        <f t="shared" si="48"/>
        <v>-1396.6998684018731</v>
      </c>
      <c r="D292">
        <f t="shared" si="49"/>
        <v>-725.74654049904279</v>
      </c>
      <c r="E292">
        <f t="shared" si="50"/>
        <v>29.169165961926041</v>
      </c>
      <c r="F292">
        <f t="shared" si="51"/>
        <v>36287.327024952137</v>
      </c>
      <c r="G292">
        <f t="shared" si="52"/>
        <v>-3793.0709128706644</v>
      </c>
      <c r="H292">
        <f t="shared" si="53"/>
        <v>14367.973053231055</v>
      </c>
      <c r="I292">
        <f t="shared" si="54"/>
        <v>14860.216573402933</v>
      </c>
      <c r="J292" s="46">
        <f t="shared" si="55"/>
        <v>726.33248673678577</v>
      </c>
      <c r="K292">
        <f t="shared" si="56"/>
        <v>2.3650769230731838</v>
      </c>
      <c r="L292">
        <f t="shared" si="57"/>
        <v>1.4449925699048496E-3</v>
      </c>
      <c r="M292" s="46">
        <f t="shared" si="58"/>
        <v>2.3650782473448739</v>
      </c>
      <c r="N292" s="8">
        <f t="shared" si="59"/>
        <v>3.7730374080090879E-4</v>
      </c>
      <c r="O292" s="5">
        <f>SUM($N$54:N292)*0.1+$O$30</f>
        <v>5.8032228120184015E-3</v>
      </c>
      <c r="P292" s="5">
        <f>SUM($O$54:O292)+$U$30</f>
        <v>0.48971520611394015</v>
      </c>
      <c r="Q292" s="8">
        <f t="shared" si="60"/>
        <v>-1.4292087085205462E-3</v>
      </c>
      <c r="R292" s="5">
        <f>SUM($Q$54:Q292)*0.1+$O$8</f>
        <v>-1.7096903539287691E-2</v>
      </c>
      <c r="S292" s="5">
        <f>SUM($R$54:R292)+$U$8</f>
        <v>-1.3684267300664814</v>
      </c>
      <c r="T292">
        <f t="shared" si="61"/>
        <v>1.8054957924006323E-2</v>
      </c>
      <c r="U292">
        <f t="shared" si="62"/>
        <v>1.4534141524904942</v>
      </c>
      <c r="X292" s="1"/>
    </row>
    <row r="293" spans="2:24" x14ac:dyDescent="0.35">
      <c r="B293">
        <f t="shared" si="63"/>
        <v>23.90000000000007</v>
      </c>
      <c r="C293">
        <f t="shared" si="48"/>
        <v>-1396.6998684018731</v>
      </c>
      <c r="D293">
        <f t="shared" si="49"/>
        <v>-725.74654049904279</v>
      </c>
      <c r="E293">
        <f t="shared" si="50"/>
        <v>29.169165961926041</v>
      </c>
      <c r="F293">
        <f t="shared" si="51"/>
        <v>36287.327024952137</v>
      </c>
      <c r="G293">
        <f t="shared" si="52"/>
        <v>-3790.1539962744719</v>
      </c>
      <c r="H293">
        <f t="shared" si="53"/>
        <v>14428.321931605975</v>
      </c>
      <c r="I293">
        <f t="shared" si="54"/>
        <v>14917.832988659489</v>
      </c>
      <c r="J293" s="46">
        <f t="shared" si="55"/>
        <v>726.33248673678577</v>
      </c>
      <c r="K293">
        <f t="shared" si="56"/>
        <v>2.3742468603645004</v>
      </c>
      <c r="L293">
        <f t="shared" si="57"/>
        <v>1.4449925699048496E-3</v>
      </c>
      <c r="M293" s="46">
        <f t="shared" si="58"/>
        <v>2.3742481795215236</v>
      </c>
      <c r="N293" s="8">
        <f t="shared" si="59"/>
        <v>3.7701358974161453E-4</v>
      </c>
      <c r="O293" s="5">
        <f>SUM($N$54:N293)*0.1+$O$30</f>
        <v>5.8409241709925629E-3</v>
      </c>
      <c r="P293" s="5">
        <f>SUM($O$54:O293)+$U$30</f>
        <v>0.49555613028493273</v>
      </c>
      <c r="Q293" s="8">
        <f t="shared" si="60"/>
        <v>-1.4352117224601839E-3</v>
      </c>
      <c r="R293" s="5">
        <f>SUM($Q$54:Q293)*0.1+$O$8</f>
        <v>-1.7240424711533708E-2</v>
      </c>
      <c r="S293" s="5">
        <f>SUM($R$54:R293)+$U$8</f>
        <v>-1.3856671547780151</v>
      </c>
      <c r="T293">
        <f t="shared" si="61"/>
        <v>1.8202984354367482E-2</v>
      </c>
      <c r="U293">
        <f t="shared" si="62"/>
        <v>1.4716145358393198</v>
      </c>
      <c r="X293" s="1"/>
    </row>
    <row r="294" spans="2:24" x14ac:dyDescent="0.35">
      <c r="B294">
        <f t="shared" si="63"/>
        <v>24.000000000000071</v>
      </c>
      <c r="C294">
        <f t="shared" si="48"/>
        <v>-1396.6998684018731</v>
      </c>
      <c r="D294">
        <f t="shared" si="49"/>
        <v>-725.74654049904279</v>
      </c>
      <c r="E294">
        <f t="shared" si="50"/>
        <v>29.169165961926041</v>
      </c>
      <c r="F294">
        <f t="shared" si="51"/>
        <v>36287.327024952137</v>
      </c>
      <c r="G294">
        <f t="shared" si="52"/>
        <v>-3787.2370796782789</v>
      </c>
      <c r="H294">
        <f t="shared" si="53"/>
        <v>14488.670809980897</v>
      </c>
      <c r="I294">
        <f t="shared" si="54"/>
        <v>14975.471496339691</v>
      </c>
      <c r="J294" s="46">
        <f t="shared" si="55"/>
        <v>726.33248673678577</v>
      </c>
      <c r="K294">
        <f t="shared" si="56"/>
        <v>2.3834203137742445</v>
      </c>
      <c r="L294">
        <f t="shared" si="57"/>
        <v>1.4449925699048496E-3</v>
      </c>
      <c r="M294" s="46">
        <f t="shared" si="58"/>
        <v>2.3834216278540183</v>
      </c>
      <c r="N294" s="8">
        <f t="shared" si="59"/>
        <v>3.7672343868232021E-4</v>
      </c>
      <c r="O294" s="5">
        <f>SUM($N$54:N294)*0.1+$O$30</f>
        <v>5.8785965148607953E-3</v>
      </c>
      <c r="P294" s="5">
        <f>SUM($O$54:O294)+$U$30</f>
        <v>0.50143472679979351</v>
      </c>
      <c r="Q294" s="8">
        <f t="shared" si="60"/>
        <v>-1.4412147363998217E-3</v>
      </c>
      <c r="R294" s="5">
        <f>SUM($Q$54:Q294)*0.1+$O$8</f>
        <v>-1.7384546185173693E-2</v>
      </c>
      <c r="S294" s="5">
        <f>SUM($R$54:R294)+$U$8</f>
        <v>-1.4030517009631887</v>
      </c>
      <c r="T294">
        <f t="shared" si="61"/>
        <v>1.8351576037195571E-2</v>
      </c>
      <c r="U294">
        <f t="shared" si="62"/>
        <v>1.4899633756627981</v>
      </c>
      <c r="X294" s="1"/>
    </row>
    <row r="295" spans="2:24" x14ac:dyDescent="0.35">
      <c r="B295">
        <f t="shared" si="63"/>
        <v>24.100000000000072</v>
      </c>
      <c r="C295">
        <f t="shared" si="48"/>
        <v>-1396.6998684018731</v>
      </c>
      <c r="D295">
        <f t="shared" si="49"/>
        <v>-725.74654049904279</v>
      </c>
      <c r="E295">
        <f t="shared" si="50"/>
        <v>29.169165961926041</v>
      </c>
      <c r="F295">
        <f t="shared" si="51"/>
        <v>36287.327024952137</v>
      </c>
      <c r="G295">
        <f t="shared" si="52"/>
        <v>-3784.3201630820868</v>
      </c>
      <c r="H295">
        <f t="shared" si="53"/>
        <v>14549.019688355816</v>
      </c>
      <c r="I295">
        <f t="shared" si="54"/>
        <v>15033.131842329954</v>
      </c>
      <c r="J295" s="46">
        <f t="shared" si="55"/>
        <v>726.33248673678577</v>
      </c>
      <c r="K295">
        <f t="shared" si="56"/>
        <v>2.3925972428589839</v>
      </c>
      <c r="L295">
        <f t="shared" si="57"/>
        <v>1.4449925699048496E-3</v>
      </c>
      <c r="M295" s="46">
        <f t="shared" si="58"/>
        <v>2.3925985518985406</v>
      </c>
      <c r="N295" s="8">
        <f t="shared" si="59"/>
        <v>3.7643328762302595E-4</v>
      </c>
      <c r="O295" s="5">
        <f>SUM($N$54:N295)*0.1+$O$30</f>
        <v>5.9162398436230978E-3</v>
      </c>
      <c r="P295" s="5">
        <f>SUM($O$54:O295)+$U$30</f>
        <v>0.50735096664341661</v>
      </c>
      <c r="Q295" s="8">
        <f t="shared" si="60"/>
        <v>-1.4472177503394592E-3</v>
      </c>
      <c r="R295" s="5">
        <f>SUM($Q$54:Q295)*0.1+$O$8</f>
        <v>-1.7529267960207637E-2</v>
      </c>
      <c r="S295" s="5">
        <f>SUM($R$54:R295)+$U$8</f>
        <v>-1.4205809689233964</v>
      </c>
      <c r="T295">
        <f t="shared" si="61"/>
        <v>1.850073320460666E-2</v>
      </c>
      <c r="U295">
        <f t="shared" si="62"/>
        <v>1.5084612333836573</v>
      </c>
      <c r="X295" s="1"/>
    </row>
    <row r="296" spans="2:24" x14ac:dyDescent="0.35">
      <c r="B296">
        <f t="shared" si="63"/>
        <v>24.200000000000074</v>
      </c>
      <c r="C296">
        <f t="shared" si="48"/>
        <v>-1396.6998684018731</v>
      </c>
      <c r="D296">
        <f t="shared" si="49"/>
        <v>-725.74654049904279</v>
      </c>
      <c r="E296">
        <f t="shared" si="50"/>
        <v>29.169165961926041</v>
      </c>
      <c r="F296">
        <f t="shared" si="51"/>
        <v>36287.327024952137</v>
      </c>
      <c r="G296">
        <f t="shared" si="52"/>
        <v>-3781.4032464858938</v>
      </c>
      <c r="H296">
        <f t="shared" si="53"/>
        <v>14609.368566730738</v>
      </c>
      <c r="I296">
        <f t="shared" si="54"/>
        <v>15090.813776304914</v>
      </c>
      <c r="J296" s="46">
        <f t="shared" si="55"/>
        <v>726.33248673678577</v>
      </c>
      <c r="K296">
        <f t="shared" si="56"/>
        <v>2.4017776077781989</v>
      </c>
      <c r="L296">
        <f t="shared" si="57"/>
        <v>1.4449925699048496E-3</v>
      </c>
      <c r="M296" s="46">
        <f t="shared" si="58"/>
        <v>2.4017789118141888</v>
      </c>
      <c r="N296" s="8">
        <f t="shared" si="59"/>
        <v>3.7614313656373163E-4</v>
      </c>
      <c r="O296" s="5">
        <f>SUM($N$54:N296)*0.1+$O$30</f>
        <v>5.9538541572794713E-3</v>
      </c>
      <c r="P296" s="5">
        <f>SUM($O$54:O296)+$U$30</f>
        <v>0.51330482080069606</v>
      </c>
      <c r="Q296" s="8">
        <f t="shared" si="60"/>
        <v>-1.4532207642790969E-3</v>
      </c>
      <c r="R296" s="5">
        <f>SUM($Q$54:Q296)*0.1+$O$8</f>
        <v>-1.7674590036635546E-2</v>
      </c>
      <c r="S296" s="5">
        <f>SUM($R$54:R296)+$U$8</f>
        <v>-1.4382555589600319</v>
      </c>
      <c r="T296">
        <f t="shared" si="61"/>
        <v>1.8650456087969822E-2</v>
      </c>
      <c r="U296">
        <f t="shared" si="62"/>
        <v>1.5271086706376429</v>
      </c>
      <c r="X296" s="1"/>
    </row>
    <row r="297" spans="2:24" x14ac:dyDescent="0.35">
      <c r="B297">
        <f t="shared" si="63"/>
        <v>24.300000000000075</v>
      </c>
      <c r="C297">
        <f t="shared" si="48"/>
        <v>-1396.6998684018731</v>
      </c>
      <c r="D297">
        <f t="shared" si="49"/>
        <v>-725.74654049904279</v>
      </c>
      <c r="E297">
        <f t="shared" si="50"/>
        <v>29.169165961926041</v>
      </c>
      <c r="F297">
        <f t="shared" si="51"/>
        <v>36287.327024952137</v>
      </c>
      <c r="G297">
        <f t="shared" si="52"/>
        <v>-3778.4863298897012</v>
      </c>
      <c r="H297">
        <f t="shared" si="53"/>
        <v>14669.71744510566</v>
      </c>
      <c r="I297">
        <f t="shared" si="54"/>
        <v>15148.517051658906</v>
      </c>
      <c r="J297" s="46">
        <f t="shared" si="55"/>
        <v>726.33248673678577</v>
      </c>
      <c r="K297">
        <f t="shared" si="56"/>
        <v>2.4109613692833793</v>
      </c>
      <c r="L297">
        <f t="shared" si="57"/>
        <v>1.4449925699048496E-3</v>
      </c>
      <c r="M297" s="46">
        <f t="shared" si="58"/>
        <v>2.4109626683520773</v>
      </c>
      <c r="N297" s="8">
        <f t="shared" si="59"/>
        <v>3.7585298550443737E-4</v>
      </c>
      <c r="O297" s="5">
        <f>SUM($N$54:N297)*0.1+$O$30</f>
        <v>5.9914394558299149E-3</v>
      </c>
      <c r="P297" s="5">
        <f>SUM($O$54:O297)+$U$30</f>
        <v>0.51929626025652598</v>
      </c>
      <c r="Q297" s="8">
        <f t="shared" si="60"/>
        <v>-1.4592237782187346E-3</v>
      </c>
      <c r="R297" s="5">
        <f>SUM($Q$54:Q297)*0.1+$O$8</f>
        <v>-1.782051241445742E-2</v>
      </c>
      <c r="S297" s="5">
        <f>SUM($R$54:R297)+$U$8</f>
        <v>-1.4560760713744894</v>
      </c>
      <c r="T297">
        <f t="shared" si="61"/>
        <v>1.8800744917867124E-2</v>
      </c>
      <c r="U297">
        <f t="shared" si="62"/>
        <v>1.5459062492744444</v>
      </c>
      <c r="X297" s="1"/>
    </row>
    <row r="298" spans="2:24" x14ac:dyDescent="0.35">
      <c r="B298">
        <f>B297+0.1</f>
        <v>24.400000000000077</v>
      </c>
      <c r="C298">
        <f t="shared" si="48"/>
        <v>-1396.6998684018731</v>
      </c>
      <c r="D298">
        <f t="shared" si="49"/>
        <v>-725.74654049904279</v>
      </c>
      <c r="E298">
        <f t="shared" si="50"/>
        <v>29.169165961926041</v>
      </c>
      <c r="F298">
        <f t="shared" si="51"/>
        <v>36287.327024952137</v>
      </c>
      <c r="G298">
        <f t="shared" si="52"/>
        <v>-3775.5694132935087</v>
      </c>
      <c r="H298">
        <f t="shared" si="53"/>
        <v>14730.066323480582</v>
      </c>
      <c r="I298">
        <f t="shared" si="54"/>
        <v>15206.241425438906</v>
      </c>
      <c r="J298" s="46">
        <f t="shared" si="55"/>
        <v>726.33248673678577</v>
      </c>
      <c r="K298">
        <f t="shared" si="56"/>
        <v>2.4201484887073508</v>
      </c>
      <c r="L298">
        <f t="shared" si="57"/>
        <v>1.4449925699048496E-3</v>
      </c>
      <c r="M298" s="46">
        <f t="shared" si="58"/>
        <v>2.4201497828446601</v>
      </c>
      <c r="N298" s="8">
        <f t="shared" si="59"/>
        <v>3.755628344451431E-4</v>
      </c>
      <c r="O298" s="5">
        <f>SUM($N$54:N298)*0.1+$O$30</f>
        <v>6.0289957392744287E-3</v>
      </c>
      <c r="P298" s="5">
        <f>SUM($O$54:O298)+$U$30</f>
        <v>0.52532525599580038</v>
      </c>
      <c r="Q298" s="8">
        <f t="shared" si="60"/>
        <v>-1.4652267921583723E-3</v>
      </c>
      <c r="R298" s="5">
        <f>SUM($Q$54:Q298)*0.1+$O$8</f>
        <v>-1.7967035093673256E-2</v>
      </c>
      <c r="S298" s="5">
        <f>SUM($R$54:R298)+$U$8</f>
        <v>-1.4740431064681627</v>
      </c>
      <c r="T298">
        <f t="shared" si="61"/>
        <v>1.8951599924055901E-2</v>
      </c>
      <c r="U298">
        <f t="shared" si="62"/>
        <v>1.5648545313585427</v>
      </c>
      <c r="X298" s="1"/>
    </row>
    <row r="299" spans="2:24" x14ac:dyDescent="0.35">
      <c r="B299">
        <f t="shared" ref="B299:B362" si="64">B298+0.1</f>
        <v>24.500000000000078</v>
      </c>
      <c r="C299">
        <f t="shared" si="48"/>
        <v>-1396.6998684018731</v>
      </c>
      <c r="D299">
        <f t="shared" si="49"/>
        <v>-725.74654049904279</v>
      </c>
      <c r="E299">
        <f t="shared" si="50"/>
        <v>29.169165961926041</v>
      </c>
      <c r="F299">
        <f t="shared" si="51"/>
        <v>36287.327024952137</v>
      </c>
      <c r="G299">
        <f t="shared" si="52"/>
        <v>-3772.6524966973157</v>
      </c>
      <c r="H299">
        <f t="shared" si="53"/>
        <v>14790.415201855503</v>
      </c>
      <c r="I299">
        <f t="shared" si="54"/>
        <v>15263.986658278855</v>
      </c>
      <c r="J299" s="46">
        <f t="shared" si="55"/>
        <v>726.33248673678577</v>
      </c>
      <c r="K299">
        <f t="shared" si="56"/>
        <v>2.4293389279538209</v>
      </c>
      <c r="L299">
        <f t="shared" si="57"/>
        <v>1.4449925699048496E-3</v>
      </c>
      <c r="M299" s="46">
        <f t="shared" si="58"/>
        <v>2.429340217195278</v>
      </c>
      <c r="N299" s="8">
        <f t="shared" si="59"/>
        <v>3.7527268338584879E-4</v>
      </c>
      <c r="O299" s="5">
        <f>SUM($N$54:N299)*0.1+$O$30</f>
        <v>6.0665230076130143E-3</v>
      </c>
      <c r="P299" s="5">
        <f>SUM($O$54:O299)+$U$30</f>
        <v>0.53139177900341339</v>
      </c>
      <c r="Q299" s="8">
        <f t="shared" si="60"/>
        <v>-1.4712298060980101E-3</v>
      </c>
      <c r="R299" s="5">
        <f>SUM($Q$54:Q299)*0.1+$O$8</f>
        <v>-1.8114158074283057E-2</v>
      </c>
      <c r="S299" s="5">
        <f>SUM($R$54:R299)+$U$8</f>
        <v>-1.4921572645424457</v>
      </c>
      <c r="T299">
        <f t="shared" si="61"/>
        <v>1.9103021335433099E-2</v>
      </c>
      <c r="U299">
        <f t="shared" si="62"/>
        <v>1.583954079169976</v>
      </c>
      <c r="X299" s="1"/>
    </row>
    <row r="300" spans="2:24" x14ac:dyDescent="0.35">
      <c r="B300">
        <f t="shared" si="64"/>
        <v>24.60000000000008</v>
      </c>
      <c r="C300">
        <f t="shared" si="48"/>
        <v>-1396.6998684018731</v>
      </c>
      <c r="D300">
        <f t="shared" si="49"/>
        <v>-725.74654049904279</v>
      </c>
      <c r="E300">
        <f t="shared" si="50"/>
        <v>29.169165961926041</v>
      </c>
      <c r="F300">
        <f t="shared" si="51"/>
        <v>36287.327024952137</v>
      </c>
      <c r="G300">
        <f t="shared" si="52"/>
        <v>-3769.7355801011231</v>
      </c>
      <c r="H300">
        <f t="shared" si="53"/>
        <v>14850.764080230423</v>
      </c>
      <c r="I300">
        <f t="shared" si="54"/>
        <v>15321.75251433538</v>
      </c>
      <c r="J300" s="46">
        <f t="shared" si="55"/>
        <v>726.33248673678577</v>
      </c>
      <c r="K300">
        <f t="shared" si="56"/>
        <v>2.438532649487152</v>
      </c>
      <c r="L300">
        <f t="shared" si="57"/>
        <v>1.4449925699048496E-3</v>
      </c>
      <c r="M300" s="46">
        <f t="shared" si="58"/>
        <v>2.4385339338679319</v>
      </c>
      <c r="N300" s="8">
        <f t="shared" si="59"/>
        <v>3.7498253232655452E-4</v>
      </c>
      <c r="O300" s="5">
        <f>SUM($N$54:N300)*0.1+$O$30</f>
        <v>6.1040212608456691E-3</v>
      </c>
      <c r="P300" s="5">
        <f>SUM($O$54:O300)+$U$30</f>
        <v>0.53749580026425903</v>
      </c>
      <c r="Q300" s="8">
        <f t="shared" si="60"/>
        <v>-1.4772328200376476E-3</v>
      </c>
      <c r="R300" s="5">
        <f>SUM($Q$54:Q300)*0.1+$O$8</f>
        <v>-1.8261881356286824E-2</v>
      </c>
      <c r="S300" s="5">
        <f>SUM($R$54:R300)+$U$8</f>
        <v>-1.5104191458987326</v>
      </c>
      <c r="T300">
        <f t="shared" si="61"/>
        <v>1.9255009380001669E-2</v>
      </c>
      <c r="U300">
        <f t="shared" si="62"/>
        <v>1.6032054552050319</v>
      </c>
      <c r="X300" s="1"/>
    </row>
    <row r="301" spans="2:24" x14ac:dyDescent="0.35">
      <c r="B301">
        <f t="shared" si="64"/>
        <v>24.700000000000081</v>
      </c>
      <c r="C301">
        <f t="shared" si="48"/>
        <v>-1396.6998684018731</v>
      </c>
      <c r="D301">
        <f t="shared" si="49"/>
        <v>-725.74654049904279</v>
      </c>
      <c r="E301">
        <f t="shared" si="50"/>
        <v>29.169165961926041</v>
      </c>
      <c r="F301">
        <f t="shared" si="51"/>
        <v>36287.327024952137</v>
      </c>
      <c r="G301">
        <f t="shared" si="52"/>
        <v>-3766.8186635049306</v>
      </c>
      <c r="H301">
        <f t="shared" si="53"/>
        <v>14911.112958605345</v>
      </c>
      <c r="I301">
        <f t="shared" si="54"/>
        <v>15379.538761224841</v>
      </c>
      <c r="J301" s="46">
        <f t="shared" si="55"/>
        <v>726.33248673678577</v>
      </c>
      <c r="K301">
        <f t="shared" si="56"/>
        <v>2.4477296163223383</v>
      </c>
      <c r="L301">
        <f t="shared" si="57"/>
        <v>1.4449925699048496E-3</v>
      </c>
      <c r="M301" s="46">
        <f t="shared" si="58"/>
        <v>2.4477308958772577</v>
      </c>
      <c r="N301" s="8">
        <f t="shared" si="59"/>
        <v>3.7469238126726026E-4</v>
      </c>
      <c r="O301" s="5">
        <f>SUM($N$54:N301)*0.1+$O$30</f>
        <v>6.1414904989723958E-3</v>
      </c>
      <c r="P301" s="5">
        <f>SUM($O$54:O301)+$U$30</f>
        <v>0.54363729076323142</v>
      </c>
      <c r="Q301" s="8">
        <f t="shared" si="60"/>
        <v>-1.4832358339772853E-3</v>
      </c>
      <c r="R301" s="5">
        <f>SUM($Q$54:Q301)*0.1+$O$8</f>
        <v>-1.8410204939684548E-2</v>
      </c>
      <c r="S301" s="5">
        <f>SUM($R$54:R301)+$U$8</f>
        <v>-1.5288293508384172</v>
      </c>
      <c r="T301">
        <f t="shared" si="61"/>
        <v>1.9407564284838877E-2</v>
      </c>
      <c r="U301">
        <f t="shared" si="62"/>
        <v>1.6226092221768624</v>
      </c>
      <c r="X301" s="1"/>
    </row>
    <row r="302" spans="2:24" x14ac:dyDescent="0.35">
      <c r="B302">
        <f t="shared" si="64"/>
        <v>24.800000000000082</v>
      </c>
      <c r="C302">
        <f t="shared" si="48"/>
        <v>-1396.6998684018731</v>
      </c>
      <c r="D302">
        <f t="shared" si="49"/>
        <v>-725.74654049904279</v>
      </c>
      <c r="E302">
        <f t="shared" si="50"/>
        <v>29.169165961926041</v>
      </c>
      <c r="F302">
        <f t="shared" si="51"/>
        <v>36287.327024952137</v>
      </c>
      <c r="G302">
        <f t="shared" si="52"/>
        <v>-3763.9017469087376</v>
      </c>
      <c r="H302">
        <f t="shared" si="53"/>
        <v>14971.461836980265</v>
      </c>
      <c r="I302">
        <f t="shared" si="54"/>
        <v>15437.345169961676</v>
      </c>
      <c r="J302" s="46">
        <f t="shared" si="55"/>
        <v>726.33248673678577</v>
      </c>
      <c r="K302">
        <f t="shared" si="56"/>
        <v>2.4569297920151962</v>
      </c>
      <c r="L302">
        <f t="shared" si="57"/>
        <v>1.4449925699048496E-3</v>
      </c>
      <c r="M302" s="46">
        <f t="shared" si="58"/>
        <v>2.4569310667787194</v>
      </c>
      <c r="N302" s="8">
        <f t="shared" si="59"/>
        <v>3.7440223020796594E-4</v>
      </c>
      <c r="O302" s="5">
        <f>SUM($N$54:N302)*0.1+$O$30</f>
        <v>6.1789307219931927E-3</v>
      </c>
      <c r="P302" s="5">
        <f>SUM($O$54:O302)+$U$30</f>
        <v>0.54981622148522458</v>
      </c>
      <c r="Q302" s="8">
        <f t="shared" si="60"/>
        <v>-1.4892388479169228E-3</v>
      </c>
      <c r="R302" s="5">
        <f>SUM($Q$54:Q302)*0.1+$O$8</f>
        <v>-1.8559128824476242E-2</v>
      </c>
      <c r="S302" s="5">
        <f>SUM($R$54:R302)+$U$8</f>
        <v>-1.5473884796628934</v>
      </c>
      <c r="T302">
        <f t="shared" si="61"/>
        <v>1.9560686276066497E-2</v>
      </c>
      <c r="U302">
        <f t="shared" si="62"/>
        <v>1.6421659430160309</v>
      </c>
      <c r="X302" s="1"/>
    </row>
    <row r="303" spans="2:24" x14ac:dyDescent="0.35">
      <c r="B303">
        <f t="shared" si="64"/>
        <v>24.900000000000084</v>
      </c>
      <c r="C303">
        <f t="shared" si="48"/>
        <v>-1396.6998684018731</v>
      </c>
      <c r="D303">
        <f t="shared" si="49"/>
        <v>-725.74654049904279</v>
      </c>
      <c r="E303">
        <f t="shared" si="50"/>
        <v>29.169165961926041</v>
      </c>
      <c r="F303">
        <f t="shared" si="51"/>
        <v>36287.327024952137</v>
      </c>
      <c r="G303">
        <f t="shared" si="52"/>
        <v>-3760.984830312545</v>
      </c>
      <c r="H303">
        <f t="shared" si="53"/>
        <v>15031.810715355186</v>
      </c>
      <c r="I303">
        <f t="shared" si="54"/>
        <v>15495.171514898055</v>
      </c>
      <c r="J303" s="46">
        <f t="shared" si="55"/>
        <v>726.33248673678577</v>
      </c>
      <c r="K303">
        <f t="shared" si="56"/>
        <v>2.466133140652758</v>
      </c>
      <c r="L303">
        <f t="shared" si="57"/>
        <v>1.4449925699048496E-3</v>
      </c>
      <c r="M303" s="46">
        <f t="shared" si="58"/>
        <v>2.4661344106590009</v>
      </c>
      <c r="N303" s="8">
        <f t="shared" si="59"/>
        <v>3.7411207914867168E-4</v>
      </c>
      <c r="O303" s="5">
        <f>SUM($N$54:N303)*0.1+$O$30</f>
        <v>6.2163419299080596E-3</v>
      </c>
      <c r="P303" s="5">
        <f>SUM($O$54:O303)+$U$30</f>
        <v>0.55603256341513263</v>
      </c>
      <c r="Q303" s="8">
        <f t="shared" si="60"/>
        <v>-1.4952418618565607E-3</v>
      </c>
      <c r="R303" s="5">
        <f>SUM($Q$54:Q303)*0.1+$O$8</f>
        <v>-1.8708653010661901E-2</v>
      </c>
      <c r="S303" s="5">
        <f>SUM($R$54:R303)+$U$8</f>
        <v>-1.5660971326735553</v>
      </c>
      <c r="T303">
        <f t="shared" si="61"/>
        <v>1.9714375578822718E-2</v>
      </c>
      <c r="U303">
        <f t="shared" si="62"/>
        <v>1.6618761808709863</v>
      </c>
      <c r="X303" s="1"/>
    </row>
    <row r="304" spans="2:24" x14ac:dyDescent="0.35">
      <c r="B304">
        <f t="shared" si="64"/>
        <v>25.000000000000085</v>
      </c>
      <c r="C304">
        <f t="shared" si="48"/>
        <v>-1396.6998684018731</v>
      </c>
      <c r="D304">
        <f t="shared" si="49"/>
        <v>-725.74654049904279</v>
      </c>
      <c r="E304">
        <f t="shared" si="50"/>
        <v>29.169165961926041</v>
      </c>
      <c r="F304">
        <f t="shared" si="51"/>
        <v>36287.327024952137</v>
      </c>
      <c r="G304">
        <f t="shared" si="52"/>
        <v>-3758.0679137163525</v>
      </c>
      <c r="H304">
        <f t="shared" si="53"/>
        <v>15092.159593730106</v>
      </c>
      <c r="I304">
        <f t="shared" si="54"/>
        <v>15553.017573664734</v>
      </c>
      <c r="J304" s="46">
        <f t="shared" si="55"/>
        <v>726.33248673678577</v>
      </c>
      <c r="K304">
        <f t="shared" si="56"/>
        <v>2.475339626843859</v>
      </c>
      <c r="L304">
        <f t="shared" si="57"/>
        <v>1.4449925699048496E-3</v>
      </c>
      <c r="M304" s="46">
        <f t="shared" si="58"/>
        <v>2.4753408921265927</v>
      </c>
      <c r="N304" s="8">
        <f t="shared" si="59"/>
        <v>3.7382192808937742E-4</v>
      </c>
      <c r="O304" s="5">
        <f>SUM($N$54:N304)*0.1+$O$30</f>
        <v>6.2537241227169976E-3</v>
      </c>
      <c r="P304" s="5">
        <f>SUM($O$54:O304)+$U$30</f>
        <v>0.56228628753784959</v>
      </c>
      <c r="Q304" s="8">
        <f t="shared" si="60"/>
        <v>-1.5012448757961983E-3</v>
      </c>
      <c r="R304" s="5">
        <f>SUM($Q$54:Q304)*0.1+$O$8</f>
        <v>-1.8858777498241521E-2</v>
      </c>
      <c r="S304" s="5">
        <f>SUM($R$54:R304)+$U$8</f>
        <v>-1.5849559101717969</v>
      </c>
      <c r="T304">
        <f t="shared" si="61"/>
        <v>1.9868632417235799E-2</v>
      </c>
      <c r="U304">
        <f t="shared" si="62"/>
        <v>1.6817404991084701</v>
      </c>
      <c r="X304" s="1"/>
    </row>
    <row r="305" spans="2:24" x14ac:dyDescent="0.35">
      <c r="B305">
        <f t="shared" si="64"/>
        <v>25.100000000000087</v>
      </c>
      <c r="C305">
        <f t="shared" si="48"/>
        <v>-1396.6998684018731</v>
      </c>
      <c r="D305">
        <f t="shared" si="49"/>
        <v>-725.74654049904279</v>
      </c>
      <c r="E305">
        <f t="shared" si="50"/>
        <v>29.169165961926041</v>
      </c>
      <c r="F305">
        <f t="shared" si="51"/>
        <v>36287.327024952137</v>
      </c>
      <c r="G305">
        <f t="shared" si="52"/>
        <v>-3755.1509971201594</v>
      </c>
      <c r="H305">
        <f t="shared" si="53"/>
        <v>15152.508472105028</v>
      </c>
      <c r="I305">
        <f t="shared" si="54"/>
        <v>15610.883127113186</v>
      </c>
      <c r="J305" s="46">
        <f t="shared" si="55"/>
        <v>726.33248673678577</v>
      </c>
      <c r="K305">
        <f t="shared" si="56"/>
        <v>2.4845492157099285</v>
      </c>
      <c r="L305">
        <f t="shared" si="57"/>
        <v>1.4449925699048496E-3</v>
      </c>
      <c r="M305" s="46">
        <f t="shared" si="58"/>
        <v>2.484550476302585</v>
      </c>
      <c r="N305" s="8">
        <f t="shared" si="59"/>
        <v>3.735317770300831E-4</v>
      </c>
      <c r="O305" s="5">
        <f>SUM($N$54:N305)*0.1+$O$30</f>
        <v>6.2910773004200065E-3</v>
      </c>
      <c r="P305" s="5">
        <f>SUM($O$54:O305)+$U$30</f>
        <v>0.56857736483826959</v>
      </c>
      <c r="Q305" s="8">
        <f t="shared" si="60"/>
        <v>-1.507247889735836E-3</v>
      </c>
      <c r="R305" s="5">
        <f>SUM($Q$54:Q305)*0.1+$O$8</f>
        <v>-1.9009502287215103E-2</v>
      </c>
      <c r="S305" s="5">
        <f>SUM($R$54:R305)+$U$8</f>
        <v>-1.6039654124590121</v>
      </c>
      <c r="T305">
        <f t="shared" si="61"/>
        <v>2.0023457014399289E-2</v>
      </c>
      <c r="U305">
        <f t="shared" si="62"/>
        <v>1.7017594613138602</v>
      </c>
      <c r="X305" s="1"/>
    </row>
    <row r="306" spans="2:24" x14ac:dyDescent="0.35">
      <c r="B306">
        <f t="shared" si="64"/>
        <v>25.200000000000088</v>
      </c>
      <c r="C306">
        <f t="shared" si="48"/>
        <v>-1396.6998684018731</v>
      </c>
      <c r="D306">
        <f t="shared" si="49"/>
        <v>-725.74654049904279</v>
      </c>
      <c r="E306">
        <f t="shared" si="50"/>
        <v>29.169165961926041</v>
      </c>
      <c r="F306">
        <f t="shared" si="51"/>
        <v>36287.327024952137</v>
      </c>
      <c r="G306">
        <f t="shared" si="52"/>
        <v>-3752.2340805239669</v>
      </c>
      <c r="H306">
        <f t="shared" si="53"/>
        <v>15212.85735047995</v>
      </c>
      <c r="I306">
        <f t="shared" si="54"/>
        <v>15668.76795925887</v>
      </c>
      <c r="J306" s="46">
        <f t="shared" si="55"/>
        <v>726.33248673678577</v>
      </c>
      <c r="K306">
        <f t="shared" si="56"/>
        <v>2.4937618728759587</v>
      </c>
      <c r="L306">
        <f t="shared" si="57"/>
        <v>1.4449925699048496E-3</v>
      </c>
      <c r="M306" s="46">
        <f t="shared" si="58"/>
        <v>2.4937631288116342</v>
      </c>
      <c r="N306" s="8">
        <f t="shared" si="59"/>
        <v>3.7324162597078883E-4</v>
      </c>
      <c r="O306" s="5">
        <f>SUM($N$54:N306)*0.1+$O$30</f>
        <v>6.3284014630170847E-3</v>
      </c>
      <c r="P306" s="5">
        <f>SUM($O$54:O306)+$U$30</f>
        <v>0.57490576630128665</v>
      </c>
      <c r="Q306" s="8">
        <f t="shared" si="60"/>
        <v>-1.5132509036754737E-3</v>
      </c>
      <c r="R306" s="5">
        <f>SUM($Q$54:Q306)*0.1+$O$8</f>
        <v>-1.9160827377582651E-2</v>
      </c>
      <c r="S306" s="5">
        <f>SUM($R$54:R306)+$U$8</f>
        <v>-1.6231262398365949</v>
      </c>
      <c r="T306">
        <f t="shared" si="61"/>
        <v>2.0178849592348856E-2</v>
      </c>
      <c r="U306">
        <f t="shared" si="62"/>
        <v>1.7219336312914482</v>
      </c>
      <c r="X306" s="1"/>
    </row>
    <row r="307" spans="2:24" x14ac:dyDescent="0.35">
      <c r="B307">
        <f t="shared" si="64"/>
        <v>25.30000000000009</v>
      </c>
      <c r="C307">
        <f t="shared" si="48"/>
        <v>-1396.6998684018731</v>
      </c>
      <c r="D307">
        <f t="shared" si="49"/>
        <v>-725.74654049904279</v>
      </c>
      <c r="E307">
        <f t="shared" si="50"/>
        <v>29.169165961926041</v>
      </c>
      <c r="F307">
        <f t="shared" si="51"/>
        <v>36287.327024952137</v>
      </c>
      <c r="G307">
        <f t="shared" si="52"/>
        <v>-3749.3171639277743</v>
      </c>
      <c r="H307">
        <f t="shared" si="53"/>
        <v>15273.20622885487</v>
      </c>
      <c r="I307">
        <f t="shared" si="54"/>
        <v>15726.671857225692</v>
      </c>
      <c r="J307" s="46">
        <f t="shared" si="55"/>
        <v>726.33248673678577</v>
      </c>
      <c r="K307">
        <f t="shared" si="56"/>
        <v>2.5029775644616672</v>
      </c>
      <c r="L307">
        <f t="shared" si="57"/>
        <v>1.4449925699048496E-3</v>
      </c>
      <c r="M307" s="46">
        <f t="shared" si="58"/>
        <v>2.5029788157731261</v>
      </c>
      <c r="N307" s="8">
        <f t="shared" si="59"/>
        <v>3.7295147491149457E-4</v>
      </c>
      <c r="O307" s="5">
        <f>SUM($N$54:N307)*0.1+$O$30</f>
        <v>6.3656966105082348E-3</v>
      </c>
      <c r="P307" s="5">
        <f>SUM($O$54:O307)+$U$30</f>
        <v>0.58127146291179488</v>
      </c>
      <c r="Q307" s="8">
        <f t="shared" si="60"/>
        <v>-1.5192539176151112E-3</v>
      </c>
      <c r="R307" s="5">
        <f>SUM($Q$54:Q307)*0.1+$O$8</f>
        <v>-1.931275276934416E-2</v>
      </c>
      <c r="S307" s="5">
        <f>SUM($R$54:R307)+$U$8</f>
        <v>-1.6424389926059391</v>
      </c>
      <c r="T307">
        <f t="shared" si="61"/>
        <v>2.0334810372040518E-2</v>
      </c>
      <c r="U307">
        <f t="shared" si="62"/>
        <v>1.7422635730646583</v>
      </c>
      <c r="X307" s="1"/>
    </row>
    <row r="308" spans="2:24" x14ac:dyDescent="0.35">
      <c r="B308">
        <f t="shared" si="64"/>
        <v>25.400000000000091</v>
      </c>
      <c r="C308">
        <f t="shared" si="48"/>
        <v>-1396.6998684018731</v>
      </c>
      <c r="D308">
        <f t="shared" si="49"/>
        <v>-725.74654049904279</v>
      </c>
      <c r="E308">
        <f t="shared" si="50"/>
        <v>29.169165961926041</v>
      </c>
      <c r="F308">
        <f t="shared" si="51"/>
        <v>36287.327024952137</v>
      </c>
      <c r="G308">
        <f t="shared" si="52"/>
        <v>-3746.4002473315813</v>
      </c>
      <c r="H308">
        <f t="shared" si="53"/>
        <v>15333.555107229793</v>
      </c>
      <c r="I308">
        <f t="shared" si="54"/>
        <v>15784.594611191604</v>
      </c>
      <c r="J308" s="46">
        <f t="shared" si="55"/>
        <v>726.33248673678577</v>
      </c>
      <c r="K308">
        <f t="shared" si="56"/>
        <v>2.5121962570728376</v>
      </c>
      <c r="L308">
        <f t="shared" si="57"/>
        <v>1.4449925699048496E-3</v>
      </c>
      <c r="M308" s="46">
        <f t="shared" si="58"/>
        <v>2.5121975037925175</v>
      </c>
      <c r="N308" s="8">
        <f t="shared" si="59"/>
        <v>3.7266132385220025E-4</v>
      </c>
      <c r="O308" s="5">
        <f>SUM($N$54:N308)*0.1+$O$30</f>
        <v>6.402962742893455E-3</v>
      </c>
      <c r="P308" s="5">
        <f>SUM($O$54:O308)+$U$30</f>
        <v>0.5876744256546883</v>
      </c>
      <c r="Q308" s="8">
        <f t="shared" si="60"/>
        <v>-1.5252569315547491E-3</v>
      </c>
      <c r="R308" s="5">
        <f>SUM($Q$54:Q308)*0.1+$O$8</f>
        <v>-1.9465278462499638E-2</v>
      </c>
      <c r="S308" s="5">
        <f>SUM($R$54:R308)+$U$8</f>
        <v>-1.6619042710684386</v>
      </c>
      <c r="T308">
        <f t="shared" si="61"/>
        <v>2.0491339573330339E-2</v>
      </c>
      <c r="U308">
        <f t="shared" si="62"/>
        <v>1.7627498508762061</v>
      </c>
      <c r="X308" s="1"/>
    </row>
    <row r="309" spans="2:24" x14ac:dyDescent="0.35">
      <c r="B309">
        <f t="shared" si="64"/>
        <v>25.500000000000092</v>
      </c>
      <c r="C309">
        <f t="shared" si="48"/>
        <v>-1396.6998684018731</v>
      </c>
      <c r="D309">
        <f t="shared" si="49"/>
        <v>-725.74654049904279</v>
      </c>
      <c r="E309">
        <f t="shared" si="50"/>
        <v>29.169165961926041</v>
      </c>
      <c r="F309">
        <f t="shared" si="51"/>
        <v>36287.327024952137</v>
      </c>
      <c r="G309">
        <f t="shared" si="52"/>
        <v>-3743.4833307353892</v>
      </c>
      <c r="H309">
        <f t="shared" si="53"/>
        <v>15393.903985604713</v>
      </c>
      <c r="I309">
        <f t="shared" si="54"/>
        <v>15842.536014335281</v>
      </c>
      <c r="J309" s="46">
        <f t="shared" si="55"/>
        <v>726.33248673678577</v>
      </c>
      <c r="K309">
        <f t="shared" si="56"/>
        <v>2.5214179177928342</v>
      </c>
      <c r="L309">
        <f t="shared" si="57"/>
        <v>1.4449925699048496E-3</v>
      </c>
      <c r="M309" s="46">
        <f t="shared" si="58"/>
        <v>2.5214191599528495</v>
      </c>
      <c r="N309" s="8">
        <f t="shared" si="59"/>
        <v>3.7237117279290604E-4</v>
      </c>
      <c r="O309" s="5">
        <f>SUM($N$54:N309)*0.1+$O$30</f>
        <v>6.4401998601727453E-3</v>
      </c>
      <c r="P309" s="5">
        <f>SUM($O$54:O309)+$U$30</f>
        <v>0.59411462551486105</v>
      </c>
      <c r="Q309" s="8">
        <f t="shared" si="60"/>
        <v>-1.5312599454943867E-3</v>
      </c>
      <c r="R309" s="5">
        <f>SUM($Q$54:Q309)*0.1+$O$8</f>
        <v>-1.9618404457049075E-2</v>
      </c>
      <c r="S309" s="5">
        <f>SUM($R$54:R309)+$U$8</f>
        <v>-1.6815226755254877</v>
      </c>
      <c r="T309">
        <f t="shared" si="61"/>
        <v>2.0648437414955447E-2</v>
      </c>
      <c r="U309">
        <f t="shared" si="62"/>
        <v>1.7833930291881983</v>
      </c>
      <c r="X309" s="1"/>
    </row>
    <row r="310" spans="2:24" x14ac:dyDescent="0.35">
      <c r="B310">
        <f t="shared" si="64"/>
        <v>25.600000000000094</v>
      </c>
      <c r="C310">
        <f t="shared" si="48"/>
        <v>-1396.6998684018731</v>
      </c>
      <c r="D310">
        <f t="shared" si="49"/>
        <v>-725.74654049904279</v>
      </c>
      <c r="E310">
        <f t="shared" si="50"/>
        <v>29.169165961926041</v>
      </c>
      <c r="F310">
        <f t="shared" si="51"/>
        <v>36287.327024952137</v>
      </c>
      <c r="G310">
        <f t="shared" si="52"/>
        <v>-3740.5664141391962</v>
      </c>
      <c r="H310">
        <f t="shared" si="53"/>
        <v>15454.252863979635</v>
      </c>
      <c r="I310">
        <f t="shared" si="54"/>
        <v>15900.495862783931</v>
      </c>
      <c r="J310" s="46">
        <f t="shared" si="55"/>
        <v>726.33248673678577</v>
      </c>
      <c r="K310">
        <f t="shared" si="56"/>
        <v>2.5306425141742941</v>
      </c>
      <c r="L310">
        <f t="shared" si="57"/>
        <v>1.4449925699048496E-3</v>
      </c>
      <c r="M310" s="46">
        <f t="shared" si="58"/>
        <v>2.5306437518064397</v>
      </c>
      <c r="N310" s="8">
        <f t="shared" si="59"/>
        <v>3.7208102173361173E-4</v>
      </c>
      <c r="O310" s="5">
        <f>SUM($N$54:N310)*0.1+$O$30</f>
        <v>6.4774079623461066E-3</v>
      </c>
      <c r="P310" s="5">
        <f>SUM($O$54:O310)+$U$30</f>
        <v>0.60059203347720713</v>
      </c>
      <c r="Q310" s="8">
        <f t="shared" si="60"/>
        <v>-1.5372629594340244E-3</v>
      </c>
      <c r="R310" s="5">
        <f>SUM($Q$54:Q310)*0.1+$O$8</f>
        <v>-1.9772130752992476E-2</v>
      </c>
      <c r="S310" s="5">
        <f>SUM($R$54:R310)+$U$8</f>
        <v>-1.7012948062784803</v>
      </c>
      <c r="T310">
        <f t="shared" si="61"/>
        <v>2.0806104114516381E-2</v>
      </c>
      <c r="U310">
        <f t="shared" si="62"/>
        <v>1.8041936726821814</v>
      </c>
      <c r="X310" s="1"/>
    </row>
    <row r="311" spans="2:24" x14ac:dyDescent="0.35">
      <c r="B311">
        <f t="shared" si="64"/>
        <v>25.700000000000095</v>
      </c>
      <c r="C311">
        <f t="shared" ref="C311:C374" si="65">IF(B311&lt;$B$41,0,IF(AND($B$41&lt;=B311,B311&lt;$B$41+$G$8),$B$15,$B$15+$B$12))</f>
        <v>-1396.6998684018731</v>
      </c>
      <c r="D311">
        <f t="shared" ref="D311:D374" si="66">IF(B311&lt;$B$41,$B$13,IF(AND($B$41&lt;=B311,B311&lt;$B$41+$G$8),$B$13+$B$16,$B$13+$B$16+$B$10))</f>
        <v>-725.74654049904279</v>
      </c>
      <c r="E311">
        <f t="shared" ref="E311:E374" si="67">IF(B311&lt;$B$41,$B$14,IF(AND($B$41&lt;=B311,B311&lt;$B$41+$G$8),$B$14+$B$17,$B$14+$B$17+$B$11))</f>
        <v>29.169165961926041</v>
      </c>
      <c r="F311">
        <f t="shared" ref="F311:F374" si="68">IF(B311&lt;$B$41,-$G$6*$B$13,IF(AND($B$41&lt;=B311,B311&lt;$B$41+$G$8),-$G$6*$B$13,-$G$6*$B$13-$G$5*$B$10))</f>
        <v>36287.327024952137</v>
      </c>
      <c r="G311">
        <f t="shared" ref="G311:G374" si="69">IF(B311&lt;$B$41,$B$14*B311,IF(AND($B$41&lt;=B311,B311&lt;$B$41+$G$8),$B$14*B311-(-B311+$B$41)*$B$17,$B$14*B311-(-B311+$B$41)*$B$17-(-B311+$B$41+$G$8)*$B$11+$G$5*$B$12))</f>
        <v>-3737.6494975430037</v>
      </c>
      <c r="H311">
        <f t="shared" ref="H311:H374" si="70">IF(B311&lt;$B$41,-$B$13*B311,IF(AND($B$41&lt;=B311,B311&lt;=$B$41+$G$8),-$B$13*B311+(-B311+B298)*B273,-$B$13*B311+(-B311+$B$41)*$B$16+(-B311+$B$41+$G$8)*$B$10))</f>
        <v>15514.601742354555</v>
      </c>
      <c r="I311">
        <f t="shared" ref="I311:I374" si="71">SQRT(SUMSQ(H311,G311))</f>
        <v>15958.473955562118</v>
      </c>
      <c r="J311" s="46">
        <f t="shared" ref="J311:J374" si="72">SQRT(SUMSQ(D311:E311))</f>
        <v>726.33248673678577</v>
      </c>
      <c r="K311">
        <f t="shared" ref="K311:K374" si="73">32*I311/(PI()*$G$13^3)</f>
        <v>2.5398700142309831</v>
      </c>
      <c r="L311">
        <f t="shared" ref="L311:L374" si="74">16*J311/(PI()*$G$13^4)</f>
        <v>1.4449925699048496E-3</v>
      </c>
      <c r="M311" s="46">
        <f t="shared" ref="M311:M374" si="75">SQRT(K311^2+3*L311^2)</f>
        <v>2.5398712473667393</v>
      </c>
      <c r="N311" s="8">
        <f t="shared" ref="N311:N374" si="76">-G311/($G$13*$B$42)</f>
        <v>3.7179087067431746E-4</v>
      </c>
      <c r="O311" s="5">
        <f>SUM($N$54:N311)*0.1+$O$30</f>
        <v>6.514587049413538E-3</v>
      </c>
      <c r="P311" s="5">
        <f>SUM($O$54:O311)+$U$30</f>
        <v>0.60710662052662068</v>
      </c>
      <c r="Q311" s="8">
        <f t="shared" ref="Q311:Q374" si="77">-H311/($B$42*$G$13)</f>
        <v>-1.5432659733736619E-3</v>
      </c>
      <c r="R311" s="5">
        <f>SUM($Q$54:Q311)*0.1+$O$8</f>
        <v>-1.9926457350329843E-2</v>
      </c>
      <c r="S311" s="5">
        <f>SUM($R$54:R311)+$U$8</f>
        <v>-1.7212212636288102</v>
      </c>
      <c r="T311">
        <f t="shared" ref="T311:T374" si="78">SQRT(SUMSQ(O311,R311))</f>
        <v>2.0964339888460616E-2</v>
      </c>
      <c r="U311">
        <f t="shared" ref="U311:U374" si="79">SQRT(SUMSQ(S311,P311))</f>
        <v>1.8251523462591315</v>
      </c>
      <c r="X311" s="1"/>
    </row>
    <row r="312" spans="2:24" x14ac:dyDescent="0.35">
      <c r="B312">
        <f t="shared" si="64"/>
        <v>25.800000000000097</v>
      </c>
      <c r="C312">
        <f t="shared" si="65"/>
        <v>-1396.6998684018731</v>
      </c>
      <c r="D312">
        <f t="shared" si="66"/>
        <v>-725.74654049904279</v>
      </c>
      <c r="E312">
        <f t="shared" si="67"/>
        <v>29.169165961926041</v>
      </c>
      <c r="F312">
        <f t="shared" si="68"/>
        <v>36287.327024952137</v>
      </c>
      <c r="G312">
        <f t="shared" si="69"/>
        <v>-3734.7325809468111</v>
      </c>
      <c r="H312">
        <f t="shared" si="70"/>
        <v>15574.950620729476</v>
      </c>
      <c r="I312">
        <f t="shared" si="71"/>
        <v>16016.470094541653</v>
      </c>
      <c r="J312" s="46">
        <f t="shared" si="72"/>
        <v>726.33248673678577</v>
      </c>
      <c r="K312">
        <f t="shared" si="73"/>
        <v>2.5491003864298207</v>
      </c>
      <c r="L312">
        <f t="shared" si="74"/>
        <v>1.4449925699048496E-3</v>
      </c>
      <c r="M312" s="46">
        <f t="shared" si="75"/>
        <v>2.5491016151003558</v>
      </c>
      <c r="N312" s="8">
        <f t="shared" si="76"/>
        <v>3.7150071961502315E-4</v>
      </c>
      <c r="O312" s="5">
        <f>SUM($N$54:N312)*0.1+$O$30</f>
        <v>6.5517371213750404E-3</v>
      </c>
      <c r="P312" s="5">
        <f>SUM($O$54:O312)+$U$30</f>
        <v>0.6136583576479957</v>
      </c>
      <c r="Q312" s="8">
        <f t="shared" si="77"/>
        <v>-1.5492689873132996E-3</v>
      </c>
      <c r="R312" s="5">
        <f>SUM($Q$54:Q312)*0.1+$O$8</f>
        <v>-2.0081384249061175E-2</v>
      </c>
      <c r="S312" s="5">
        <f>SUM($R$54:R312)+$U$8</f>
        <v>-1.7413026478778715</v>
      </c>
      <c r="T312">
        <f t="shared" si="78"/>
        <v>2.1123144952067293E-2</v>
      </c>
      <c r="U312">
        <f t="shared" si="79"/>
        <v>1.8462696150393967</v>
      </c>
      <c r="X312" s="1"/>
    </row>
    <row r="313" spans="2:24" x14ac:dyDescent="0.35">
      <c r="B313">
        <f t="shared" si="64"/>
        <v>25.900000000000098</v>
      </c>
      <c r="C313">
        <f t="shared" si="65"/>
        <v>-1396.6998684018731</v>
      </c>
      <c r="D313">
        <f t="shared" si="66"/>
        <v>-725.74654049904279</v>
      </c>
      <c r="E313">
        <f t="shared" si="67"/>
        <v>29.169165961926041</v>
      </c>
      <c r="F313">
        <f t="shared" si="68"/>
        <v>36287.327024952137</v>
      </c>
      <c r="G313">
        <f t="shared" si="69"/>
        <v>-3731.8156643506181</v>
      </c>
      <c r="H313">
        <f t="shared" si="70"/>
        <v>15635.299499104398</v>
      </c>
      <c r="I313">
        <f t="shared" si="71"/>
        <v>16074.484084392472</v>
      </c>
      <c r="J313" s="46">
        <f t="shared" si="72"/>
        <v>726.33248673678577</v>
      </c>
      <c r="K313">
        <f t="shared" si="73"/>
        <v>2.5583335996830616</v>
      </c>
      <c r="L313">
        <f t="shared" si="74"/>
        <v>1.4449925699048496E-3</v>
      </c>
      <c r="M313" s="46">
        <f t="shared" si="75"/>
        <v>2.5583348239192372</v>
      </c>
      <c r="N313" s="8">
        <f t="shared" si="76"/>
        <v>3.7121056855572883E-4</v>
      </c>
      <c r="O313" s="5">
        <f>SUM($N$54:N313)*0.1+$O$30</f>
        <v>6.5888581782306129E-3</v>
      </c>
      <c r="P313" s="5">
        <f>SUM($O$54:O313)+$U$30</f>
        <v>0.62024721582622633</v>
      </c>
      <c r="Q313" s="8">
        <f t="shared" si="77"/>
        <v>-1.5552720012529375E-3</v>
      </c>
      <c r="R313" s="5">
        <f>SUM($Q$54:Q313)*0.1+$O$8</f>
        <v>-2.0236911449186469E-2</v>
      </c>
      <c r="S313" s="5">
        <f>SUM($R$54:R313)+$U$8</f>
        <v>-1.761539559327058</v>
      </c>
      <c r="T313">
        <f t="shared" si="78"/>
        <v>2.1282519519433097E-2</v>
      </c>
      <c r="U313">
        <f t="shared" si="79"/>
        <v>1.8675460443625884</v>
      </c>
      <c r="X313" s="1"/>
    </row>
    <row r="314" spans="2:24" x14ac:dyDescent="0.35">
      <c r="B314">
        <f t="shared" si="64"/>
        <v>26.000000000000099</v>
      </c>
      <c r="C314">
        <f t="shared" si="65"/>
        <v>-1396.6998684018731</v>
      </c>
      <c r="D314">
        <f t="shared" si="66"/>
        <v>-725.74654049904279</v>
      </c>
      <c r="E314">
        <f t="shared" si="67"/>
        <v>29.169165961926041</v>
      </c>
      <c r="F314">
        <f t="shared" si="68"/>
        <v>36287.327024952137</v>
      </c>
      <c r="G314">
        <f t="shared" si="69"/>
        <v>-3728.8987477544256</v>
      </c>
      <c r="H314">
        <f t="shared" si="70"/>
        <v>15695.648377479318</v>
      </c>
      <c r="I314">
        <f t="shared" si="71"/>
        <v>16132.515732534515</v>
      </c>
      <c r="J314" s="46">
        <f t="shared" si="72"/>
        <v>726.33248673678577</v>
      </c>
      <c r="K314">
        <f t="shared" si="73"/>
        <v>2.5675696233406371</v>
      </c>
      <c r="L314">
        <f t="shared" si="74"/>
        <v>1.4449925699048496E-3</v>
      </c>
      <c r="M314" s="46">
        <f t="shared" si="75"/>
        <v>2.5675708431730104</v>
      </c>
      <c r="N314" s="8">
        <f t="shared" si="76"/>
        <v>3.7092041749643457E-4</v>
      </c>
      <c r="O314" s="5">
        <f>SUM($N$54:N314)*0.1+$O$30</f>
        <v>6.6259502199802565E-3</v>
      </c>
      <c r="P314" s="5">
        <f>SUM($O$54:O314)+$U$30</f>
        <v>0.62687316604620658</v>
      </c>
      <c r="Q314" s="8">
        <f t="shared" si="77"/>
        <v>-1.5612750151925751E-3</v>
      </c>
      <c r="R314" s="5">
        <f>SUM($Q$54:Q314)*0.1+$O$8</f>
        <v>-2.0393038950705725E-2</v>
      </c>
      <c r="S314" s="5">
        <f>SUM($R$54:R314)+$U$8</f>
        <v>-1.7819325982777636</v>
      </c>
      <c r="T314">
        <f t="shared" si="78"/>
        <v>2.1442463803459183E-2</v>
      </c>
      <c r="U314">
        <f t="shared" si="79"/>
        <v>1.8889821997874243</v>
      </c>
      <c r="X314" s="1"/>
    </row>
    <row r="315" spans="2:24" x14ac:dyDescent="0.35">
      <c r="B315">
        <f t="shared" si="64"/>
        <v>26.100000000000101</v>
      </c>
      <c r="C315">
        <f t="shared" si="65"/>
        <v>-1396.6998684018731</v>
      </c>
      <c r="D315">
        <f t="shared" si="66"/>
        <v>-725.74654049904279</v>
      </c>
      <c r="E315">
        <f t="shared" si="67"/>
        <v>29.169165961926041</v>
      </c>
      <c r="F315">
        <f t="shared" si="68"/>
        <v>36287.327024952137</v>
      </c>
      <c r="G315">
        <f t="shared" si="69"/>
        <v>-3725.981831158233</v>
      </c>
      <c r="H315">
        <f t="shared" si="70"/>
        <v>15755.997255854239</v>
      </c>
      <c r="I315">
        <f t="shared" si="71"/>
        <v>16190.564849090584</v>
      </c>
      <c r="J315" s="46">
        <f t="shared" si="72"/>
        <v>726.33248673678577</v>
      </c>
      <c r="K315">
        <f t="shared" si="73"/>
        <v>2.576808427182653</v>
      </c>
      <c r="L315">
        <f t="shared" si="74"/>
        <v>1.4449925699048496E-3</v>
      </c>
      <c r="M315" s="46">
        <f t="shared" si="75"/>
        <v>2.5768096426414813</v>
      </c>
      <c r="N315" s="8">
        <f t="shared" si="76"/>
        <v>3.706302664371403E-4</v>
      </c>
      <c r="O315" s="5">
        <f>SUM($N$54:N315)*0.1+$O$30</f>
        <v>6.663013246623971E-3</v>
      </c>
      <c r="P315" s="5">
        <f>SUM($O$54:O315)+$U$30</f>
        <v>0.63353617929283057</v>
      </c>
      <c r="Q315" s="8">
        <f t="shared" si="77"/>
        <v>-1.5672780291322128E-3</v>
      </c>
      <c r="R315" s="5">
        <f>SUM($Q$54:Q315)*0.1+$O$8</f>
        <v>-2.0549766753618946E-2</v>
      </c>
      <c r="S315" s="5">
        <f>SUM($R$54:R315)+$U$8</f>
        <v>-1.8024823650313826</v>
      </c>
      <c r="T315">
        <f t="shared" si="78"/>
        <v>2.1602978015839137E-2</v>
      </c>
      <c r="U315">
        <f t="shared" si="79"/>
        <v>1.9105786470915256</v>
      </c>
      <c r="X315" s="1"/>
    </row>
    <row r="316" spans="2:24" x14ac:dyDescent="0.35">
      <c r="B316">
        <f t="shared" si="64"/>
        <v>26.200000000000102</v>
      </c>
      <c r="C316">
        <f t="shared" si="65"/>
        <v>-1396.6998684018731</v>
      </c>
      <c r="D316">
        <f t="shared" si="66"/>
        <v>-725.74654049904279</v>
      </c>
      <c r="E316">
        <f t="shared" si="67"/>
        <v>29.169165961926041</v>
      </c>
      <c r="F316">
        <f t="shared" si="68"/>
        <v>36287.327024952137</v>
      </c>
      <c r="G316">
        <f t="shared" si="69"/>
        <v>-3723.0649145620409</v>
      </c>
      <c r="H316">
        <f t="shared" si="70"/>
        <v>15816.346134229159</v>
      </c>
      <c r="I316">
        <f t="shared" si="71"/>
        <v>16248.631246840103</v>
      </c>
      <c r="J316" s="46">
        <f t="shared" si="72"/>
        <v>726.33248673678577</v>
      </c>
      <c r="K316">
        <f t="shared" si="73"/>
        <v>2.586049981412029</v>
      </c>
      <c r="L316">
        <f t="shared" si="74"/>
        <v>1.4449925699048496E-3</v>
      </c>
      <c r="M316" s="46">
        <f t="shared" si="75"/>
        <v>2.5860511925272744</v>
      </c>
      <c r="N316" s="8">
        <f t="shared" si="76"/>
        <v>3.7034011537784609E-4</v>
      </c>
      <c r="O316" s="5">
        <f>SUM($N$54:N316)*0.1+$O$30</f>
        <v>6.7000472581617556E-3</v>
      </c>
      <c r="P316" s="5">
        <f>SUM($O$54:O316)+$U$30</f>
        <v>0.64023622655099233</v>
      </c>
      <c r="Q316" s="8">
        <f t="shared" si="77"/>
        <v>-1.5732810430718503E-3</v>
      </c>
      <c r="R316" s="5">
        <f>SUM($Q$54:Q316)*0.1+$O$8</f>
        <v>-2.0707094857926132E-2</v>
      </c>
      <c r="S316" s="5">
        <f>SUM($R$54:R316)+$U$8</f>
        <v>-1.8231894598893088</v>
      </c>
      <c r="T316">
        <f t="shared" si="78"/>
        <v>2.1764062367047924E-2</v>
      </c>
      <c r="U316">
        <f t="shared" si="79"/>
        <v>1.9323359522711685</v>
      </c>
      <c r="X316" s="1"/>
    </row>
    <row r="317" spans="2:24" x14ac:dyDescent="0.35">
      <c r="B317">
        <f t="shared" si="64"/>
        <v>26.300000000000104</v>
      </c>
      <c r="C317">
        <f t="shared" si="65"/>
        <v>-1396.6998684018731</v>
      </c>
      <c r="D317">
        <f t="shared" si="66"/>
        <v>-725.74654049904279</v>
      </c>
      <c r="E317">
        <f t="shared" si="67"/>
        <v>29.169165961926041</v>
      </c>
      <c r="F317">
        <f t="shared" si="68"/>
        <v>36287.327024952137</v>
      </c>
      <c r="G317">
        <f t="shared" si="69"/>
        <v>-3720.1479979658484</v>
      </c>
      <c r="H317">
        <f t="shared" si="70"/>
        <v>15876.695012604083</v>
      </c>
      <c r="I317">
        <f t="shared" si="71"/>
        <v>16306.714741173853</v>
      </c>
      <c r="J317" s="46">
        <f t="shared" si="72"/>
        <v>726.33248673678577</v>
      </c>
      <c r="K317">
        <f t="shared" si="73"/>
        <v>2.5952942566472958</v>
      </c>
      <c r="L317">
        <f t="shared" si="74"/>
        <v>1.4449925699048496E-3</v>
      </c>
      <c r="M317" s="46">
        <f t="shared" si="75"/>
        <v>2.5952954634486267</v>
      </c>
      <c r="N317" s="8">
        <f t="shared" si="76"/>
        <v>3.7004996431855183E-4</v>
      </c>
      <c r="O317" s="5">
        <f>SUM($N$54:N317)*0.1+$O$30</f>
        <v>6.7370522545936104E-3</v>
      </c>
      <c r="P317" s="5">
        <f>SUM($O$54:O317)+$U$30</f>
        <v>0.64697327880558597</v>
      </c>
      <c r="Q317" s="8">
        <f t="shared" si="77"/>
        <v>-1.5792840570114882E-3</v>
      </c>
      <c r="R317" s="5">
        <f>SUM($Q$54:Q317)*0.1+$O$8</f>
        <v>-2.0865023263627283E-2</v>
      </c>
      <c r="S317" s="5">
        <f>SUM($R$54:R317)+$U$8</f>
        <v>-1.8440544831529362</v>
      </c>
      <c r="T317">
        <f t="shared" si="78"/>
        <v>2.1925717066331778E-2</v>
      </c>
      <c r="U317">
        <f t="shared" si="79"/>
        <v>1.9542546815409942</v>
      </c>
      <c r="X317" s="1"/>
    </row>
    <row r="318" spans="2:24" x14ac:dyDescent="0.35">
      <c r="B318">
        <f t="shared" si="64"/>
        <v>26.400000000000105</v>
      </c>
      <c r="C318">
        <f t="shared" si="65"/>
        <v>-1396.6998684018731</v>
      </c>
      <c r="D318">
        <f t="shared" si="66"/>
        <v>-725.74654049904279</v>
      </c>
      <c r="E318">
        <f t="shared" si="67"/>
        <v>29.169165961926041</v>
      </c>
      <c r="F318">
        <f t="shared" si="68"/>
        <v>36287.327024952137</v>
      </c>
      <c r="G318">
        <f t="shared" si="69"/>
        <v>-3717.2310813696558</v>
      </c>
      <c r="H318">
        <f t="shared" si="70"/>
        <v>15937.043890979003</v>
      </c>
      <c r="I318">
        <f t="shared" si="71"/>
        <v>16364.815150049566</v>
      </c>
      <c r="J318" s="46">
        <f t="shared" si="72"/>
        <v>726.33248673678577</v>
      </c>
      <c r="K318">
        <f t="shared" si="73"/>
        <v>2.6045412239155254</v>
      </c>
      <c r="L318">
        <f t="shared" si="74"/>
        <v>1.4449925699048496E-3</v>
      </c>
      <c r="M318" s="46">
        <f t="shared" si="75"/>
        <v>2.6045424264323214</v>
      </c>
      <c r="N318" s="8">
        <f t="shared" si="76"/>
        <v>3.6975981325925757E-4</v>
      </c>
      <c r="O318" s="5">
        <f>SUM($N$54:N318)*0.1+$O$30</f>
        <v>6.774028235919537E-3</v>
      </c>
      <c r="P318" s="5">
        <f>SUM($O$54:O318)+$U$30</f>
        <v>0.65374730704150552</v>
      </c>
      <c r="Q318" s="8">
        <f t="shared" si="77"/>
        <v>-1.5852870709511257E-3</v>
      </c>
      <c r="R318" s="5">
        <f>SUM($Q$54:Q318)*0.1+$O$8</f>
        <v>-2.1023551970722393E-2</v>
      </c>
      <c r="S318" s="5">
        <f>SUM($R$54:R318)+$U$8</f>
        <v>-1.8650780351236587</v>
      </c>
      <c r="T318">
        <f t="shared" si="78"/>
        <v>2.2087942321698972E-2</v>
      </c>
      <c r="U318">
        <f t="shared" si="79"/>
        <v>1.9763354013336774</v>
      </c>
      <c r="X318" s="1"/>
    </row>
    <row r="319" spans="2:24" x14ac:dyDescent="0.35">
      <c r="B319">
        <f t="shared" si="64"/>
        <v>26.500000000000107</v>
      </c>
      <c r="C319">
        <f t="shared" si="65"/>
        <v>-1396.6998684018731</v>
      </c>
      <c r="D319">
        <f t="shared" si="66"/>
        <v>-725.74654049904279</v>
      </c>
      <c r="E319">
        <f t="shared" si="67"/>
        <v>29.169165961926041</v>
      </c>
      <c r="F319">
        <f t="shared" si="68"/>
        <v>36287.327024952137</v>
      </c>
      <c r="G319">
        <f t="shared" si="69"/>
        <v>-3714.3141647734633</v>
      </c>
      <c r="H319">
        <f t="shared" si="70"/>
        <v>15997.392769353924</v>
      </c>
      <c r="I319">
        <f t="shared" si="71"/>
        <v>16422.932293948423</v>
      </c>
      <c r="J319" s="46">
        <f t="shared" si="72"/>
        <v>726.33248673678577</v>
      </c>
      <c r="K319">
        <f t="shared" si="73"/>
        <v>2.6137908546454116</v>
      </c>
      <c r="L319">
        <f t="shared" si="74"/>
        <v>1.4449925699048496E-3</v>
      </c>
      <c r="M319" s="46">
        <f t="shared" si="75"/>
        <v>2.6137920529067671</v>
      </c>
      <c r="N319" s="8">
        <f t="shared" si="76"/>
        <v>3.694696621999633E-4</v>
      </c>
      <c r="O319" s="5">
        <f>SUM($N$54:N319)*0.1+$O$30</f>
        <v>6.8109752021395329E-3</v>
      </c>
      <c r="P319" s="5">
        <f>SUM($O$54:O319)+$U$30</f>
        <v>0.6605582822436451</v>
      </c>
      <c r="Q319" s="8">
        <f t="shared" si="77"/>
        <v>-1.5912900848907635E-3</v>
      </c>
      <c r="R319" s="5">
        <f>SUM($Q$54:Q319)*0.1+$O$8</f>
        <v>-2.1182680979211471E-2</v>
      </c>
      <c r="S319" s="5">
        <f>SUM($R$54:R319)+$U$8</f>
        <v>-1.8862607161028702</v>
      </c>
      <c r="T319">
        <f t="shared" si="78"/>
        <v>2.225073833991149E-2</v>
      </c>
      <c r="U319">
        <f t="shared" si="79"/>
        <v>1.9985786782995529</v>
      </c>
      <c r="X319" s="1"/>
    </row>
    <row r="320" spans="2:24" x14ac:dyDescent="0.35">
      <c r="B320">
        <f t="shared" si="64"/>
        <v>26.600000000000108</v>
      </c>
      <c r="C320">
        <f t="shared" si="65"/>
        <v>-1396.6998684018731</v>
      </c>
      <c r="D320">
        <f t="shared" si="66"/>
        <v>-725.74654049904279</v>
      </c>
      <c r="E320">
        <f t="shared" si="67"/>
        <v>29.169165961926041</v>
      </c>
      <c r="F320">
        <f t="shared" si="68"/>
        <v>36287.327024952137</v>
      </c>
      <c r="G320">
        <f t="shared" si="69"/>
        <v>-3711.3972481772703</v>
      </c>
      <c r="H320">
        <f t="shared" si="70"/>
        <v>16057.741647728844</v>
      </c>
      <c r="I320">
        <f t="shared" si="71"/>
        <v>16481.065995832407</v>
      </c>
      <c r="J320" s="46">
        <f t="shared" si="72"/>
        <v>726.33248673678577</v>
      </c>
      <c r="K320">
        <f t="shared" si="73"/>
        <v>2.6230431206604785</v>
      </c>
      <c r="L320">
        <f t="shared" si="74"/>
        <v>1.4449925699048496E-3</v>
      </c>
      <c r="M320" s="46">
        <f t="shared" si="75"/>
        <v>2.623044314695206</v>
      </c>
      <c r="N320" s="8">
        <f t="shared" si="76"/>
        <v>3.6917951114066899E-4</v>
      </c>
      <c r="O320" s="5">
        <f>SUM($N$54:N320)*0.1+$O$30</f>
        <v>6.8478931532535998E-3</v>
      </c>
      <c r="P320" s="5">
        <f>SUM($O$54:O320)+$U$30</f>
        <v>0.66740617539689873</v>
      </c>
      <c r="Q320" s="8">
        <f t="shared" si="77"/>
        <v>-1.597293098830401E-3</v>
      </c>
      <c r="R320" s="5">
        <f>SUM($Q$54:Q320)*0.1+$O$8</f>
        <v>-2.1342410289094508E-2</v>
      </c>
      <c r="S320" s="5">
        <f>SUM($R$54:R320)+$U$8</f>
        <v>-1.9076031263919646</v>
      </c>
      <c r="T320">
        <f t="shared" si="78"/>
        <v>2.2414105326477449E-2</v>
      </c>
      <c r="U320">
        <f t="shared" si="79"/>
        <v>2.0209850793062065</v>
      </c>
      <c r="X320" s="1"/>
    </row>
    <row r="321" spans="2:24" x14ac:dyDescent="0.35">
      <c r="B321">
        <f t="shared" si="64"/>
        <v>26.700000000000109</v>
      </c>
      <c r="C321">
        <f t="shared" si="65"/>
        <v>-1396.6998684018731</v>
      </c>
      <c r="D321">
        <f t="shared" si="66"/>
        <v>-725.74654049904279</v>
      </c>
      <c r="E321">
        <f t="shared" si="67"/>
        <v>29.169165961926041</v>
      </c>
      <c r="F321">
        <f t="shared" si="68"/>
        <v>36287.327024952137</v>
      </c>
      <c r="G321">
        <f t="shared" si="69"/>
        <v>-3708.4803315810777</v>
      </c>
      <c r="H321">
        <f t="shared" si="70"/>
        <v>16118.090526103766</v>
      </c>
      <c r="I321">
        <f t="shared" si="71"/>
        <v>16539.216081102502</v>
      </c>
      <c r="J321" s="46">
        <f t="shared" si="72"/>
        <v>726.33248673678577</v>
      </c>
      <c r="K321">
        <f t="shared" si="73"/>
        <v>2.6322979941724292</v>
      </c>
      <c r="L321">
        <f t="shared" si="74"/>
        <v>1.4449925699048496E-3</v>
      </c>
      <c r="M321" s="46">
        <f t="shared" si="75"/>
        <v>2.6322991840090624</v>
      </c>
      <c r="N321" s="8">
        <f t="shared" si="76"/>
        <v>3.6888936008137472E-4</v>
      </c>
      <c r="O321" s="5">
        <f>SUM($N$54:N321)*0.1+$O$30</f>
        <v>6.8847820892617376E-3</v>
      </c>
      <c r="P321" s="5">
        <f>SUM($O$54:O321)+$U$30</f>
        <v>0.67429095748616041</v>
      </c>
      <c r="Q321" s="8">
        <f t="shared" si="77"/>
        <v>-1.6032961127700387E-3</v>
      </c>
      <c r="R321" s="5">
        <f>SUM($Q$54:Q321)*0.1+$O$8</f>
        <v>-2.1502739900371513E-2</v>
      </c>
      <c r="S321" s="5">
        <f>SUM($R$54:R321)+$U$8</f>
        <v>-1.9291058662923362</v>
      </c>
      <c r="T321">
        <f t="shared" si="78"/>
        <v>2.2578043485644374E-2</v>
      </c>
      <c r="U321">
        <f t="shared" si="79"/>
        <v>2.0435551714380278</v>
      </c>
      <c r="X321" s="1"/>
    </row>
    <row r="322" spans="2:24" x14ac:dyDescent="0.35">
      <c r="B322">
        <f t="shared" si="64"/>
        <v>26.800000000000111</v>
      </c>
      <c r="C322">
        <f t="shared" si="65"/>
        <v>-1396.6998684018731</v>
      </c>
      <c r="D322">
        <f t="shared" si="66"/>
        <v>-725.74654049904279</v>
      </c>
      <c r="E322">
        <f t="shared" si="67"/>
        <v>29.169165961926041</v>
      </c>
      <c r="F322">
        <f t="shared" si="68"/>
        <v>36287.327024952137</v>
      </c>
      <c r="G322">
        <f t="shared" si="69"/>
        <v>-3705.5634149848852</v>
      </c>
      <c r="H322">
        <f t="shared" si="70"/>
        <v>16178.439404478688</v>
      </c>
      <c r="I322">
        <f t="shared" si="71"/>
        <v>16597.382377557708</v>
      </c>
      <c r="J322" s="46">
        <f t="shared" si="72"/>
        <v>726.33248673678577</v>
      </c>
      <c r="K322">
        <f t="shared" si="73"/>
        <v>2.6415554477746239</v>
      </c>
      <c r="L322">
        <f t="shared" si="74"/>
        <v>1.4449925699048496E-3</v>
      </c>
      <c r="M322" s="46">
        <f t="shared" si="75"/>
        <v>2.6415566334414211</v>
      </c>
      <c r="N322" s="8">
        <f t="shared" si="76"/>
        <v>3.6859920902208046E-4</v>
      </c>
      <c r="O322" s="5">
        <f>SUM($N$54:N322)*0.1+$O$30</f>
        <v>6.9216420101639448E-3</v>
      </c>
      <c r="P322" s="5">
        <f>SUM($O$54:O322)+$U$30</f>
        <v>0.6812125994963244</v>
      </c>
      <c r="Q322" s="8">
        <f t="shared" si="77"/>
        <v>-1.6092991267096764E-3</v>
      </c>
      <c r="R322" s="5">
        <f>SUM($Q$54:Q322)*0.1+$O$8</f>
        <v>-2.1663669813042481E-2</v>
      </c>
      <c r="S322" s="5">
        <f>SUM($R$54:R322)+$U$8</f>
        <v>-1.9507695361053787</v>
      </c>
      <c r="T322">
        <f t="shared" si="78"/>
        <v>2.2742553020393168E-2</v>
      </c>
      <c r="U322">
        <f t="shared" si="79"/>
        <v>2.0662895219957278</v>
      </c>
      <c r="X322" s="1"/>
    </row>
    <row r="323" spans="2:24" x14ac:dyDescent="0.35">
      <c r="B323">
        <f t="shared" si="64"/>
        <v>26.900000000000112</v>
      </c>
      <c r="C323">
        <f t="shared" si="65"/>
        <v>-1396.6998684018731</v>
      </c>
      <c r="D323">
        <f t="shared" si="66"/>
        <v>-725.74654049904279</v>
      </c>
      <c r="E323">
        <f t="shared" si="67"/>
        <v>29.169165961926041</v>
      </c>
      <c r="F323">
        <f t="shared" si="68"/>
        <v>36287.327024952137</v>
      </c>
      <c r="G323">
        <f t="shared" si="69"/>
        <v>-3702.6464983886922</v>
      </c>
      <c r="H323">
        <f t="shared" si="70"/>
        <v>16238.788282853608</v>
      </c>
      <c r="I323">
        <f t="shared" si="71"/>
        <v>16655.564715354856</v>
      </c>
      <c r="J323" s="46">
        <f t="shared" si="72"/>
        <v>726.33248673678577</v>
      </c>
      <c r="K323">
        <f t="shared" si="73"/>
        <v>2.6508154544356826</v>
      </c>
      <c r="L323">
        <f t="shared" si="74"/>
        <v>1.4449925699048496E-3</v>
      </c>
      <c r="M323" s="46">
        <f t="shared" si="75"/>
        <v>2.6508166359606307</v>
      </c>
      <c r="N323" s="8">
        <f t="shared" si="76"/>
        <v>3.6830905796278614E-4</v>
      </c>
      <c r="O323" s="5">
        <f>SUM($N$54:N323)*0.1+$O$30</f>
        <v>6.9584729159602237E-3</v>
      </c>
      <c r="P323" s="5">
        <f>SUM($O$54:O323)+$U$30</f>
        <v>0.68817107241228459</v>
      </c>
      <c r="Q323" s="8">
        <f t="shared" si="77"/>
        <v>-1.6153021406493141E-3</v>
      </c>
      <c r="R323" s="5">
        <f>SUM($Q$54:Q323)*0.1+$O$8</f>
        <v>-2.1825200027107413E-2</v>
      </c>
      <c r="S323" s="5">
        <f>SUM($R$54:R323)+$U$8</f>
        <v>-1.972594736132486</v>
      </c>
      <c r="T323">
        <f t="shared" si="78"/>
        <v>2.2907634132432825E-2</v>
      </c>
      <c r="U323">
        <f t="shared" si="79"/>
        <v>2.0891886984958221</v>
      </c>
      <c r="X323" s="1"/>
    </row>
    <row r="324" spans="2:24" x14ac:dyDescent="0.35">
      <c r="B324">
        <f t="shared" si="64"/>
        <v>27.000000000000114</v>
      </c>
      <c r="C324">
        <f t="shared" si="65"/>
        <v>-1396.6998684018731</v>
      </c>
      <c r="D324">
        <f t="shared" si="66"/>
        <v>-725.74654049904279</v>
      </c>
      <c r="E324">
        <f t="shared" si="67"/>
        <v>29.169165961926041</v>
      </c>
      <c r="F324">
        <f t="shared" si="68"/>
        <v>36287.327024952137</v>
      </c>
      <c r="G324">
        <f t="shared" si="69"/>
        <v>-3699.7295817924996</v>
      </c>
      <c r="H324">
        <f t="shared" si="70"/>
        <v>16299.137161228529</v>
      </c>
      <c r="I324">
        <f t="shared" si="71"/>
        <v>16713.762926969237</v>
      </c>
      <c r="J324" s="46">
        <f t="shared" si="72"/>
        <v>726.33248673678577</v>
      </c>
      <c r="K324">
        <f t="shared" si="73"/>
        <v>2.660077987493219</v>
      </c>
      <c r="L324">
        <f t="shared" si="74"/>
        <v>1.4449925699048496E-3</v>
      </c>
      <c r="M324" s="46">
        <f t="shared" si="75"/>
        <v>2.6600791649040363</v>
      </c>
      <c r="N324" s="8">
        <f t="shared" si="76"/>
        <v>3.6801890690349188E-4</v>
      </c>
      <c r="O324" s="5">
        <f>SUM($N$54:N324)*0.1+$O$30</f>
        <v>6.9952748066505728E-3</v>
      </c>
      <c r="P324" s="5">
        <f>SUM($O$54:O324)+$U$30</f>
        <v>0.69516634721893511</v>
      </c>
      <c r="Q324" s="8">
        <f t="shared" si="77"/>
        <v>-1.6213051545889519E-3</v>
      </c>
      <c r="R324" s="5">
        <f>SUM($Q$54:Q324)*0.1+$O$8</f>
        <v>-2.1987330542566307E-2</v>
      </c>
      <c r="S324" s="5">
        <f>SUM($R$54:R324)+$U$8</f>
        <v>-1.9945820666750524</v>
      </c>
      <c r="T324">
        <f t="shared" si="78"/>
        <v>2.3073287022195806E-2</v>
      </c>
      <c r="U324">
        <f t="shared" si="79"/>
        <v>2.1122532686700808</v>
      </c>
      <c r="X324" s="1"/>
    </row>
    <row r="325" spans="2:24" x14ac:dyDescent="0.35">
      <c r="B325">
        <f t="shared" si="64"/>
        <v>27.100000000000115</v>
      </c>
      <c r="C325">
        <f t="shared" si="65"/>
        <v>-1396.6998684018731</v>
      </c>
      <c r="D325">
        <f t="shared" si="66"/>
        <v>-725.74654049904279</v>
      </c>
      <c r="E325">
        <f t="shared" si="67"/>
        <v>29.169165961926041</v>
      </c>
      <c r="F325">
        <f t="shared" si="68"/>
        <v>36287.327024952137</v>
      </c>
      <c r="G325">
        <f t="shared" si="69"/>
        <v>-3696.8126651963071</v>
      </c>
      <c r="H325">
        <f t="shared" si="70"/>
        <v>16359.486039603449</v>
      </c>
      <c r="I325">
        <f t="shared" si="71"/>
        <v>16771.976847155973</v>
      </c>
      <c r="J325" s="46">
        <f t="shared" si="72"/>
        <v>726.33248673678577</v>
      </c>
      <c r="K325">
        <f t="shared" si="73"/>
        <v>2.6693430206476951</v>
      </c>
      <c r="L325">
        <f t="shared" si="74"/>
        <v>1.4449925699048496E-3</v>
      </c>
      <c r="M325" s="46">
        <f t="shared" si="75"/>
        <v>2.6693441939718343</v>
      </c>
      <c r="N325" s="8">
        <f t="shared" si="76"/>
        <v>3.6772875584419756E-4</v>
      </c>
      <c r="O325" s="5">
        <f>SUM($N$54:N325)*0.1+$O$30</f>
        <v>7.0320476822349938E-3</v>
      </c>
      <c r="P325" s="5">
        <f>SUM($O$54:O325)+$U$30</f>
        <v>0.70219839490117009</v>
      </c>
      <c r="Q325" s="8">
        <f t="shared" si="77"/>
        <v>-1.6273081685285894E-3</v>
      </c>
      <c r="R325" s="5">
        <f>SUM($Q$54:Q325)*0.1+$O$8</f>
        <v>-2.2150061359419167E-2</v>
      </c>
      <c r="S325" s="5">
        <f>SUM($R$54:R325)+$U$8</f>
        <v>-2.0167321280344717</v>
      </c>
      <c r="T325">
        <f t="shared" si="78"/>
        <v>2.3239511888834084E-2</v>
      </c>
      <c r="U325">
        <f t="shared" si="79"/>
        <v>2.1354838004649506</v>
      </c>
      <c r="X325" s="1"/>
    </row>
    <row r="326" spans="2:24" x14ac:dyDescent="0.35">
      <c r="B326">
        <f t="shared" si="64"/>
        <v>27.200000000000117</v>
      </c>
      <c r="C326">
        <f t="shared" si="65"/>
        <v>-1396.6998684018731</v>
      </c>
      <c r="D326">
        <f t="shared" si="66"/>
        <v>-725.74654049904279</v>
      </c>
      <c r="E326">
        <f t="shared" si="67"/>
        <v>29.169165961926041</v>
      </c>
      <c r="F326">
        <f t="shared" si="68"/>
        <v>36287.327024952137</v>
      </c>
      <c r="G326">
        <f t="shared" si="69"/>
        <v>-3693.8957486001145</v>
      </c>
      <c r="H326">
        <f t="shared" si="70"/>
        <v>16419.834917978369</v>
      </c>
      <c r="I326">
        <f t="shared" si="71"/>
        <v>16830.206312912142</v>
      </c>
      <c r="J326" s="46">
        <f t="shared" si="72"/>
        <v>726.33248673678577</v>
      </c>
      <c r="K326">
        <f t="shared" si="73"/>
        <v>2.6786105279563897</v>
      </c>
      <c r="L326">
        <f t="shared" si="74"/>
        <v>1.4449925699048496E-3</v>
      </c>
      <c r="M326" s="46">
        <f t="shared" si="75"/>
        <v>2.6786116972210419</v>
      </c>
      <c r="N326" s="8">
        <f t="shared" si="76"/>
        <v>3.674386047849033E-4</v>
      </c>
      <c r="O326" s="5">
        <f>SUM($N$54:N326)*0.1+$O$30</f>
        <v>7.0687915427134831E-3</v>
      </c>
      <c r="P326" s="5">
        <f>SUM($O$54:O326)+$U$30</f>
        <v>0.70926718644388353</v>
      </c>
      <c r="Q326" s="8">
        <f t="shared" si="77"/>
        <v>-1.6333111824682269E-3</v>
      </c>
      <c r="R326" s="5">
        <f>SUM($Q$54:Q326)*0.1+$O$8</f>
        <v>-2.2313392477665991E-2</v>
      </c>
      <c r="S326" s="5">
        <f>SUM($R$54:R326)+$U$8</f>
        <v>-2.0390455205121376</v>
      </c>
      <c r="T326">
        <f t="shared" si="78"/>
        <v>2.3406308930215777E-2</v>
      </c>
      <c r="U326">
        <f t="shared" si="79"/>
        <v>2.1588808620409412</v>
      </c>
      <c r="X326" s="1"/>
    </row>
    <row r="327" spans="2:24" x14ac:dyDescent="0.35">
      <c r="B327">
        <f t="shared" si="64"/>
        <v>27.300000000000118</v>
      </c>
      <c r="C327">
        <f t="shared" si="65"/>
        <v>-1396.6998684018731</v>
      </c>
      <c r="D327">
        <f t="shared" si="66"/>
        <v>-725.74654049904279</v>
      </c>
      <c r="E327">
        <f t="shared" si="67"/>
        <v>29.169165961926041</v>
      </c>
      <c r="F327">
        <f t="shared" si="68"/>
        <v>36287.327024952137</v>
      </c>
      <c r="G327">
        <f t="shared" si="69"/>
        <v>-3690.9788320039215</v>
      </c>
      <c r="H327">
        <f t="shared" si="70"/>
        <v>16480.183796353293</v>
      </c>
      <c r="I327">
        <f t="shared" si="71"/>
        <v>16888.451163439669</v>
      </c>
      <c r="J327" s="46">
        <f t="shared" si="72"/>
        <v>726.33248673678577</v>
      </c>
      <c r="K327">
        <f t="shared" si="73"/>
        <v>2.6878804838274943</v>
      </c>
      <c r="L327">
        <f t="shared" si="74"/>
        <v>1.4449925699048496E-3</v>
      </c>
      <c r="M327" s="46">
        <f t="shared" si="75"/>
        <v>2.6878816490595909</v>
      </c>
      <c r="N327" s="8">
        <f t="shared" si="76"/>
        <v>3.6714845372560898E-4</v>
      </c>
      <c r="O327" s="5">
        <f>SUM($N$54:N327)*0.1+$O$30</f>
        <v>7.1055063880860444E-3</v>
      </c>
      <c r="P327" s="5">
        <f>SUM($O$54:O327)+$U$30</f>
        <v>0.71637269283196958</v>
      </c>
      <c r="Q327" s="8">
        <f t="shared" si="77"/>
        <v>-1.6393141964078648E-3</v>
      </c>
      <c r="R327" s="5">
        <f>SUM($Q$54:Q327)*0.1+$O$8</f>
        <v>-2.2477323897306778E-2</v>
      </c>
      <c r="S327" s="5">
        <f>SUM($R$54:R327)+$U$8</f>
        <v>-2.0615228444094442</v>
      </c>
      <c r="T327">
        <f t="shared" si="78"/>
        <v>2.3573678342922427E-2</v>
      </c>
      <c r="U327">
        <f t="shared" si="79"/>
        <v>2.1824450217719882</v>
      </c>
      <c r="X327" s="1"/>
    </row>
    <row r="328" spans="2:24" x14ac:dyDescent="0.35">
      <c r="B328">
        <f t="shared" si="64"/>
        <v>27.400000000000119</v>
      </c>
      <c r="C328">
        <f t="shared" si="65"/>
        <v>-1396.6998684018731</v>
      </c>
      <c r="D328">
        <f t="shared" si="66"/>
        <v>-725.74654049904279</v>
      </c>
      <c r="E328">
        <f t="shared" si="67"/>
        <v>29.169165961926041</v>
      </c>
      <c r="F328">
        <f t="shared" si="68"/>
        <v>36287.327024952137</v>
      </c>
      <c r="G328">
        <f t="shared" si="69"/>
        <v>-3688.061915407729</v>
      </c>
      <c r="H328">
        <f t="shared" si="70"/>
        <v>16540.532674728212</v>
      </c>
      <c r="I328">
        <f t="shared" si="71"/>
        <v>16946.711240108878</v>
      </c>
      <c r="J328" s="46">
        <f t="shared" si="72"/>
        <v>726.33248673678577</v>
      </c>
      <c r="K328">
        <f t="shared" si="73"/>
        <v>2.6971528630143116</v>
      </c>
      <c r="L328">
        <f t="shared" si="74"/>
        <v>1.4449925699048496E-3</v>
      </c>
      <c r="M328" s="46">
        <f t="shared" si="75"/>
        <v>2.697154024240529</v>
      </c>
      <c r="N328" s="8">
        <f t="shared" si="76"/>
        <v>3.6685830266631472E-4</v>
      </c>
      <c r="O328" s="5">
        <f>SUM($N$54:N328)*0.1+$O$30</f>
        <v>7.1421922183526765E-3</v>
      </c>
      <c r="P328" s="5">
        <f>SUM($O$54:O328)+$U$30</f>
        <v>0.72351488505032224</v>
      </c>
      <c r="Q328" s="8">
        <f t="shared" si="77"/>
        <v>-1.6453172103475023E-3</v>
      </c>
      <c r="R328" s="5">
        <f>SUM($Q$54:Q328)*0.1+$O$8</f>
        <v>-2.2641855618341526E-2</v>
      </c>
      <c r="S328" s="5">
        <f>SUM($R$54:R328)+$U$8</f>
        <v>-2.0841647000277859</v>
      </c>
      <c r="T328">
        <f t="shared" si="78"/>
        <v>2.3741620322246779E-2</v>
      </c>
      <c r="U328">
        <f t="shared" si="79"/>
        <v>2.2061768482447848</v>
      </c>
      <c r="X328" s="1"/>
    </row>
    <row r="329" spans="2:24" x14ac:dyDescent="0.35">
      <c r="B329">
        <f t="shared" si="64"/>
        <v>27.500000000000121</v>
      </c>
      <c r="C329">
        <f t="shared" si="65"/>
        <v>-1396.6998684018731</v>
      </c>
      <c r="D329">
        <f t="shared" si="66"/>
        <v>-725.74654049904279</v>
      </c>
      <c r="E329">
        <f t="shared" si="67"/>
        <v>29.169165961926041</v>
      </c>
      <c r="F329">
        <f t="shared" si="68"/>
        <v>36287.327024952137</v>
      </c>
      <c r="G329">
        <f t="shared" si="69"/>
        <v>-3685.1449988115364</v>
      </c>
      <c r="H329">
        <f t="shared" si="70"/>
        <v>16600.881553103132</v>
      </c>
      <c r="I329">
        <f t="shared" si="71"/>
        <v>17004.986386422825</v>
      </c>
      <c r="J329" s="46">
        <f t="shared" si="72"/>
        <v>726.33248673678577</v>
      </c>
      <c r="K329">
        <f t="shared" si="73"/>
        <v>2.7064276406095797</v>
      </c>
      <c r="L329">
        <f t="shared" si="74"/>
        <v>1.4449925699048496E-3</v>
      </c>
      <c r="M329" s="46">
        <f t="shared" si="75"/>
        <v>2.7064287978563408</v>
      </c>
      <c r="N329" s="8">
        <f t="shared" si="76"/>
        <v>3.6656815160702045E-4</v>
      </c>
      <c r="O329" s="5">
        <f>SUM($N$54:N329)*0.1+$O$30</f>
        <v>7.178849033513378E-3</v>
      </c>
      <c r="P329" s="5">
        <f>SUM($O$54:O329)+$U$30</f>
        <v>0.73069373408383564</v>
      </c>
      <c r="Q329" s="8">
        <f t="shared" si="77"/>
        <v>-1.6513202242871398E-3</v>
      </c>
      <c r="R329" s="5">
        <f>SUM($Q$54:Q329)*0.1+$O$8</f>
        <v>-2.280698764077024E-2</v>
      </c>
      <c r="S329" s="5">
        <f>SUM($R$54:R329)+$U$8</f>
        <v>-2.106971687668556</v>
      </c>
      <c r="T329">
        <f t="shared" si="78"/>
        <v>2.3910135062191144E-2</v>
      </c>
      <c r="U329">
        <f t="shared" si="79"/>
        <v>2.2300769102580884</v>
      </c>
      <c r="X329" s="1"/>
    </row>
    <row r="330" spans="2:24" x14ac:dyDescent="0.35">
      <c r="B330">
        <f t="shared" si="64"/>
        <v>27.600000000000122</v>
      </c>
      <c r="C330">
        <f t="shared" si="65"/>
        <v>-1396.6998684018731</v>
      </c>
      <c r="D330">
        <f t="shared" si="66"/>
        <v>-725.74654049904279</v>
      </c>
      <c r="E330">
        <f t="shared" si="67"/>
        <v>29.169165961926041</v>
      </c>
      <c r="F330">
        <f t="shared" si="68"/>
        <v>36287.327024952137</v>
      </c>
      <c r="G330">
        <f t="shared" si="69"/>
        <v>-3682.2280822153434</v>
      </c>
      <c r="H330">
        <f t="shared" si="70"/>
        <v>16661.230431478052</v>
      </c>
      <c r="I330">
        <f t="shared" si="71"/>
        <v>17063.276447982247</v>
      </c>
      <c r="J330" s="46">
        <f t="shared" si="72"/>
        <v>726.33248673678577</v>
      </c>
      <c r="K330">
        <f t="shared" si="73"/>
        <v>2.7157047920398929</v>
      </c>
      <c r="L330">
        <f t="shared" si="74"/>
        <v>1.4449925699048496E-3</v>
      </c>
      <c r="M330" s="46">
        <f t="shared" si="75"/>
        <v>2.7157059453333714</v>
      </c>
      <c r="N330" s="8">
        <f t="shared" si="76"/>
        <v>3.6627800054772614E-4</v>
      </c>
      <c r="O330" s="5">
        <f>SUM($N$54:N330)*0.1+$O$30</f>
        <v>7.2154768335681504E-3</v>
      </c>
      <c r="P330" s="5">
        <f>SUM($O$54:O330)+$U$30</f>
        <v>0.7379092109174038</v>
      </c>
      <c r="Q330" s="8">
        <f t="shared" si="77"/>
        <v>-1.6573232382267775E-3</v>
      </c>
      <c r="R330" s="5">
        <f>SUM($Q$54:Q330)*0.1+$O$8</f>
        <v>-2.2972719964592919E-2</v>
      </c>
      <c r="S330" s="5">
        <f>SUM($R$54:R330)+$U$8</f>
        <v>-2.1299444076331491</v>
      </c>
      <c r="T330">
        <f t="shared" si="78"/>
        <v>2.407922275546627E-2</v>
      </c>
      <c r="U330">
        <f t="shared" si="79"/>
        <v>2.254145776822003</v>
      </c>
      <c r="X330" s="1"/>
    </row>
    <row r="331" spans="2:24" x14ac:dyDescent="0.35">
      <c r="B331">
        <f t="shared" si="64"/>
        <v>27.700000000000124</v>
      </c>
      <c r="C331">
        <f t="shared" si="65"/>
        <v>-1396.6998684018731</v>
      </c>
      <c r="D331">
        <f t="shared" si="66"/>
        <v>-725.74654049904279</v>
      </c>
      <c r="E331">
        <f t="shared" si="67"/>
        <v>29.169165961926041</v>
      </c>
      <c r="F331">
        <f t="shared" si="68"/>
        <v>36287.327024952137</v>
      </c>
      <c r="G331">
        <f t="shared" si="69"/>
        <v>-3679.3111656191509</v>
      </c>
      <c r="H331">
        <f t="shared" si="70"/>
        <v>16721.579309852976</v>
      </c>
      <c r="I331">
        <f t="shared" si="71"/>
        <v>17121.581272451236</v>
      </c>
      <c r="J331" s="46">
        <f t="shared" si="72"/>
        <v>726.33248673678577</v>
      </c>
      <c r="K331">
        <f t="shared" si="73"/>
        <v>2.7249842930602375</v>
      </c>
      <c r="L331">
        <f t="shared" si="74"/>
        <v>1.4449925699048496E-3</v>
      </c>
      <c r="M331" s="46">
        <f t="shared" si="75"/>
        <v>2.7249854424263598</v>
      </c>
      <c r="N331" s="8">
        <f t="shared" si="76"/>
        <v>3.6598784948843187E-4</v>
      </c>
      <c r="O331" s="5">
        <f>SUM($N$54:N331)*0.1+$O$30</f>
        <v>7.2520756185169948E-3</v>
      </c>
      <c r="P331" s="5">
        <f>SUM($O$54:O331)+$U$30</f>
        <v>0.74516128653592084</v>
      </c>
      <c r="Q331" s="8">
        <f t="shared" si="77"/>
        <v>-1.6633262521664155E-3</v>
      </c>
      <c r="R331" s="5">
        <f>SUM($Q$54:Q331)*0.1+$O$8</f>
        <v>-2.3139052589809559E-2</v>
      </c>
      <c r="S331" s="5">
        <f>SUM($R$54:R331)+$U$8</f>
        <v>-2.1530834602229585</v>
      </c>
      <c r="T331">
        <f t="shared" si="78"/>
        <v>2.4248883593490672E-2</v>
      </c>
      <c r="U331">
        <f t="shared" si="79"/>
        <v>2.2783840171572343</v>
      </c>
      <c r="X331" s="1"/>
    </row>
    <row r="332" spans="2:24" x14ac:dyDescent="0.35">
      <c r="B332">
        <f t="shared" si="64"/>
        <v>27.800000000000125</v>
      </c>
      <c r="C332">
        <f t="shared" si="65"/>
        <v>-1396.6998684018731</v>
      </c>
      <c r="D332">
        <f t="shared" si="66"/>
        <v>-725.74654049904279</v>
      </c>
      <c r="E332">
        <f t="shared" si="67"/>
        <v>29.169165961926041</v>
      </c>
      <c r="F332">
        <f t="shared" si="68"/>
        <v>36287.327024952137</v>
      </c>
      <c r="G332">
        <f t="shared" si="69"/>
        <v>-3676.3942490229583</v>
      </c>
      <c r="H332">
        <f t="shared" si="70"/>
        <v>16781.928188227899</v>
      </c>
      <c r="I332">
        <f t="shared" si="71"/>
        <v>17179.900709523532</v>
      </c>
      <c r="J332" s="46">
        <f t="shared" si="72"/>
        <v>726.33248673678577</v>
      </c>
      <c r="K332">
        <f t="shared" si="73"/>
        <v>2.7342661197486304</v>
      </c>
      <c r="L332">
        <f t="shared" si="74"/>
        <v>1.4449925699048496E-3</v>
      </c>
      <c r="M332" s="46">
        <f t="shared" si="75"/>
        <v>2.7342672652130795</v>
      </c>
      <c r="N332" s="8">
        <f t="shared" si="76"/>
        <v>3.6569769842913761E-4</v>
      </c>
      <c r="O332" s="5">
        <f>SUM($N$54:N332)*0.1+$O$30</f>
        <v>7.2886453883599074E-3</v>
      </c>
      <c r="P332" s="5">
        <f>SUM($O$54:O332)+$U$30</f>
        <v>0.75244993192428078</v>
      </c>
      <c r="Q332" s="8">
        <f t="shared" si="77"/>
        <v>-1.6693292661060532E-3</v>
      </c>
      <c r="R332" s="5">
        <f>SUM($Q$54:Q332)*0.1+$O$8</f>
        <v>-2.3305985516420165E-2</v>
      </c>
      <c r="S332" s="5">
        <f>SUM($R$54:R332)+$U$8</f>
        <v>-2.1763894457393786</v>
      </c>
      <c r="T332">
        <f t="shared" si="78"/>
        <v>2.4419117766390469E-2</v>
      </c>
      <c r="U332">
        <f t="shared" si="79"/>
        <v>2.3027922006943253</v>
      </c>
      <c r="X332" s="1"/>
    </row>
    <row r="333" spans="2:24" x14ac:dyDescent="0.35">
      <c r="B333">
        <f t="shared" si="64"/>
        <v>27.900000000000126</v>
      </c>
      <c r="C333">
        <f t="shared" si="65"/>
        <v>-1396.6998684018731</v>
      </c>
      <c r="D333">
        <f t="shared" si="66"/>
        <v>-725.74654049904279</v>
      </c>
      <c r="E333">
        <f t="shared" si="67"/>
        <v>29.169165961926041</v>
      </c>
      <c r="F333">
        <f t="shared" si="68"/>
        <v>36287.327024952137</v>
      </c>
      <c r="G333">
        <f t="shared" si="69"/>
        <v>-3673.4773324267658</v>
      </c>
      <c r="H333">
        <f t="shared" si="70"/>
        <v>16842.277066602819</v>
      </c>
      <c r="I333">
        <f t="shared" si="71"/>
        <v>17238.234610889496</v>
      </c>
      <c r="J333" s="46">
        <f t="shared" si="72"/>
        <v>726.33248673678577</v>
      </c>
      <c r="K333">
        <f t="shared" si="73"/>
        <v>2.7435502485008585</v>
      </c>
      <c r="L333">
        <f t="shared" si="74"/>
        <v>1.4449925699048496E-3</v>
      </c>
      <c r="M333" s="46">
        <f t="shared" si="75"/>
        <v>2.7435513900890762</v>
      </c>
      <c r="N333" s="8">
        <f t="shared" si="76"/>
        <v>3.6540754736984335E-4</v>
      </c>
      <c r="O333" s="5">
        <f>SUM($N$54:N333)*0.1+$O$30</f>
        <v>7.325186143096892E-3</v>
      </c>
      <c r="P333" s="5">
        <f>SUM($O$54:O333)+$U$30</f>
        <v>0.75977511806737763</v>
      </c>
      <c r="Q333" s="8">
        <f t="shared" si="77"/>
        <v>-1.6753322800456909E-3</v>
      </c>
      <c r="R333" s="5">
        <f>SUM($Q$54:Q333)*0.1+$O$8</f>
        <v>-2.3473518744424732E-2</v>
      </c>
      <c r="S333" s="5">
        <f>SUM($R$54:R333)+$U$8</f>
        <v>-2.1998629644838035</v>
      </c>
      <c r="T333">
        <f t="shared" si="78"/>
        <v>2.4589925462999641E-2</v>
      </c>
      <c r="U333">
        <f t="shared" si="79"/>
        <v>2.3273708970728677</v>
      </c>
      <c r="X333" s="1"/>
    </row>
    <row r="334" spans="2:24" x14ac:dyDescent="0.35">
      <c r="B334">
        <f t="shared" si="64"/>
        <v>28.000000000000128</v>
      </c>
      <c r="C334">
        <f t="shared" si="65"/>
        <v>-1396.6998684018731</v>
      </c>
      <c r="D334">
        <f t="shared" si="66"/>
        <v>-725.74654049904279</v>
      </c>
      <c r="E334">
        <f t="shared" si="67"/>
        <v>29.169165961926041</v>
      </c>
      <c r="F334">
        <f t="shared" si="68"/>
        <v>36287.327024952137</v>
      </c>
      <c r="G334">
        <f t="shared" si="69"/>
        <v>-3670.5604158305728</v>
      </c>
      <c r="H334">
        <f t="shared" si="70"/>
        <v>16902.625944977743</v>
      </c>
      <c r="I334">
        <f t="shared" si="71"/>
        <v>17296.58283020369</v>
      </c>
      <c r="J334" s="46">
        <f t="shared" si="72"/>
        <v>726.33248673678577</v>
      </c>
      <c r="K334">
        <f t="shared" si="73"/>
        <v>2.7528366560253223</v>
      </c>
      <c r="L334">
        <f t="shared" si="74"/>
        <v>1.4449925699048496E-3</v>
      </c>
      <c r="M334" s="46">
        <f t="shared" si="75"/>
        <v>2.752837793762513</v>
      </c>
      <c r="N334" s="8">
        <f t="shared" si="76"/>
        <v>3.6511739631054903E-4</v>
      </c>
      <c r="O334" s="5">
        <f>SUM($N$54:N334)*0.1+$O$30</f>
        <v>7.3616978827279467E-3</v>
      </c>
      <c r="P334" s="5">
        <f>SUM($O$54:O334)+$U$30</f>
        <v>0.76713681595010552</v>
      </c>
      <c r="Q334" s="8">
        <f t="shared" si="77"/>
        <v>-1.6813352939853289E-3</v>
      </c>
      <c r="R334" s="5">
        <f>SUM($Q$54:Q334)*0.1+$O$8</f>
        <v>-2.3641652273823269E-2</v>
      </c>
      <c r="S334" s="5">
        <f>SUM($R$54:R334)+$U$8</f>
        <v>-2.2235046167576269</v>
      </c>
      <c r="T334">
        <f t="shared" si="78"/>
        <v>2.4761306870860714E-2</v>
      </c>
      <c r="U334">
        <f t="shared" si="79"/>
        <v>2.3521206761406921</v>
      </c>
      <c r="X334" s="1"/>
    </row>
    <row r="335" spans="2:24" x14ac:dyDescent="0.35">
      <c r="B335">
        <f t="shared" si="64"/>
        <v>28.100000000000129</v>
      </c>
      <c r="C335">
        <f t="shared" si="65"/>
        <v>-1396.6998684018731</v>
      </c>
      <c r="D335">
        <f t="shared" si="66"/>
        <v>-725.74654049904279</v>
      </c>
      <c r="E335">
        <f t="shared" si="67"/>
        <v>29.169165961926041</v>
      </c>
      <c r="F335">
        <f t="shared" si="68"/>
        <v>36287.327024952137</v>
      </c>
      <c r="G335">
        <f t="shared" si="69"/>
        <v>-3667.6434992343802</v>
      </c>
      <c r="H335">
        <f t="shared" si="70"/>
        <v>16962.974823352662</v>
      </c>
      <c r="I335">
        <f t="shared" si="71"/>
        <v>17354.945223053066</v>
      </c>
      <c r="J335" s="46">
        <f t="shared" si="72"/>
        <v>726.33248673678577</v>
      </c>
      <c r="K335">
        <f t="shared" si="73"/>
        <v>2.7621253193379718</v>
      </c>
      <c r="L335">
        <f t="shared" si="74"/>
        <v>1.4449925699048496E-3</v>
      </c>
      <c r="M335" s="46">
        <f t="shared" si="75"/>
        <v>2.7621264532491039</v>
      </c>
      <c r="N335" s="8">
        <f t="shared" si="76"/>
        <v>3.6482724525125477E-4</v>
      </c>
      <c r="O335" s="5">
        <f>SUM($N$54:N335)*0.1+$O$30</f>
        <v>7.3981806072530715E-3</v>
      </c>
      <c r="P335" s="5">
        <f>SUM($O$54:O335)+$U$30</f>
        <v>0.77453499655735858</v>
      </c>
      <c r="Q335" s="8">
        <f t="shared" si="77"/>
        <v>-1.6873383079249664E-3</v>
      </c>
      <c r="R335" s="5">
        <f>SUM($Q$54:Q335)*0.1+$O$8</f>
        <v>-2.3810386104615763E-2</v>
      </c>
      <c r="S335" s="5">
        <f>SUM($R$54:R335)+$U$8</f>
        <v>-2.2473150028622428</v>
      </c>
      <c r="T335">
        <f t="shared" si="78"/>
        <v>2.4933262176225855E-2</v>
      </c>
      <c r="U335">
        <f t="shared" si="79"/>
        <v>2.3770421079530397</v>
      </c>
      <c r="X335" s="1"/>
    </row>
    <row r="336" spans="2:24" x14ac:dyDescent="0.35">
      <c r="B336">
        <f t="shared" si="64"/>
        <v>28.200000000000131</v>
      </c>
      <c r="C336">
        <f t="shared" si="65"/>
        <v>-1396.6998684018731</v>
      </c>
      <c r="D336">
        <f t="shared" si="66"/>
        <v>-725.74654049904279</v>
      </c>
      <c r="E336">
        <f t="shared" si="67"/>
        <v>29.169165961926041</v>
      </c>
      <c r="F336">
        <f t="shared" si="68"/>
        <v>36287.327024952137</v>
      </c>
      <c r="G336">
        <f t="shared" si="69"/>
        <v>-3664.7265826381877</v>
      </c>
      <c r="H336">
        <f t="shared" si="70"/>
        <v>17023.323701727582</v>
      </c>
      <c r="I336">
        <f t="shared" si="71"/>
        <v>17413.321646925811</v>
      </c>
      <c r="J336" s="46">
        <f t="shared" si="72"/>
        <v>726.33248673678577</v>
      </c>
      <c r="K336">
        <f t="shared" si="73"/>
        <v>2.771416215757347</v>
      </c>
      <c r="L336">
        <f t="shared" si="74"/>
        <v>1.4449925699048496E-3</v>
      </c>
      <c r="M336" s="46">
        <f t="shared" si="75"/>
        <v>2.7714173458671567</v>
      </c>
      <c r="N336" s="8">
        <f t="shared" si="76"/>
        <v>3.645370941919605E-4</v>
      </c>
      <c r="O336" s="5">
        <f>SUM($N$54:N336)*0.1+$O$30</f>
        <v>7.4346343166722673E-3</v>
      </c>
      <c r="P336" s="5">
        <f>SUM($O$54:O336)+$U$30</f>
        <v>0.78196963087403082</v>
      </c>
      <c r="Q336" s="8">
        <f t="shared" si="77"/>
        <v>-1.6933413218646039E-3</v>
      </c>
      <c r="R336" s="5">
        <f>SUM($Q$54:Q336)*0.1+$O$8</f>
        <v>-2.3979720236802227E-2</v>
      </c>
      <c r="S336" s="5">
        <f>SUM($R$54:R336)+$U$8</f>
        <v>-2.2712947230990452</v>
      </c>
      <c r="T336">
        <f t="shared" si="78"/>
        <v>2.5105791564058344E-2</v>
      </c>
      <c r="U336">
        <f t="shared" si="79"/>
        <v>2.4021357627717124</v>
      </c>
      <c r="X336" s="1"/>
    </row>
    <row r="337" spans="2:24" x14ac:dyDescent="0.35">
      <c r="B337">
        <f t="shared" si="64"/>
        <v>28.300000000000132</v>
      </c>
      <c r="C337">
        <f t="shared" si="65"/>
        <v>-1396.6998684018731</v>
      </c>
      <c r="D337">
        <f t="shared" si="66"/>
        <v>-725.74654049904279</v>
      </c>
      <c r="E337">
        <f t="shared" si="67"/>
        <v>29.169165961926041</v>
      </c>
      <c r="F337">
        <f t="shared" si="68"/>
        <v>36287.327024952137</v>
      </c>
      <c r="G337">
        <f t="shared" si="69"/>
        <v>-3661.8096660419947</v>
      </c>
      <c r="H337">
        <f t="shared" si="70"/>
        <v>17083.672580102502</v>
      </c>
      <c r="I337">
        <f t="shared" si="71"/>
        <v>17471.711961180696</v>
      </c>
      <c r="J337" s="46">
        <f t="shared" si="72"/>
        <v>726.33248673678577</v>
      </c>
      <c r="K337">
        <f t="shared" si="73"/>
        <v>2.7807093228997011</v>
      </c>
      <c r="L337">
        <f t="shared" si="74"/>
        <v>1.4449925699048496E-3</v>
      </c>
      <c r="M337" s="46">
        <f t="shared" si="75"/>
        <v>2.7807104492326951</v>
      </c>
      <c r="N337" s="8">
        <f t="shared" si="76"/>
        <v>3.6424694313266618E-4</v>
      </c>
      <c r="O337" s="5">
        <f>SUM($N$54:N337)*0.1+$O$30</f>
        <v>7.471059010985534E-3</v>
      </c>
      <c r="P337" s="5">
        <f>SUM($O$54:O337)+$U$30</f>
        <v>0.78944068988501637</v>
      </c>
      <c r="Q337" s="8">
        <f t="shared" si="77"/>
        <v>-1.6993443358042414E-3</v>
      </c>
      <c r="R337" s="5">
        <f>SUM($Q$54:Q337)*0.1+$O$8</f>
        <v>-2.4149654670382648E-2</v>
      </c>
      <c r="S337" s="5">
        <f>SUM($R$54:R337)+$U$8</f>
        <v>-2.295444377769428</v>
      </c>
      <c r="T337">
        <f t="shared" si="78"/>
        <v>2.5278895218034406E-2</v>
      </c>
      <c r="U337">
        <f t="shared" si="79"/>
        <v>2.4274022110642082</v>
      </c>
      <c r="X337" s="1"/>
    </row>
    <row r="338" spans="2:24" x14ac:dyDescent="0.35">
      <c r="B338">
        <f t="shared" si="64"/>
        <v>28.400000000000134</v>
      </c>
      <c r="C338">
        <f t="shared" si="65"/>
        <v>-1396.6998684018731</v>
      </c>
      <c r="D338">
        <f t="shared" si="66"/>
        <v>-725.74654049904279</v>
      </c>
      <c r="E338">
        <f t="shared" si="67"/>
        <v>29.169165961926041</v>
      </c>
      <c r="F338">
        <f t="shared" si="68"/>
        <v>36287.327024952137</v>
      </c>
      <c r="G338">
        <f t="shared" si="69"/>
        <v>-3658.8927494458021</v>
      </c>
      <c r="H338">
        <f t="shared" si="70"/>
        <v>17144.021458477426</v>
      </c>
      <c r="I338">
        <f t="shared" si="71"/>
        <v>17530.116027017091</v>
      </c>
      <c r="J338" s="46">
        <f t="shared" si="72"/>
        <v>726.33248673678577</v>
      </c>
      <c r="K338">
        <f t="shared" si="73"/>
        <v>2.790004618674228</v>
      </c>
      <c r="L338">
        <f t="shared" si="74"/>
        <v>1.4449925699048496E-3</v>
      </c>
      <c r="M338" s="46">
        <f t="shared" si="75"/>
        <v>2.7900057412546855</v>
      </c>
      <c r="N338" s="8">
        <f t="shared" si="76"/>
        <v>3.6395679207337192E-4</v>
      </c>
      <c r="O338" s="5">
        <f>SUM($N$54:N338)*0.1+$O$30</f>
        <v>7.5074546901928718E-3</v>
      </c>
      <c r="P338" s="5">
        <f>SUM($O$54:O338)+$U$30</f>
        <v>0.79694814457520924</v>
      </c>
      <c r="Q338" s="8">
        <f t="shared" si="77"/>
        <v>-1.7053473497438793E-3</v>
      </c>
      <c r="R338" s="5">
        <f>SUM($Q$54:Q338)*0.1+$O$8</f>
        <v>-2.4320189405357035E-2</v>
      </c>
      <c r="S338" s="5">
        <f>SUM($R$54:R338)+$U$8</f>
        <v>-2.3197645671747851</v>
      </c>
      <c r="T338">
        <f t="shared" si="78"/>
        <v>2.5452573320545402E-2</v>
      </c>
      <c r="U338">
        <f t="shared" si="79"/>
        <v>2.4528420235028361</v>
      </c>
      <c r="X338" s="1"/>
    </row>
    <row r="339" spans="2:24" x14ac:dyDescent="0.35">
      <c r="B339">
        <f t="shared" si="64"/>
        <v>28.500000000000135</v>
      </c>
      <c r="C339">
        <f t="shared" si="65"/>
        <v>-1396.6998684018731</v>
      </c>
      <c r="D339">
        <f t="shared" si="66"/>
        <v>-725.74654049904279</v>
      </c>
      <c r="E339">
        <f t="shared" si="67"/>
        <v>29.169165961926041</v>
      </c>
      <c r="F339">
        <f t="shared" si="68"/>
        <v>36287.327024952137</v>
      </c>
      <c r="G339">
        <f t="shared" si="69"/>
        <v>-3655.9758328496096</v>
      </c>
      <c r="H339">
        <f t="shared" si="70"/>
        <v>17204.370336852346</v>
      </c>
      <c r="I339">
        <f t="shared" si="71"/>
        <v>17588.533707445466</v>
      </c>
      <c r="J339" s="46">
        <f t="shared" si="72"/>
        <v>726.33248673678577</v>
      </c>
      <c r="K339">
        <f t="shared" si="73"/>
        <v>2.7993020812783662</v>
      </c>
      <c r="L339">
        <f t="shared" si="74"/>
        <v>1.4449925699048496E-3</v>
      </c>
      <c r="M339" s="46">
        <f t="shared" si="75"/>
        <v>2.7993032001303422</v>
      </c>
      <c r="N339" s="8">
        <f t="shared" si="76"/>
        <v>3.6366664101407766E-4</v>
      </c>
      <c r="O339" s="5">
        <f>SUM($N$54:N339)*0.1+$O$30</f>
        <v>7.5438213542942797E-3</v>
      </c>
      <c r="P339" s="5">
        <f>SUM($O$54:O339)+$U$30</f>
        <v>0.80449196592950356</v>
      </c>
      <c r="Q339" s="8">
        <f t="shared" si="77"/>
        <v>-1.7113503636835168E-3</v>
      </c>
      <c r="R339" s="5">
        <f>SUM($Q$54:Q339)*0.1+$O$8</f>
        <v>-2.4491324441725387E-2</v>
      </c>
      <c r="S339" s="5">
        <f>SUM($R$54:R339)+$U$8</f>
        <v>-2.3442558916165104</v>
      </c>
      <c r="T339">
        <f t="shared" si="78"/>
        <v>2.5626826052700356E-2</v>
      </c>
      <c r="U339">
        <f t="shared" si="79"/>
        <v>2.4784557709638149</v>
      </c>
      <c r="X339" s="1"/>
    </row>
    <row r="340" spans="2:24" x14ac:dyDescent="0.35">
      <c r="B340">
        <f t="shared" si="64"/>
        <v>28.600000000000136</v>
      </c>
      <c r="C340">
        <f t="shared" si="65"/>
        <v>-1396.6998684018731</v>
      </c>
      <c r="D340">
        <f t="shared" si="66"/>
        <v>-725.74654049904279</v>
      </c>
      <c r="E340">
        <f t="shared" si="67"/>
        <v>29.169165961926041</v>
      </c>
      <c r="F340">
        <f t="shared" si="68"/>
        <v>36287.327024952137</v>
      </c>
      <c r="G340">
        <f t="shared" si="69"/>
        <v>-3653.058916253417</v>
      </c>
      <c r="H340">
        <f t="shared" si="70"/>
        <v>17264.719215227266</v>
      </c>
      <c r="I340">
        <f t="shared" si="71"/>
        <v>17646.96486725851</v>
      </c>
      <c r="J340" s="46">
        <f t="shared" si="72"/>
        <v>726.33248673678577</v>
      </c>
      <c r="K340">
        <f t="shared" si="73"/>
        <v>2.8086016891932046</v>
      </c>
      <c r="L340">
        <f t="shared" si="74"/>
        <v>1.4449925699048496E-3</v>
      </c>
      <c r="M340" s="46">
        <f t="shared" si="75"/>
        <v>2.8086028043405324</v>
      </c>
      <c r="N340" s="8">
        <f t="shared" si="76"/>
        <v>3.6337648995478339E-4</v>
      </c>
      <c r="O340" s="5">
        <f>SUM($N$54:N340)*0.1+$O$30</f>
        <v>7.5801590032897577E-3</v>
      </c>
      <c r="P340" s="5">
        <f>SUM($O$54:O340)+$U$30</f>
        <v>0.81207212493279335</v>
      </c>
      <c r="Q340" s="8">
        <f t="shared" si="77"/>
        <v>-1.7173533776231546E-3</v>
      </c>
      <c r="R340" s="5">
        <f>SUM($Q$54:Q340)*0.1+$O$8</f>
        <v>-2.4663059779487705E-2</v>
      </c>
      <c r="S340" s="5">
        <f>SUM($R$54:R340)+$U$8</f>
        <v>-2.3689189513959983</v>
      </c>
      <c r="T340">
        <f t="shared" si="78"/>
        <v>2.5801653594328774E-2</v>
      </c>
      <c r="U340">
        <f t="shared" si="79"/>
        <v>2.50424402452636</v>
      </c>
      <c r="X340" s="1"/>
    </row>
    <row r="341" spans="2:24" x14ac:dyDescent="0.35">
      <c r="B341">
        <f t="shared" si="64"/>
        <v>28.700000000000138</v>
      </c>
      <c r="C341">
        <f t="shared" si="65"/>
        <v>-1396.6998684018731</v>
      </c>
      <c r="D341">
        <f t="shared" si="66"/>
        <v>-725.74654049904279</v>
      </c>
      <c r="E341">
        <f t="shared" si="67"/>
        <v>29.169165961926041</v>
      </c>
      <c r="F341">
        <f t="shared" si="68"/>
        <v>36287.327024952137</v>
      </c>
      <c r="G341">
        <f t="shared" si="69"/>
        <v>-3650.141999657224</v>
      </c>
      <c r="H341">
        <f t="shared" si="70"/>
        <v>17325.068093602189</v>
      </c>
      <c r="I341">
        <f t="shared" si="71"/>
        <v>17705.409373002767</v>
      </c>
      <c r="J341" s="46">
        <f t="shared" si="72"/>
        <v>726.33248673678577</v>
      </c>
      <c r="K341">
        <f t="shared" si="73"/>
        <v>2.8179034211789658</v>
      </c>
      <c r="L341">
        <f t="shared" si="74"/>
        <v>1.4449925699048496E-3</v>
      </c>
      <c r="M341" s="46">
        <f t="shared" si="75"/>
        <v>2.8179045326452599</v>
      </c>
      <c r="N341" s="8">
        <f t="shared" si="76"/>
        <v>3.6308633889548908E-4</v>
      </c>
      <c r="O341" s="5">
        <f>SUM($N$54:N341)*0.1+$O$30</f>
        <v>7.6164676371793076E-3</v>
      </c>
      <c r="P341" s="5">
        <f>SUM($O$54:O341)+$U$30</f>
        <v>0.81968859256997262</v>
      </c>
      <c r="Q341" s="8">
        <f t="shared" si="77"/>
        <v>-1.7233563915627923E-3</v>
      </c>
      <c r="R341" s="5">
        <f>SUM($Q$54:Q341)*0.1+$O$8</f>
        <v>-2.4835395418643984E-2</v>
      </c>
      <c r="S341" s="5">
        <f>SUM($R$54:R341)+$U$8</f>
        <v>-2.3937543468146423</v>
      </c>
      <c r="T341">
        <f t="shared" si="78"/>
        <v>2.5977056123983763E-2</v>
      </c>
      <c r="U341">
        <f t="shared" si="79"/>
        <v>2.5302073554717484</v>
      </c>
      <c r="X341" s="1"/>
    </row>
    <row r="342" spans="2:24" x14ac:dyDescent="0.35">
      <c r="B342">
        <f t="shared" si="64"/>
        <v>28.800000000000139</v>
      </c>
      <c r="C342">
        <f t="shared" si="65"/>
        <v>-1396.6998684018731</v>
      </c>
      <c r="D342">
        <f t="shared" si="66"/>
        <v>-725.74654049904279</v>
      </c>
      <c r="E342">
        <f t="shared" si="67"/>
        <v>29.169165961926041</v>
      </c>
      <c r="F342">
        <f t="shared" si="68"/>
        <v>36287.327024952137</v>
      </c>
      <c r="G342">
        <f t="shared" si="69"/>
        <v>-3647.2250830610324</v>
      </c>
      <c r="H342">
        <f t="shared" si="70"/>
        <v>17385.416971977109</v>
      </c>
      <c r="I342">
        <f t="shared" si="71"/>
        <v>17763.867092950772</v>
      </c>
      <c r="J342" s="46">
        <f t="shared" si="72"/>
        <v>726.33248673678577</v>
      </c>
      <c r="K342">
        <f t="shared" si="73"/>
        <v>2.8272072562705728</v>
      </c>
      <c r="L342">
        <f t="shared" si="74"/>
        <v>1.4449925699048496E-3</v>
      </c>
      <c r="M342" s="46">
        <f t="shared" si="75"/>
        <v>2.8272083640792309</v>
      </c>
      <c r="N342" s="8">
        <f t="shared" si="76"/>
        <v>3.6279618783619487E-4</v>
      </c>
      <c r="O342" s="5">
        <f>SUM($N$54:N342)*0.1+$O$30</f>
        <v>7.6527472559629259E-3</v>
      </c>
      <c r="P342" s="5">
        <f>SUM($O$54:O342)+$U$30</f>
        <v>0.8273413398259355</v>
      </c>
      <c r="Q342" s="8">
        <f t="shared" si="77"/>
        <v>-1.72935940550243E-3</v>
      </c>
      <c r="R342" s="5">
        <f>SUM($Q$54:Q342)*0.1+$O$8</f>
        <v>-2.5008331359194225E-2</v>
      </c>
      <c r="S342" s="5">
        <f>SUM($R$54:R342)+$U$8</f>
        <v>-2.4187626781738363</v>
      </c>
      <c r="T342">
        <f t="shared" si="78"/>
        <v>2.615303381894547E-2</v>
      </c>
      <c r="U342">
        <f t="shared" si="79"/>
        <v>2.5563463352823779</v>
      </c>
      <c r="X342" s="1"/>
    </row>
    <row r="343" spans="2:24" x14ac:dyDescent="0.35">
      <c r="B343">
        <f t="shared" si="64"/>
        <v>28.900000000000141</v>
      </c>
      <c r="C343">
        <f t="shared" si="65"/>
        <v>-1396.6998684018731</v>
      </c>
      <c r="D343">
        <f t="shared" si="66"/>
        <v>-725.74654049904279</v>
      </c>
      <c r="E343">
        <f t="shared" si="67"/>
        <v>29.169165961926041</v>
      </c>
      <c r="F343">
        <f t="shared" si="68"/>
        <v>36287.327024952137</v>
      </c>
      <c r="G343">
        <f t="shared" si="69"/>
        <v>-3644.3081664648398</v>
      </c>
      <c r="H343">
        <f t="shared" si="70"/>
        <v>17445.765850352029</v>
      </c>
      <c r="I343">
        <f t="shared" si="71"/>
        <v>17822.337897073758</v>
      </c>
      <c r="J343" s="46">
        <f t="shared" si="72"/>
        <v>726.33248673678577</v>
      </c>
      <c r="K343">
        <f t="shared" si="73"/>
        <v>2.8365131737733038</v>
      </c>
      <c r="L343">
        <f t="shared" si="74"/>
        <v>1.4449925699048496E-3</v>
      </c>
      <c r="M343" s="46">
        <f t="shared" si="75"/>
        <v>2.8365142779475097</v>
      </c>
      <c r="N343" s="8">
        <f t="shared" si="76"/>
        <v>3.625060367769006E-4</v>
      </c>
      <c r="O343" s="5">
        <f>SUM($N$54:N343)*0.1+$O$30</f>
        <v>7.688997859640616E-3</v>
      </c>
      <c r="P343" s="5">
        <f>SUM($O$54:O343)+$U$30</f>
        <v>0.83503033768557611</v>
      </c>
      <c r="Q343" s="8">
        <f t="shared" si="77"/>
        <v>-1.7353624194420675E-3</v>
      </c>
      <c r="R343" s="5">
        <f>SUM($Q$54:Q343)*0.1+$O$8</f>
        <v>-2.5181867601138431E-2</v>
      </c>
      <c r="S343" s="5">
        <f>SUM($R$54:R343)+$U$8</f>
        <v>-2.4439445457749747</v>
      </c>
      <c r="T343">
        <f t="shared" si="78"/>
        <v>2.632958685522474E-2</v>
      </c>
      <c r="U343">
        <f t="shared" si="79"/>
        <v>2.5826615356408076</v>
      </c>
      <c r="X343" s="1"/>
    </row>
    <row r="344" spans="2:24" x14ac:dyDescent="0.35">
      <c r="B344">
        <f t="shared" si="64"/>
        <v>29.000000000000142</v>
      </c>
      <c r="C344">
        <f t="shared" si="65"/>
        <v>-1396.6998684018731</v>
      </c>
      <c r="D344">
        <f t="shared" si="66"/>
        <v>-725.74654049904279</v>
      </c>
      <c r="E344">
        <f t="shared" si="67"/>
        <v>29.169165961926041</v>
      </c>
      <c r="F344">
        <f t="shared" si="68"/>
        <v>36287.327024952137</v>
      </c>
      <c r="G344">
        <f t="shared" si="69"/>
        <v>-3641.3912498686468</v>
      </c>
      <c r="H344">
        <f t="shared" si="70"/>
        <v>17506.114728726949</v>
      </c>
      <c r="I344">
        <f t="shared" si="71"/>
        <v>17880.821657014829</v>
      </c>
      <c r="J344" s="46">
        <f t="shared" si="72"/>
        <v>726.33248673678577</v>
      </c>
      <c r="K344">
        <f t="shared" si="73"/>
        <v>2.8458211532585249</v>
      </c>
      <c r="L344">
        <f t="shared" si="74"/>
        <v>1.4449925699048496E-3</v>
      </c>
      <c r="M344" s="46">
        <f t="shared" si="75"/>
        <v>2.8458222538212508</v>
      </c>
      <c r="N344" s="8">
        <f t="shared" si="76"/>
        <v>3.6221588571760629E-4</v>
      </c>
      <c r="O344" s="5">
        <f>SUM($N$54:N344)*0.1+$O$30</f>
        <v>7.7252194482123771E-3</v>
      </c>
      <c r="P344" s="5">
        <f>SUM($O$54:O344)+$U$30</f>
        <v>0.84275555713378847</v>
      </c>
      <c r="Q344" s="8">
        <f t="shared" si="77"/>
        <v>-1.741365433381705E-3</v>
      </c>
      <c r="R344" s="5">
        <f>SUM($Q$54:Q344)*0.1+$O$8</f>
        <v>-2.5356004144476602E-2</v>
      </c>
      <c r="S344" s="5">
        <f>SUM($R$54:R344)+$U$8</f>
        <v>-2.4693005499194514</v>
      </c>
      <c r="T344">
        <f t="shared" si="78"/>
        <v>2.6506715407567067E-2</v>
      </c>
      <c r="U344">
        <f t="shared" si="79"/>
        <v>2.6091535284287866</v>
      </c>
      <c r="X344" s="1"/>
    </row>
    <row r="345" spans="2:24" x14ac:dyDescent="0.35">
      <c r="B345">
        <f t="shared" si="64"/>
        <v>29.100000000000144</v>
      </c>
      <c r="C345">
        <f t="shared" si="65"/>
        <v>-1396.6998684018731</v>
      </c>
      <c r="D345">
        <f t="shared" si="66"/>
        <v>-725.74654049904279</v>
      </c>
      <c r="E345">
        <f t="shared" si="67"/>
        <v>29.169165961926041</v>
      </c>
      <c r="F345">
        <f t="shared" si="68"/>
        <v>36287.327024952137</v>
      </c>
      <c r="G345">
        <f t="shared" si="69"/>
        <v>-3638.4743332724543</v>
      </c>
      <c r="H345">
        <f t="shared" si="70"/>
        <v>17566.463607101872</v>
      </c>
      <c r="I345">
        <f t="shared" si="71"/>
        <v>17939.318246062667</v>
      </c>
      <c r="J345" s="46">
        <f t="shared" si="72"/>
        <v>726.33248673678577</v>
      </c>
      <c r="K345">
        <f t="shared" si="73"/>
        <v>2.8551311745595038</v>
      </c>
      <c r="L345">
        <f t="shared" si="74"/>
        <v>1.4449925699048496E-3</v>
      </c>
      <c r="M345" s="46">
        <f t="shared" si="75"/>
        <v>2.8551322715335119</v>
      </c>
      <c r="N345" s="8">
        <f t="shared" si="76"/>
        <v>3.6192573465831202E-4</v>
      </c>
      <c r="O345" s="5">
        <f>SUM($N$54:N345)*0.1+$O$30</f>
        <v>7.7614120216782075E-3</v>
      </c>
      <c r="P345" s="5">
        <f>SUM($O$54:O345)+$U$30</f>
        <v>0.85051696915546671</v>
      </c>
      <c r="Q345" s="8">
        <f t="shared" si="77"/>
        <v>-1.747368447321343E-3</v>
      </c>
      <c r="R345" s="5">
        <f>SUM($Q$54:Q345)*0.1+$O$8</f>
        <v>-2.5530740989208735E-2</v>
      </c>
      <c r="S345" s="5">
        <f>SUM($R$54:R345)+$U$8</f>
        <v>-2.4948312909086603</v>
      </c>
      <c r="T345">
        <f t="shared" si="78"/>
        <v>2.668441964945676E-2</v>
      </c>
      <c r="U345">
        <f t="shared" si="79"/>
        <v>2.635822885726272</v>
      </c>
      <c r="X345" s="1"/>
    </row>
    <row r="346" spans="2:24" x14ac:dyDescent="0.35">
      <c r="B346">
        <f t="shared" si="64"/>
        <v>29.200000000000145</v>
      </c>
      <c r="C346">
        <f t="shared" si="65"/>
        <v>-1396.6998684018731</v>
      </c>
      <c r="D346">
        <f t="shared" si="66"/>
        <v>-725.74654049904279</v>
      </c>
      <c r="E346">
        <f t="shared" si="67"/>
        <v>29.169165961926041</v>
      </c>
      <c r="F346">
        <f t="shared" si="68"/>
        <v>36287.327024952137</v>
      </c>
      <c r="G346">
        <f t="shared" si="69"/>
        <v>-3635.5574166762617</v>
      </c>
      <c r="H346">
        <f t="shared" si="70"/>
        <v>17626.812485476792</v>
      </c>
      <c r="I346">
        <f t="shared" si="71"/>
        <v>17997.827539125668</v>
      </c>
      <c r="J346" s="46">
        <f t="shared" si="72"/>
        <v>726.33248673678577</v>
      </c>
      <c r="K346">
        <f t="shared" si="73"/>
        <v>2.8644432177672927</v>
      </c>
      <c r="L346">
        <f t="shared" si="74"/>
        <v>1.4449925699048496E-3</v>
      </c>
      <c r="M346" s="46">
        <f t="shared" si="75"/>
        <v>2.8644443111751401</v>
      </c>
      <c r="N346" s="8">
        <f t="shared" si="76"/>
        <v>3.6163558359901776E-4</v>
      </c>
      <c r="O346" s="5">
        <f>SUM($N$54:N346)*0.1+$O$30</f>
        <v>7.7975755800381089E-3</v>
      </c>
      <c r="P346" s="5">
        <f>SUM($O$54:O346)+$U$30</f>
        <v>0.85831454473550484</v>
      </c>
      <c r="Q346" s="8">
        <f t="shared" si="77"/>
        <v>-1.7533714612609805E-3</v>
      </c>
      <c r="R346" s="5">
        <f>SUM($Q$54:Q346)*0.1+$O$8</f>
        <v>-2.5706078135334834E-2</v>
      </c>
      <c r="S346" s="5">
        <f>SUM($R$54:R346)+$U$8</f>
        <v>-2.5205373690439949</v>
      </c>
      <c r="T346">
        <f t="shared" si="78"/>
        <v>2.6862699753121357E-2</v>
      </c>
      <c r="U346">
        <f t="shared" si="79"/>
        <v>2.6626701798104362</v>
      </c>
      <c r="X346" s="1"/>
    </row>
    <row r="347" spans="2:24" x14ac:dyDescent="0.35">
      <c r="B347">
        <f t="shared" si="64"/>
        <v>29.300000000000146</v>
      </c>
      <c r="C347">
        <f t="shared" si="65"/>
        <v>-1396.6998684018731</v>
      </c>
      <c r="D347">
        <f t="shared" si="66"/>
        <v>-725.74654049904279</v>
      </c>
      <c r="E347">
        <f t="shared" si="67"/>
        <v>29.169165961926041</v>
      </c>
      <c r="F347">
        <f t="shared" si="68"/>
        <v>36287.327024952137</v>
      </c>
      <c r="G347">
        <f t="shared" si="69"/>
        <v>-3632.6405000800692</v>
      </c>
      <c r="H347">
        <f t="shared" si="70"/>
        <v>17687.161363851712</v>
      </c>
      <c r="I347">
        <f t="shared" si="71"/>
        <v>18056.349412706622</v>
      </c>
      <c r="J347" s="46">
        <f t="shared" si="72"/>
        <v>726.33248673678577</v>
      </c>
      <c r="K347">
        <f t="shared" si="73"/>
        <v>2.8737572632267003</v>
      </c>
      <c r="L347">
        <f t="shared" si="74"/>
        <v>1.4449925699048496E-3</v>
      </c>
      <c r="M347" s="46">
        <f t="shared" si="75"/>
        <v>2.8737583530907389</v>
      </c>
      <c r="N347" s="8">
        <f t="shared" si="76"/>
        <v>3.613454325397235E-4</v>
      </c>
      <c r="O347" s="5">
        <f>SUM($N$54:N347)*0.1+$O$30</f>
        <v>7.8337101232920821E-3</v>
      </c>
      <c r="P347" s="5">
        <f>SUM($O$54:O347)+$U$30</f>
        <v>0.86614825485879687</v>
      </c>
      <c r="Q347" s="8">
        <f t="shared" si="77"/>
        <v>-1.759374475200618E-3</v>
      </c>
      <c r="R347" s="5">
        <f>SUM($Q$54:Q347)*0.1+$O$8</f>
        <v>-2.5882015582854898E-2</v>
      </c>
      <c r="S347" s="5">
        <f>SUM($R$54:R347)+$U$8</f>
        <v>-2.5464193846268497</v>
      </c>
      <c r="T347">
        <f t="shared" si="78"/>
        <v>2.7041555889536249E-2</v>
      </c>
      <c r="U347">
        <f t="shared" si="79"/>
        <v>2.6896959831546621</v>
      </c>
      <c r="X347" s="1"/>
    </row>
    <row r="348" spans="2:24" x14ac:dyDescent="0.35">
      <c r="B348">
        <f t="shared" si="64"/>
        <v>29.400000000000148</v>
      </c>
      <c r="C348">
        <f t="shared" si="65"/>
        <v>-1396.6998684018731</v>
      </c>
      <c r="D348">
        <f t="shared" si="66"/>
        <v>-725.74654049904279</v>
      </c>
      <c r="E348">
        <f t="shared" si="67"/>
        <v>29.169165961926041</v>
      </c>
      <c r="F348">
        <f t="shared" si="68"/>
        <v>36287.327024952137</v>
      </c>
      <c r="G348">
        <f t="shared" si="69"/>
        <v>-3629.7235834838762</v>
      </c>
      <c r="H348">
        <f t="shared" si="70"/>
        <v>17747.510242226635</v>
      </c>
      <c r="I348">
        <f t="shared" si="71"/>
        <v>18114.88374487781</v>
      </c>
      <c r="J348" s="46">
        <f t="shared" si="72"/>
        <v>726.33248673678577</v>
      </c>
      <c r="K348">
        <f t="shared" si="73"/>
        <v>2.8830732915323281</v>
      </c>
      <c r="L348">
        <f t="shared" si="74"/>
        <v>1.4449925699048496E-3</v>
      </c>
      <c r="M348" s="46">
        <f t="shared" si="75"/>
        <v>2.8830743778747077</v>
      </c>
      <c r="N348" s="8">
        <f t="shared" si="76"/>
        <v>3.6105528148042918E-4</v>
      </c>
      <c r="O348" s="5">
        <f>SUM($N$54:N348)*0.1+$O$30</f>
        <v>7.8698156514401246E-3</v>
      </c>
      <c r="P348" s="5">
        <f>SUM($O$54:O348)+$U$30</f>
        <v>0.87401807051023694</v>
      </c>
      <c r="Q348" s="8">
        <f t="shared" si="77"/>
        <v>-1.7653774891402559E-3</v>
      </c>
      <c r="R348" s="5">
        <f>SUM($Q$54:Q348)*0.1+$O$8</f>
        <v>-2.605855333176892E-2</v>
      </c>
      <c r="S348" s="5">
        <f>SUM($R$54:R348)+$U$8</f>
        <v>-2.5724779379586185</v>
      </c>
      <c r="T348">
        <f t="shared" si="78"/>
        <v>2.7220988228429496E-2</v>
      </c>
      <c r="U348">
        <f t="shared" si="79"/>
        <v>2.7169008684275293</v>
      </c>
      <c r="X348" s="1"/>
    </row>
    <row r="349" spans="2:24" x14ac:dyDescent="0.35">
      <c r="B349">
        <f t="shared" si="64"/>
        <v>29.500000000000149</v>
      </c>
      <c r="C349">
        <f t="shared" si="65"/>
        <v>-1396.6998684018731</v>
      </c>
      <c r="D349">
        <f t="shared" si="66"/>
        <v>-725.74654049904279</v>
      </c>
      <c r="E349">
        <f t="shared" si="67"/>
        <v>29.169165961926041</v>
      </c>
      <c r="F349">
        <f t="shared" si="68"/>
        <v>36287.327024952137</v>
      </c>
      <c r="G349">
        <f t="shared" si="69"/>
        <v>-3626.8066668876836</v>
      </c>
      <c r="H349">
        <f t="shared" si="70"/>
        <v>17807.859120601555</v>
      </c>
      <c r="I349">
        <f t="shared" si="71"/>
        <v>18173.430415256578</v>
      </c>
      <c r="J349" s="46">
        <f t="shared" si="72"/>
        <v>726.33248673678577</v>
      </c>
      <c r="K349">
        <f t="shared" si="73"/>
        <v>2.892391283524681</v>
      </c>
      <c r="L349">
        <f t="shared" si="74"/>
        <v>1.4449925699048496E-3</v>
      </c>
      <c r="M349" s="46">
        <f t="shared" si="75"/>
        <v>2.8923923663673525</v>
      </c>
      <c r="N349" s="8">
        <f t="shared" si="76"/>
        <v>3.6076513042113492E-4</v>
      </c>
      <c r="O349" s="5">
        <f>SUM($N$54:N349)*0.1+$O$30</f>
        <v>7.905892164482238E-3</v>
      </c>
      <c r="P349" s="5">
        <f>SUM($O$54:O349)+$U$30</f>
        <v>0.88192396267471918</v>
      </c>
      <c r="Q349" s="8">
        <f t="shared" si="77"/>
        <v>-1.7713805030798936E-3</v>
      </c>
      <c r="R349" s="5">
        <f>SUM($Q$54:Q349)*0.1+$O$8</f>
        <v>-2.623569138207691E-2</v>
      </c>
      <c r="S349" s="5">
        <f>SUM($R$54:R349)+$U$8</f>
        <v>-2.5987136293406952</v>
      </c>
      <c r="T349">
        <f t="shared" si="78"/>
        <v>2.7400996938286869E-2</v>
      </c>
      <c r="U349">
        <f t="shared" si="79"/>
        <v>2.7442854084917929</v>
      </c>
      <c r="X349" s="1"/>
    </row>
    <row r="350" spans="2:24" x14ac:dyDescent="0.35">
      <c r="B350">
        <f t="shared" si="64"/>
        <v>29.600000000000151</v>
      </c>
      <c r="C350">
        <f t="shared" si="65"/>
        <v>-1396.6998684018731</v>
      </c>
      <c r="D350">
        <f t="shared" si="66"/>
        <v>-725.74654049904279</v>
      </c>
      <c r="E350">
        <f t="shared" si="67"/>
        <v>29.169165961926041</v>
      </c>
      <c r="F350">
        <f t="shared" si="68"/>
        <v>36287.327024952137</v>
      </c>
      <c r="G350">
        <f t="shared" si="69"/>
        <v>-3623.8897502914911</v>
      </c>
      <c r="H350">
        <f t="shared" si="70"/>
        <v>17868.207998976475</v>
      </c>
      <c r="I350">
        <f t="shared" si="71"/>
        <v>18231.989304981358</v>
      </c>
      <c r="J350" s="46">
        <f t="shared" si="72"/>
        <v>726.33248673678577</v>
      </c>
      <c r="K350">
        <f t="shared" si="73"/>
        <v>2.9017112202863529</v>
      </c>
      <c r="L350">
        <f t="shared" si="74"/>
        <v>1.4449925699048496E-3</v>
      </c>
      <c r="M350" s="46">
        <f t="shared" si="75"/>
        <v>2.9017122996510691</v>
      </c>
      <c r="N350" s="8">
        <f t="shared" si="76"/>
        <v>3.6047497936184065E-4</v>
      </c>
      <c r="O350" s="5">
        <f>SUM($N$54:N350)*0.1+$O$30</f>
        <v>7.9419396624184225E-3</v>
      </c>
      <c r="P350" s="5">
        <f>SUM($O$54:O350)+$U$30</f>
        <v>0.88986590233713758</v>
      </c>
      <c r="Q350" s="8">
        <f t="shared" si="77"/>
        <v>-1.7773835170195311E-3</v>
      </c>
      <c r="R350" s="5">
        <f>SUM($Q$54:Q350)*0.1+$O$8</f>
        <v>-2.6413429733778859E-2</v>
      </c>
      <c r="S350" s="5">
        <f>SUM($R$54:R350)+$U$8</f>
        <v>-2.6251270590744742</v>
      </c>
      <c r="T350">
        <f t="shared" si="78"/>
        <v>2.7581582186357041E-2</v>
      </c>
      <c r="U350">
        <f t="shared" si="79"/>
        <v>2.7718501764033507</v>
      </c>
      <c r="X350" s="1"/>
    </row>
    <row r="351" spans="2:24" x14ac:dyDescent="0.35">
      <c r="B351">
        <f t="shared" si="64"/>
        <v>29.700000000000152</v>
      </c>
      <c r="C351">
        <f t="shared" si="65"/>
        <v>-1396.6998684018731</v>
      </c>
      <c r="D351">
        <f t="shared" si="66"/>
        <v>-725.74654049904279</v>
      </c>
      <c r="E351">
        <f t="shared" si="67"/>
        <v>29.169165961926041</v>
      </c>
      <c r="F351">
        <f t="shared" si="68"/>
        <v>36287.327024952137</v>
      </c>
      <c r="G351">
        <f t="shared" si="69"/>
        <v>-3620.972833695298</v>
      </c>
      <c r="H351">
        <f t="shared" si="70"/>
        <v>17928.556877351399</v>
      </c>
      <c r="I351">
        <f t="shared" si="71"/>
        <v>18290.560296688112</v>
      </c>
      <c r="J351" s="46">
        <f t="shared" si="72"/>
        <v>726.33248673678577</v>
      </c>
      <c r="K351">
        <f t="shared" si="73"/>
        <v>2.9110330831382769</v>
      </c>
      <c r="L351">
        <f t="shared" si="74"/>
        <v>1.4449925699048496E-3</v>
      </c>
      <c r="M351" s="46">
        <f t="shared" si="75"/>
        <v>2.9110341590465962</v>
      </c>
      <c r="N351" s="8">
        <f t="shared" si="76"/>
        <v>3.6018482830254634E-4</v>
      </c>
      <c r="O351" s="5">
        <f>SUM($N$54:N351)*0.1+$O$30</f>
        <v>7.9779581452486779E-3</v>
      </c>
      <c r="P351" s="5">
        <f>SUM($O$54:O351)+$U$30</f>
        <v>0.89784386048238629</v>
      </c>
      <c r="Q351" s="8">
        <f t="shared" si="77"/>
        <v>-1.7833865309591691E-3</v>
      </c>
      <c r="R351" s="5">
        <f>SUM($Q$54:Q351)*0.1+$O$8</f>
        <v>-2.6591768386874777E-2</v>
      </c>
      <c r="S351" s="5">
        <f>SUM($R$54:R351)+$U$8</f>
        <v>-2.651718827461349</v>
      </c>
      <c r="T351">
        <f t="shared" si="78"/>
        <v>2.7762744138656981E-2</v>
      </c>
      <c r="U351">
        <f t="shared" si="79"/>
        <v>2.7995957454102021</v>
      </c>
      <c r="X351" s="1"/>
    </row>
    <row r="352" spans="2:24" x14ac:dyDescent="0.35">
      <c r="B352">
        <f t="shared" si="64"/>
        <v>29.800000000000153</v>
      </c>
      <c r="C352">
        <f t="shared" si="65"/>
        <v>-1396.6998684018731</v>
      </c>
      <c r="D352">
        <f t="shared" si="66"/>
        <v>-725.74654049904279</v>
      </c>
      <c r="E352">
        <f t="shared" si="67"/>
        <v>29.169165961926041</v>
      </c>
      <c r="F352">
        <f t="shared" si="68"/>
        <v>36287.327024952137</v>
      </c>
      <c r="G352">
        <f t="shared" si="69"/>
        <v>-3618.0559170991055</v>
      </c>
      <c r="H352">
        <f t="shared" si="70"/>
        <v>17988.905755726322</v>
      </c>
      <c r="I352">
        <f t="shared" si="71"/>
        <v>18349.143274487218</v>
      </c>
      <c r="J352" s="46">
        <f t="shared" si="72"/>
        <v>726.33248673678577</v>
      </c>
      <c r="K352">
        <f t="shared" si="73"/>
        <v>2.9203568536360476</v>
      </c>
      <c r="L352">
        <f t="shared" si="74"/>
        <v>1.4449925699048496E-3</v>
      </c>
      <c r="M352" s="46">
        <f t="shared" si="75"/>
        <v>2.9203579261093351</v>
      </c>
      <c r="N352" s="8">
        <f t="shared" si="76"/>
        <v>3.5989467724325207E-4</v>
      </c>
      <c r="O352" s="5">
        <f>SUM($N$54:N352)*0.1+$O$30</f>
        <v>8.0139476129730026E-3</v>
      </c>
      <c r="P352" s="5">
        <f>SUM($O$54:O352)+$U$30</f>
        <v>0.90585780809535932</v>
      </c>
      <c r="Q352" s="8">
        <f t="shared" si="77"/>
        <v>-1.7893895448988068E-3</v>
      </c>
      <c r="R352" s="5">
        <f>SUM($Q$54:Q352)*0.1+$O$8</f>
        <v>-2.677070734136466E-2</v>
      </c>
      <c r="S352" s="5">
        <f>SUM($R$54:R352)+$U$8</f>
        <v>-2.6784895348027136</v>
      </c>
      <c r="T352">
        <f t="shared" si="78"/>
        <v>2.7944482959977472E-2</v>
      </c>
      <c r="U352">
        <f t="shared" si="79"/>
        <v>2.8275226889514053</v>
      </c>
      <c r="X352" s="1"/>
    </row>
    <row r="353" spans="2:24" x14ac:dyDescent="0.35">
      <c r="B353">
        <f t="shared" si="64"/>
        <v>29.900000000000155</v>
      </c>
      <c r="C353">
        <f t="shared" si="65"/>
        <v>-1396.6998684018731</v>
      </c>
      <c r="D353">
        <f t="shared" si="66"/>
        <v>-725.74654049904279</v>
      </c>
      <c r="E353">
        <f t="shared" si="67"/>
        <v>29.169165961926041</v>
      </c>
      <c r="F353">
        <f t="shared" si="68"/>
        <v>36287.327024952137</v>
      </c>
      <c r="G353">
        <f t="shared" si="69"/>
        <v>-3615.1390005029129</v>
      </c>
      <c r="H353">
        <f t="shared" si="70"/>
        <v>18049.254634101242</v>
      </c>
      <c r="I353">
        <f t="shared" si="71"/>
        <v>18407.738123940766</v>
      </c>
      <c r="J353" s="46">
        <f t="shared" si="72"/>
        <v>726.33248673678577</v>
      </c>
      <c r="K353">
        <f t="shared" si="73"/>
        <v>2.9296825135663052</v>
      </c>
      <c r="L353">
        <f t="shared" si="74"/>
        <v>1.4449925699048496E-3</v>
      </c>
      <c r="M353" s="46">
        <f t="shared" si="75"/>
        <v>2.9296835826257355</v>
      </c>
      <c r="N353" s="8">
        <f t="shared" si="76"/>
        <v>3.5960452618395776E-4</v>
      </c>
      <c r="O353" s="5">
        <f>SUM($N$54:N353)*0.1+$O$30</f>
        <v>8.0499080655913983E-3</v>
      </c>
      <c r="P353" s="5">
        <f>SUM($O$54:O353)+$U$30</f>
        <v>0.91390771616095068</v>
      </c>
      <c r="Q353" s="8">
        <f t="shared" si="77"/>
        <v>-1.7953925588384445E-3</v>
      </c>
      <c r="R353" s="5">
        <f>SUM($Q$54:Q353)*0.1+$O$8</f>
        <v>-2.6950246597248501E-2</v>
      </c>
      <c r="S353" s="5">
        <f>SUM($R$54:R353)+$U$8</f>
        <v>-2.7054397813999622</v>
      </c>
      <c r="T353">
        <f t="shared" si="78"/>
        <v>2.8126798813888826E-2</v>
      </c>
      <c r="U353">
        <f t="shared" si="79"/>
        <v>2.85563158065602</v>
      </c>
      <c r="X353" s="1"/>
    </row>
    <row r="354" spans="2:24" x14ac:dyDescent="0.35">
      <c r="B354">
        <f t="shared" si="64"/>
        <v>30.000000000000156</v>
      </c>
      <c r="C354">
        <f t="shared" si="65"/>
        <v>-1396.6998684018731</v>
      </c>
      <c r="D354">
        <f t="shared" si="66"/>
        <v>-725.74654049904279</v>
      </c>
      <c r="E354">
        <f t="shared" si="67"/>
        <v>29.169165961926041</v>
      </c>
      <c r="F354">
        <f t="shared" si="68"/>
        <v>36287.327024952137</v>
      </c>
      <c r="G354">
        <f t="shared" si="69"/>
        <v>-3612.2220839067204</v>
      </c>
      <c r="H354">
        <f t="shared" si="70"/>
        <v>18109.603512476162</v>
      </c>
      <c r="I354">
        <f t="shared" si="71"/>
        <v>18466.344732040296</v>
      </c>
      <c r="J354" s="46">
        <f t="shared" si="72"/>
        <v>726.33248673678577</v>
      </c>
      <c r="K354">
        <f t="shared" si="73"/>
        <v>2.9390100449431946</v>
      </c>
      <c r="L354">
        <f t="shared" si="74"/>
        <v>1.4449925699048496E-3</v>
      </c>
      <c r="M354" s="46">
        <f t="shared" si="75"/>
        <v>2.9390111106097541</v>
      </c>
      <c r="N354" s="8">
        <f t="shared" si="76"/>
        <v>3.5931437512466349E-4</v>
      </c>
      <c r="O354" s="5">
        <f>SUM($N$54:N354)*0.1+$O$30</f>
        <v>8.085839503103865E-3</v>
      </c>
      <c r="P354" s="5">
        <f>SUM($O$54:O354)+$U$30</f>
        <v>0.9219935556640545</v>
      </c>
      <c r="Q354" s="8">
        <f t="shared" si="77"/>
        <v>-1.801395572778082E-3</v>
      </c>
      <c r="R354" s="5">
        <f>SUM($Q$54:Q354)*0.1+$O$8</f>
        <v>-2.7130386154526311E-2</v>
      </c>
      <c r="S354" s="5">
        <f>SUM($R$54:R354)+$U$8</f>
        <v>-2.7325701675544884</v>
      </c>
      <c r="T354">
        <f t="shared" si="78"/>
        <v>2.8309691862746719E-2</v>
      </c>
      <c r="U354">
        <f t="shared" si="79"/>
        <v>2.8839229943420492</v>
      </c>
      <c r="X354" s="1"/>
    </row>
    <row r="355" spans="2:24" x14ac:dyDescent="0.35">
      <c r="B355">
        <f t="shared" si="64"/>
        <v>30.100000000000158</v>
      </c>
      <c r="C355">
        <f t="shared" si="65"/>
        <v>-1396.6998684018731</v>
      </c>
      <c r="D355">
        <f t="shared" si="66"/>
        <v>-725.74654049904279</v>
      </c>
      <c r="E355">
        <f t="shared" si="67"/>
        <v>29.169165961926041</v>
      </c>
      <c r="F355">
        <f t="shared" si="68"/>
        <v>36287.327024952137</v>
      </c>
      <c r="G355">
        <f t="shared" si="69"/>
        <v>-3609.3051673105274</v>
      </c>
      <c r="H355">
        <f t="shared" si="70"/>
        <v>18169.952390851082</v>
      </c>
      <c r="I355">
        <f t="shared" si="71"/>
        <v>18524.96298718487</v>
      </c>
      <c r="J355" s="46">
        <f t="shared" si="72"/>
        <v>726.33248673678577</v>
      </c>
      <c r="K355">
        <f t="shared" si="73"/>
        <v>2.9483394300048755</v>
      </c>
      <c r="L355">
        <f t="shared" si="74"/>
        <v>1.4449925699048496E-3</v>
      </c>
      <c r="M355" s="46">
        <f t="shared" si="75"/>
        <v>2.9483404922993639</v>
      </c>
      <c r="N355" s="8">
        <f t="shared" si="76"/>
        <v>3.5902422406536917E-4</v>
      </c>
      <c r="O355" s="5">
        <f>SUM($N$54:N355)*0.1+$O$30</f>
        <v>8.121741925510401E-3</v>
      </c>
      <c r="P355" s="5">
        <f>SUM($O$54:O355)+$U$30</f>
        <v>0.9301152975895649</v>
      </c>
      <c r="Q355" s="8">
        <f t="shared" si="77"/>
        <v>-1.8073985867177195E-3</v>
      </c>
      <c r="R355" s="5">
        <f>SUM($Q$54:Q355)*0.1+$O$8</f>
        <v>-2.7311126013198087E-2</v>
      </c>
      <c r="S355" s="5">
        <f>SUM($R$54:R355)+$U$8</f>
        <v>-2.7598812935676866</v>
      </c>
      <c r="T355">
        <f t="shared" si="78"/>
        <v>2.8493162267698168E-2</v>
      </c>
      <c r="U355">
        <f t="shared" si="79"/>
        <v>2.9123975040153725</v>
      </c>
      <c r="X355" s="1"/>
    </row>
    <row r="356" spans="2:24" x14ac:dyDescent="0.35">
      <c r="B356">
        <f t="shared" si="64"/>
        <v>30.200000000000159</v>
      </c>
      <c r="C356">
        <f t="shared" si="65"/>
        <v>-1396.6998684018731</v>
      </c>
      <c r="D356">
        <f t="shared" si="66"/>
        <v>-725.74654049904279</v>
      </c>
      <c r="E356">
        <f t="shared" si="67"/>
        <v>29.169165961926041</v>
      </c>
      <c r="F356">
        <f t="shared" si="68"/>
        <v>36287.327024952137</v>
      </c>
      <c r="G356">
        <f t="shared" si="69"/>
        <v>-3606.3882507143348</v>
      </c>
      <c r="H356">
        <f t="shared" si="70"/>
        <v>18230.301269226005</v>
      </c>
      <c r="I356">
        <f t="shared" si="71"/>
        <v>18583.592779159626</v>
      </c>
      <c r="J356" s="46">
        <f t="shared" si="72"/>
        <v>726.33248673678577</v>
      </c>
      <c r="K356">
        <f t="shared" si="73"/>
        <v>2.9576706512101079</v>
      </c>
      <c r="L356">
        <f t="shared" si="74"/>
        <v>1.4449925699048496E-3</v>
      </c>
      <c r="M356" s="46">
        <f t="shared" si="75"/>
        <v>2.9576717101531407</v>
      </c>
      <c r="N356" s="8">
        <f t="shared" si="76"/>
        <v>3.5873407300607491E-4</v>
      </c>
      <c r="O356" s="5">
        <f>SUM($N$54:N356)*0.1+$O$30</f>
        <v>8.1576153328110079E-3</v>
      </c>
      <c r="P356" s="5">
        <f>SUM($O$54:O356)+$U$30</f>
        <v>0.93827291292237591</v>
      </c>
      <c r="Q356" s="8">
        <f t="shared" si="77"/>
        <v>-1.8134016006573575E-3</v>
      </c>
      <c r="R356" s="5">
        <f>SUM($Q$54:Q356)*0.1+$O$8</f>
        <v>-2.749246617326382E-2</v>
      </c>
      <c r="S356" s="5">
        <f>SUM($R$54:R356)+$U$8</f>
        <v>-2.7873737597409503</v>
      </c>
      <c r="T356">
        <f t="shared" si="78"/>
        <v>2.8677210188687612E-2</v>
      </c>
      <c r="U356">
        <f t="shared" si="79"/>
        <v>2.9410556838686754</v>
      </c>
      <c r="X356" s="1"/>
    </row>
    <row r="357" spans="2:24" x14ac:dyDescent="0.35">
      <c r="B357">
        <f t="shared" si="64"/>
        <v>30.300000000000161</v>
      </c>
      <c r="C357">
        <f t="shared" si="65"/>
        <v>-1396.6998684018731</v>
      </c>
      <c r="D357">
        <f t="shared" si="66"/>
        <v>-725.74654049904279</v>
      </c>
      <c r="E357">
        <f t="shared" si="67"/>
        <v>29.169165961926041</v>
      </c>
      <c r="F357">
        <f t="shared" si="68"/>
        <v>36287.327024952137</v>
      </c>
      <c r="G357">
        <f t="shared" si="69"/>
        <v>-3603.4713341181423</v>
      </c>
      <c r="H357">
        <f t="shared" si="70"/>
        <v>18290.650147600925</v>
      </c>
      <c r="I357">
        <f t="shared" si="71"/>
        <v>18642.233999114615</v>
      </c>
      <c r="J357" s="46">
        <f t="shared" si="72"/>
        <v>726.33248673678577</v>
      </c>
      <c r="K357">
        <f t="shared" si="73"/>
        <v>2.9670036912348832</v>
      </c>
      <c r="L357">
        <f t="shared" si="74"/>
        <v>1.4449925699048496E-3</v>
      </c>
      <c r="M357" s="46">
        <f t="shared" si="75"/>
        <v>2.9670047468468943</v>
      </c>
      <c r="N357" s="8">
        <f t="shared" si="76"/>
        <v>3.5844392194678065E-4</v>
      </c>
      <c r="O357" s="5">
        <f>SUM($N$54:N357)*0.1+$O$30</f>
        <v>8.1934597250056859E-3</v>
      </c>
      <c r="P357" s="5">
        <f>SUM($O$54:O357)+$U$30</f>
        <v>0.94646637264738165</v>
      </c>
      <c r="Q357" s="8">
        <f t="shared" si="77"/>
        <v>-1.819404614596995E-3</v>
      </c>
      <c r="R357" s="5">
        <f>SUM($Q$54:Q357)*0.1+$O$8</f>
        <v>-2.7674406634723522E-2</v>
      </c>
      <c r="S357" s="5">
        <f>SUM($R$54:R357)+$U$8</f>
        <v>-2.8150481663756737</v>
      </c>
      <c r="T357">
        <f t="shared" si="78"/>
        <v>2.8861835784463184E-2</v>
      </c>
      <c r="U357">
        <f t="shared" si="79"/>
        <v>2.9698981082803724</v>
      </c>
      <c r="X357" s="1"/>
    </row>
    <row r="358" spans="2:24" x14ac:dyDescent="0.35">
      <c r="B358">
        <f t="shared" si="64"/>
        <v>30.400000000000162</v>
      </c>
      <c r="C358">
        <f t="shared" si="65"/>
        <v>-1396.6998684018731</v>
      </c>
      <c r="D358">
        <f t="shared" si="66"/>
        <v>-725.74654049904279</v>
      </c>
      <c r="E358">
        <f t="shared" si="67"/>
        <v>29.169165961926041</v>
      </c>
      <c r="F358">
        <f t="shared" si="68"/>
        <v>36287.327024952137</v>
      </c>
      <c r="G358">
        <f t="shared" si="69"/>
        <v>-3600.5544175219493</v>
      </c>
      <c r="H358">
        <f t="shared" si="70"/>
        <v>18350.999025975845</v>
      </c>
      <c r="I358">
        <f t="shared" si="71"/>
        <v>18700.886539544143</v>
      </c>
      <c r="J358" s="46">
        <f t="shared" si="72"/>
        <v>726.33248673678577</v>
      </c>
      <c r="K358">
        <f t="shared" si="73"/>
        <v>2.9763385329691396</v>
      </c>
      <c r="L358">
        <f t="shared" si="74"/>
        <v>1.4449925699048496E-3</v>
      </c>
      <c r="M358" s="46">
        <f t="shared" si="75"/>
        <v>2.9763395852703822</v>
      </c>
      <c r="N358" s="8">
        <f t="shared" si="76"/>
        <v>3.5815377088748633E-4</v>
      </c>
      <c r="O358" s="5">
        <f>SUM($N$54:N358)*0.1+$O$30</f>
        <v>8.2292751020944365E-3</v>
      </c>
      <c r="P358" s="5">
        <f>SUM($O$54:O358)+$U$30</f>
        <v>0.95469564774947613</v>
      </c>
      <c r="Q358" s="8">
        <f t="shared" si="77"/>
        <v>-1.8254076285366325E-3</v>
      </c>
      <c r="R358" s="5">
        <f>SUM($Q$54:Q358)*0.1+$O$8</f>
        <v>-2.7856947397577183E-2</v>
      </c>
      <c r="S358" s="5">
        <f>SUM($R$54:R358)+$U$8</f>
        <v>-2.8429051137732508</v>
      </c>
      <c r="T358">
        <f t="shared" si="78"/>
        <v>2.9047039212582986E-2</v>
      </c>
      <c r="U358">
        <f t="shared" si="79"/>
        <v>2.9989253518135279</v>
      </c>
      <c r="X358" s="1"/>
    </row>
    <row r="359" spans="2:24" x14ac:dyDescent="0.35">
      <c r="B359">
        <f t="shared" si="64"/>
        <v>30.500000000000163</v>
      </c>
      <c r="C359">
        <f t="shared" si="65"/>
        <v>-1396.6998684018731</v>
      </c>
      <c r="D359">
        <f t="shared" si="66"/>
        <v>-725.74654049904279</v>
      </c>
      <c r="E359">
        <f t="shared" si="67"/>
        <v>29.169165961926041</v>
      </c>
      <c r="F359">
        <f t="shared" si="68"/>
        <v>36287.327024952137</v>
      </c>
      <c r="G359">
        <f t="shared" si="69"/>
        <v>-3597.6375009257567</v>
      </c>
      <c r="H359">
        <f t="shared" si="70"/>
        <v>18411.347904350769</v>
      </c>
      <c r="I359">
        <f t="shared" si="71"/>
        <v>18759.550294266352</v>
      </c>
      <c r="J359" s="46">
        <f t="shared" si="72"/>
        <v>726.33248673678577</v>
      </c>
      <c r="K359">
        <f t="shared" si="73"/>
        <v>2.98567515951351</v>
      </c>
      <c r="L359">
        <f t="shared" si="74"/>
        <v>1.4449925699048496E-3</v>
      </c>
      <c r="M359" s="46">
        <f t="shared" si="75"/>
        <v>2.9856762085240596</v>
      </c>
      <c r="N359" s="8">
        <f t="shared" si="76"/>
        <v>3.5786361982819207E-4</v>
      </c>
      <c r="O359" s="5">
        <f>SUM($N$54:N359)*0.1+$O$30</f>
        <v>8.2650614640772547E-3</v>
      </c>
      <c r="P359" s="5">
        <f>SUM($O$54:O359)+$U$30</f>
        <v>0.96296070921355337</v>
      </c>
      <c r="Q359" s="8">
        <f t="shared" si="77"/>
        <v>-1.8314106424762704E-3</v>
      </c>
      <c r="R359" s="5">
        <f>SUM($Q$54:Q359)*0.1+$O$8</f>
        <v>-2.8040088461824809E-2</v>
      </c>
      <c r="S359" s="5">
        <f>SUM($R$54:R359)+$U$8</f>
        <v>-2.8709452022350757</v>
      </c>
      <c r="T359">
        <f t="shared" si="78"/>
        <v>2.9232820629421574E-2</v>
      </c>
      <c r="U359">
        <f t="shared" si="79"/>
        <v>3.0281379892147697</v>
      </c>
      <c r="X359" s="1"/>
    </row>
    <row r="360" spans="2:24" x14ac:dyDescent="0.35">
      <c r="B360">
        <f t="shared" si="64"/>
        <v>30.600000000000165</v>
      </c>
      <c r="C360">
        <f t="shared" si="65"/>
        <v>-1396.6998684018731</v>
      </c>
      <c r="D360">
        <f t="shared" si="66"/>
        <v>-725.74654049904279</v>
      </c>
      <c r="E360">
        <f t="shared" si="67"/>
        <v>29.169165961926041</v>
      </c>
      <c r="F360">
        <f t="shared" si="68"/>
        <v>36287.327024952137</v>
      </c>
      <c r="G360">
        <f t="shared" si="69"/>
        <v>-3594.7205843295642</v>
      </c>
      <c r="H360">
        <f t="shared" si="70"/>
        <v>18471.696782725689</v>
      </c>
      <c r="I360">
        <f t="shared" si="71"/>
        <v>18818.225158403257</v>
      </c>
      <c r="J360" s="46">
        <f t="shared" si="72"/>
        <v>726.33248673678577</v>
      </c>
      <c r="K360">
        <f t="shared" si="73"/>
        <v>2.9950135541761438</v>
      </c>
      <c r="L360">
        <f t="shared" si="74"/>
        <v>1.4449925699048496E-3</v>
      </c>
      <c r="M360" s="46">
        <f t="shared" si="75"/>
        <v>2.9950145999158999</v>
      </c>
      <c r="N360" s="8">
        <f t="shared" si="76"/>
        <v>3.575734687688978E-4</v>
      </c>
      <c r="O360" s="5">
        <f>SUM($N$54:N360)*0.1+$O$30</f>
        <v>8.3008188109541439E-3</v>
      </c>
      <c r="P360" s="5">
        <f>SUM($O$54:O360)+$U$30</f>
        <v>0.97126152802450749</v>
      </c>
      <c r="Q360" s="8">
        <f t="shared" si="77"/>
        <v>-1.8374136564159082E-3</v>
      </c>
      <c r="R360" s="5">
        <f>SUM($Q$54:Q360)*0.1+$O$8</f>
        <v>-2.8223829827466403E-2</v>
      </c>
      <c r="S360" s="5">
        <f>SUM($R$54:R360)+$U$8</f>
        <v>-2.8991690320625421</v>
      </c>
      <c r="T360">
        <f t="shared" si="78"/>
        <v>2.9419180190176482E-2</v>
      </c>
      <c r="U360">
        <f t="shared" si="79"/>
        <v>3.0575365954132026</v>
      </c>
      <c r="X360" s="1"/>
    </row>
    <row r="361" spans="2:24" x14ac:dyDescent="0.35">
      <c r="B361">
        <f t="shared" si="64"/>
        <v>30.700000000000166</v>
      </c>
      <c r="C361">
        <f t="shared" si="65"/>
        <v>-1396.6998684018731</v>
      </c>
      <c r="D361">
        <f t="shared" si="66"/>
        <v>-725.74654049904279</v>
      </c>
      <c r="E361">
        <f t="shared" si="67"/>
        <v>29.169165961926041</v>
      </c>
      <c r="F361">
        <f t="shared" si="68"/>
        <v>36287.327024952137</v>
      </c>
      <c r="G361">
        <f t="shared" si="69"/>
        <v>-3591.8036677333716</v>
      </c>
      <c r="H361">
        <f t="shared" si="70"/>
        <v>18532.045661100608</v>
      </c>
      <c r="I361">
        <f t="shared" si="71"/>
        <v>18876.911028361097</v>
      </c>
      <c r="J361" s="46">
        <f t="shared" si="72"/>
        <v>726.33248673678577</v>
      </c>
      <c r="K361">
        <f t="shared" si="73"/>
        <v>3.0043537004695824</v>
      </c>
      <c r="L361">
        <f t="shared" si="74"/>
        <v>1.4449925699048496E-3</v>
      </c>
      <c r="M361" s="46">
        <f t="shared" si="75"/>
        <v>3.0043547429582702</v>
      </c>
      <c r="N361" s="8">
        <f t="shared" si="76"/>
        <v>3.5728331770960354E-4</v>
      </c>
      <c r="O361" s="5">
        <f>SUM($N$54:N361)*0.1+$O$30</f>
        <v>8.3365471427251057E-3</v>
      </c>
      <c r="P361" s="5">
        <f>SUM($O$54:O361)+$U$30</f>
        <v>0.97959807516723263</v>
      </c>
      <c r="Q361" s="8">
        <f t="shared" si="77"/>
        <v>-1.8434166703555457E-3</v>
      </c>
      <c r="R361" s="5">
        <f>SUM($Q$54:Q361)*0.1+$O$8</f>
        <v>-2.8408171494501956E-2</v>
      </c>
      <c r="S361" s="5">
        <f>SUM($R$54:R361)+$U$8</f>
        <v>-2.927577203557044</v>
      </c>
      <c r="T361">
        <f t="shared" si="78"/>
        <v>2.9606118048874825E-2</v>
      </c>
      <c r="U361">
        <f t="shared" si="79"/>
        <v>3.0871217455193163</v>
      </c>
      <c r="X361" s="1"/>
    </row>
    <row r="362" spans="2:24" x14ac:dyDescent="0.35">
      <c r="B362">
        <f t="shared" si="64"/>
        <v>30.800000000000168</v>
      </c>
      <c r="C362">
        <f t="shared" si="65"/>
        <v>-1396.6998684018731</v>
      </c>
      <c r="D362">
        <f t="shared" si="66"/>
        <v>-725.74654049904279</v>
      </c>
      <c r="E362">
        <f t="shared" si="67"/>
        <v>29.169165961926041</v>
      </c>
      <c r="F362">
        <f t="shared" si="68"/>
        <v>36287.327024952137</v>
      </c>
      <c r="G362">
        <f t="shared" si="69"/>
        <v>-3588.8867511371786</v>
      </c>
      <c r="H362">
        <f t="shared" si="70"/>
        <v>18592.394539475528</v>
      </c>
      <c r="I362">
        <f t="shared" si="71"/>
        <v>18935.607801811046</v>
      </c>
      <c r="J362" s="46">
        <f t="shared" si="72"/>
        <v>726.33248673678577</v>
      </c>
      <c r="K362">
        <f t="shared" si="73"/>
        <v>3.0136955821076867</v>
      </c>
      <c r="L362">
        <f t="shared" si="74"/>
        <v>1.4449925699048496E-3</v>
      </c>
      <c r="M362" s="46">
        <f t="shared" si="75"/>
        <v>3.0136966213648595</v>
      </c>
      <c r="N362" s="8">
        <f t="shared" si="76"/>
        <v>3.5699316665030922E-4</v>
      </c>
      <c r="O362" s="5">
        <f>SUM($N$54:N362)*0.1+$O$30</f>
        <v>8.3722464593901352E-3</v>
      </c>
      <c r="P362" s="5">
        <f>SUM($O$54:O362)+$U$30</f>
        <v>0.98797032162662279</v>
      </c>
      <c r="Q362" s="8">
        <f t="shared" si="77"/>
        <v>-1.8494196842951832E-3</v>
      </c>
      <c r="R362" s="5">
        <f>SUM($Q$54:Q362)*0.1+$O$8</f>
        <v>-2.8593113462931474E-2</v>
      </c>
      <c r="S362" s="5">
        <f>SUM($R$54:R362)+$U$8</f>
        <v>-2.9561703170199753</v>
      </c>
      <c r="T362">
        <f t="shared" si="78"/>
        <v>2.9793634358380044E-2</v>
      </c>
      <c r="U362">
        <f t="shared" si="79"/>
        <v>3.1168940148238908</v>
      </c>
      <c r="X362" s="1"/>
    </row>
    <row r="363" spans="2:24" x14ac:dyDescent="0.35">
      <c r="B363">
        <f t="shared" ref="B363:B426" si="80">B362+0.1</f>
        <v>30.900000000000169</v>
      </c>
      <c r="C363">
        <f t="shared" si="65"/>
        <v>-1396.6998684018731</v>
      </c>
      <c r="D363">
        <f t="shared" si="66"/>
        <v>-725.74654049904279</v>
      </c>
      <c r="E363">
        <f t="shared" si="67"/>
        <v>29.169165961926041</v>
      </c>
      <c r="F363">
        <f t="shared" si="68"/>
        <v>36287.327024952137</v>
      </c>
      <c r="G363">
        <f t="shared" si="69"/>
        <v>-3585.9698345409861</v>
      </c>
      <c r="H363">
        <f t="shared" si="70"/>
        <v>18652.743417850452</v>
      </c>
      <c r="I363">
        <f t="shared" si="71"/>
        <v>18994.315377670271</v>
      </c>
      <c r="J363" s="46">
        <f t="shared" si="72"/>
        <v>726.33248673678577</v>
      </c>
      <c r="K363">
        <f t="shared" si="73"/>
        <v>3.0230391830026249</v>
      </c>
      <c r="L363">
        <f t="shared" si="74"/>
        <v>1.4449925699048496E-3</v>
      </c>
      <c r="M363" s="46">
        <f t="shared" si="75"/>
        <v>3.0230402190476657</v>
      </c>
      <c r="N363" s="8">
        <f t="shared" si="76"/>
        <v>3.5670301559101496E-4</v>
      </c>
      <c r="O363" s="5">
        <f>SUM($N$54:N363)*0.1+$O$30</f>
        <v>8.4079167609492373E-3</v>
      </c>
      <c r="P363" s="5">
        <f>SUM($O$54:O363)+$U$30</f>
        <v>0.996378238387572</v>
      </c>
      <c r="Q363" s="8">
        <f t="shared" si="77"/>
        <v>-1.8554226982348211E-3</v>
      </c>
      <c r="R363" s="5">
        <f>SUM($Q$54:Q363)*0.1+$O$8</f>
        <v>-2.8778655732754954E-2</v>
      </c>
      <c r="S363" s="5">
        <f>SUM($R$54:R363)+$U$8</f>
        <v>-2.9849489727527301</v>
      </c>
      <c r="T363">
        <f t="shared" si="78"/>
        <v>2.9981729270398678E-2</v>
      </c>
      <c r="U363">
        <f t="shared" si="79"/>
        <v>3.1468539787969032</v>
      </c>
      <c r="X363" s="1"/>
    </row>
    <row r="364" spans="2:24" x14ac:dyDescent="0.35">
      <c r="B364">
        <f t="shared" si="80"/>
        <v>31.000000000000171</v>
      </c>
      <c r="C364">
        <f t="shared" si="65"/>
        <v>-1396.6998684018731</v>
      </c>
      <c r="D364">
        <f t="shared" si="66"/>
        <v>-725.74654049904279</v>
      </c>
      <c r="E364">
        <f t="shared" si="67"/>
        <v>29.169165961926041</v>
      </c>
      <c r="F364">
        <f t="shared" si="68"/>
        <v>36287.327024952137</v>
      </c>
      <c r="G364">
        <f t="shared" si="69"/>
        <v>-3583.0529179447935</v>
      </c>
      <c r="H364">
        <f t="shared" si="70"/>
        <v>18713.092296225372</v>
      </c>
      <c r="I364">
        <f t="shared" si="71"/>
        <v>19053.033656083277</v>
      </c>
      <c r="J364" s="46">
        <f t="shared" si="72"/>
        <v>726.33248673678577</v>
      </c>
      <c r="K364">
        <f t="shared" si="73"/>
        <v>3.0323844872619006</v>
      </c>
      <c r="L364">
        <f t="shared" si="74"/>
        <v>1.4449925699048496E-3</v>
      </c>
      <c r="M364" s="46">
        <f t="shared" si="75"/>
        <v>3.032385520114024</v>
      </c>
      <c r="N364" s="8">
        <f t="shared" si="76"/>
        <v>3.564128645317207E-4</v>
      </c>
      <c r="O364" s="5">
        <f>SUM($N$54:N364)*0.1+$O$30</f>
        <v>8.4435580474024104E-3</v>
      </c>
      <c r="P364" s="5">
        <f>SUM($O$54:O364)+$U$30</f>
        <v>1.0048217964349744</v>
      </c>
      <c r="Q364" s="8">
        <f t="shared" si="77"/>
        <v>-1.8614257121744586E-3</v>
      </c>
      <c r="R364" s="5">
        <f>SUM($Q$54:Q364)*0.1+$O$8</f>
        <v>-2.8964798303972403E-2</v>
      </c>
      <c r="S364" s="5">
        <f>SUM($R$54:R364)+$U$8</f>
        <v>-3.0139137710567026</v>
      </c>
      <c r="T364">
        <f t="shared" si="78"/>
        <v>3.0170402935487232E-2</v>
      </c>
      <c r="U364">
        <f t="shared" si="79"/>
        <v>3.1770022130864253</v>
      </c>
      <c r="X364" s="1"/>
    </row>
    <row r="365" spans="2:24" x14ac:dyDescent="0.35">
      <c r="B365">
        <f t="shared" si="80"/>
        <v>31.100000000000172</v>
      </c>
      <c r="C365">
        <f t="shared" si="65"/>
        <v>-1396.6998684018731</v>
      </c>
      <c r="D365">
        <f t="shared" si="66"/>
        <v>-725.74654049904279</v>
      </c>
      <c r="E365">
        <f t="shared" si="67"/>
        <v>29.169165961926041</v>
      </c>
      <c r="F365">
        <f t="shared" si="68"/>
        <v>36287.327024952137</v>
      </c>
      <c r="G365">
        <f t="shared" si="69"/>
        <v>-3580.1360013486005</v>
      </c>
      <c r="H365">
        <f t="shared" si="70"/>
        <v>18773.441174600292</v>
      </c>
      <c r="I365">
        <f t="shared" si="71"/>
        <v>19111.762538403669</v>
      </c>
      <c r="J365" s="46">
        <f t="shared" si="72"/>
        <v>726.33248673678577</v>
      </c>
      <c r="K365">
        <f t="shared" si="73"/>
        <v>3.0417314791854535</v>
      </c>
      <c r="L365">
        <f t="shared" si="74"/>
        <v>1.4449925699048496E-3</v>
      </c>
      <c r="M365" s="46">
        <f t="shared" si="75"/>
        <v>3.0417325088637082</v>
      </c>
      <c r="N365" s="8">
        <f t="shared" si="76"/>
        <v>3.5612271347242638E-4</v>
      </c>
      <c r="O365" s="5">
        <f>SUM($N$54:N365)*0.1+$O$30</f>
        <v>8.4791703187496511E-3</v>
      </c>
      <c r="P365" s="5">
        <f>SUM($O$54:O365)+$U$30</f>
        <v>1.0133009667537241</v>
      </c>
      <c r="Q365" s="8">
        <f t="shared" si="77"/>
        <v>-1.8674287261140961E-3</v>
      </c>
      <c r="R365" s="5">
        <f>SUM($Q$54:Q365)*0.1+$O$8</f>
        <v>-2.9151541176583813E-2</v>
      </c>
      <c r="S365" s="5">
        <f>SUM($R$54:R365)+$U$8</f>
        <v>-3.0430653122332862</v>
      </c>
      <c r="T365">
        <f t="shared" si="78"/>
        <v>3.0359655503059101E-2</v>
      </c>
      <c r="U365">
        <f t="shared" si="79"/>
        <v>3.2073392935175256</v>
      </c>
      <c r="X365" s="1"/>
    </row>
    <row r="366" spans="2:24" x14ac:dyDescent="0.35">
      <c r="B366">
        <f t="shared" si="80"/>
        <v>31.200000000000173</v>
      </c>
      <c r="C366">
        <f t="shared" si="65"/>
        <v>-1396.6998684018731</v>
      </c>
      <c r="D366">
        <f t="shared" si="66"/>
        <v>-725.74654049904279</v>
      </c>
      <c r="E366">
        <f t="shared" si="67"/>
        <v>29.169165961926041</v>
      </c>
      <c r="F366">
        <f t="shared" si="68"/>
        <v>36287.327024952137</v>
      </c>
      <c r="G366">
        <f t="shared" si="69"/>
        <v>-3577.219084752408</v>
      </c>
      <c r="H366">
        <f t="shared" si="70"/>
        <v>18833.790052975215</v>
      </c>
      <c r="I366">
        <f t="shared" si="71"/>
        <v>19170.501927176163</v>
      </c>
      <c r="J366" s="46">
        <f t="shared" si="72"/>
        <v>726.33248673678577</v>
      </c>
      <c r="K366">
        <f t="shared" si="73"/>
        <v>3.0510801432627925</v>
      </c>
      <c r="L366">
        <f t="shared" si="74"/>
        <v>1.4449925699048496E-3</v>
      </c>
      <c r="M366" s="46">
        <f t="shared" si="75"/>
        <v>3.051081169786062</v>
      </c>
      <c r="N366" s="8">
        <f t="shared" si="76"/>
        <v>3.5583256241313212E-4</v>
      </c>
      <c r="O366" s="5">
        <f>SUM($N$54:N366)*0.1+$O$30</f>
        <v>8.5147535749909645E-3</v>
      </c>
      <c r="P366" s="5">
        <f>SUM($O$54:O366)+$U$30</f>
        <v>1.021815720328715</v>
      </c>
      <c r="Q366" s="8">
        <f t="shared" si="77"/>
        <v>-1.8734317400537341E-3</v>
      </c>
      <c r="R366" s="5">
        <f>SUM($Q$54:Q366)*0.1+$O$8</f>
        <v>-2.9338884350589185E-2</v>
      </c>
      <c r="S366" s="5">
        <f>SUM($R$54:R366)+$U$8</f>
        <v>-3.0724041965838755</v>
      </c>
      <c r="T366">
        <f t="shared" si="78"/>
        <v>3.0549487121391553E-2</v>
      </c>
      <c r="U366">
        <f t="shared" si="79"/>
        <v>3.2378657960911692</v>
      </c>
      <c r="X366" s="1"/>
    </row>
    <row r="367" spans="2:24" x14ac:dyDescent="0.35">
      <c r="B367">
        <f t="shared" si="80"/>
        <v>31.300000000000175</v>
      </c>
      <c r="C367">
        <f t="shared" si="65"/>
        <v>-1396.6998684018731</v>
      </c>
      <c r="D367">
        <f t="shared" si="66"/>
        <v>-725.74654049904279</v>
      </c>
      <c r="E367">
        <f t="shared" si="67"/>
        <v>29.169165961926041</v>
      </c>
      <c r="F367">
        <f t="shared" si="68"/>
        <v>36287.327024952137</v>
      </c>
      <c r="G367">
        <f t="shared" si="69"/>
        <v>-3574.3021681562154</v>
      </c>
      <c r="H367">
        <f t="shared" si="70"/>
        <v>18894.138931350135</v>
      </c>
      <c r="I367">
        <f t="shared" si="71"/>
        <v>19229.25172611891</v>
      </c>
      <c r="J367" s="46">
        <f t="shared" si="72"/>
        <v>726.33248673678577</v>
      </c>
      <c r="K367">
        <f t="shared" si="73"/>
        <v>3.0604304641701856</v>
      </c>
      <c r="L367">
        <f t="shared" si="74"/>
        <v>1.4449925699048496E-3</v>
      </c>
      <c r="M367" s="46">
        <f t="shared" si="75"/>
        <v>3.060431487557191</v>
      </c>
      <c r="N367" s="8">
        <f t="shared" si="76"/>
        <v>3.5554241135383785E-4</v>
      </c>
      <c r="O367" s="5">
        <f>SUM($N$54:N367)*0.1+$O$30</f>
        <v>8.5503078161263488E-3</v>
      </c>
      <c r="P367" s="5">
        <f>SUM($O$54:O367)+$U$30</f>
        <v>1.0303660281448415</v>
      </c>
      <c r="Q367" s="8">
        <f t="shared" si="77"/>
        <v>-1.8794347539933716E-3</v>
      </c>
      <c r="R367" s="5">
        <f>SUM($Q$54:Q367)*0.1+$O$8</f>
        <v>-2.9526827825988523E-2</v>
      </c>
      <c r="S367" s="5">
        <f>SUM($R$54:R367)+$U$8</f>
        <v>-3.1019310244098639</v>
      </c>
      <c r="T367">
        <f t="shared" si="78"/>
        <v>3.0739897937632803E-2</v>
      </c>
      <c r="U367">
        <f t="shared" si="79"/>
        <v>3.2685822969831131</v>
      </c>
      <c r="X367" s="1"/>
    </row>
    <row r="368" spans="2:24" x14ac:dyDescent="0.35">
      <c r="B368">
        <f t="shared" si="80"/>
        <v>31.400000000000176</v>
      </c>
      <c r="C368">
        <f t="shared" si="65"/>
        <v>-1396.6998684018731</v>
      </c>
      <c r="D368">
        <f t="shared" si="66"/>
        <v>-725.74654049904279</v>
      </c>
      <c r="E368">
        <f t="shared" si="67"/>
        <v>29.169165961926041</v>
      </c>
      <c r="F368">
        <f t="shared" si="68"/>
        <v>36287.327024952137</v>
      </c>
      <c r="G368">
        <f t="shared" si="69"/>
        <v>-3571.3852515600229</v>
      </c>
      <c r="H368">
        <f t="shared" si="70"/>
        <v>18954.487809725055</v>
      </c>
      <c r="I368">
        <f t="shared" si="71"/>
        <v>19288.011840106177</v>
      </c>
      <c r="J368" s="46">
        <f t="shared" si="72"/>
        <v>726.33248673678577</v>
      </c>
      <c r="K368">
        <f t="shared" si="73"/>
        <v>3.0697824267679024</v>
      </c>
      <c r="L368">
        <f t="shared" si="74"/>
        <v>1.4449925699048496E-3</v>
      </c>
      <c r="M368" s="46">
        <f t="shared" si="75"/>
        <v>3.069783447037203</v>
      </c>
      <c r="N368" s="8">
        <f t="shared" si="76"/>
        <v>3.5525226029454359E-4</v>
      </c>
      <c r="O368" s="5">
        <f>SUM($N$54:N368)*0.1+$O$30</f>
        <v>8.5858330421558042E-3</v>
      </c>
      <c r="P368" s="5">
        <f>SUM($O$54:O368)+$U$30</f>
        <v>1.0389518611869972</v>
      </c>
      <c r="Q368" s="8">
        <f t="shared" si="77"/>
        <v>-1.8854377679330093E-3</v>
      </c>
      <c r="R368" s="5">
        <f>SUM($Q$54:Q368)*0.1+$O$8</f>
        <v>-2.9715371602781822E-2</v>
      </c>
      <c r="S368" s="5">
        <f>SUM($R$54:R368)+$U$8</f>
        <v>-3.1316463960126457</v>
      </c>
      <c r="T368">
        <f t="shared" si="78"/>
        <v>3.0930888097809067E-2</v>
      </c>
      <c r="U368">
        <f t="shared" si="79"/>
        <v>3.2994893725428058</v>
      </c>
      <c r="X368" s="1"/>
    </row>
    <row r="369" spans="2:24" x14ac:dyDescent="0.35">
      <c r="B369">
        <f t="shared" si="80"/>
        <v>31.500000000000178</v>
      </c>
      <c r="C369">
        <f t="shared" si="65"/>
        <v>-1396.6998684018731</v>
      </c>
      <c r="D369">
        <f t="shared" si="66"/>
        <v>-725.74654049904279</v>
      </c>
      <c r="E369">
        <f t="shared" si="67"/>
        <v>29.169165961926041</v>
      </c>
      <c r="F369">
        <f t="shared" si="68"/>
        <v>36287.327024952137</v>
      </c>
      <c r="G369">
        <f t="shared" si="69"/>
        <v>-3568.4683349638308</v>
      </c>
      <c r="H369">
        <f t="shared" si="70"/>
        <v>19014.836688099975</v>
      </c>
      <c r="I369">
        <f t="shared" si="71"/>
        <v>19346.782175151307</v>
      </c>
      <c r="J369" s="46">
        <f t="shared" si="72"/>
        <v>726.33248673678577</v>
      </c>
      <c r="K369">
        <f t="shared" si="73"/>
        <v>3.0791360160975016</v>
      </c>
      <c r="L369">
        <f t="shared" si="74"/>
        <v>1.4449925699048496E-3</v>
      </c>
      <c r="M369" s="46">
        <f t="shared" si="75"/>
        <v>3.0791370332674988</v>
      </c>
      <c r="N369" s="8">
        <f t="shared" si="76"/>
        <v>3.5496210923524933E-4</v>
      </c>
      <c r="O369" s="5">
        <f>SUM($N$54:N369)*0.1+$O$30</f>
        <v>8.6213292530793288E-3</v>
      </c>
      <c r="P369" s="5">
        <f>SUM($O$54:O369)+$U$30</f>
        <v>1.0475731904400765</v>
      </c>
      <c r="Q369" s="8">
        <f t="shared" si="77"/>
        <v>-1.8914407818726468E-3</v>
      </c>
      <c r="R369" s="5">
        <f>SUM($Q$54:Q369)*0.1+$O$8</f>
        <v>-2.9904515680969086E-2</v>
      </c>
      <c r="S369" s="5">
        <f>SUM($R$54:R369)+$U$8</f>
        <v>-3.1615509116936149</v>
      </c>
      <c r="T369">
        <f t="shared" si="78"/>
        <v>3.1122457746831748E-2</v>
      </c>
      <c r="U369">
        <f t="shared" si="79"/>
        <v>3.3305875992922824</v>
      </c>
      <c r="X369" s="1"/>
    </row>
    <row r="370" spans="2:24" x14ac:dyDescent="0.35">
      <c r="B370">
        <f t="shared" si="80"/>
        <v>31.600000000000179</v>
      </c>
      <c r="C370">
        <f t="shared" si="65"/>
        <v>-1396.6998684018731</v>
      </c>
      <c r="D370">
        <f t="shared" si="66"/>
        <v>-725.74654049904279</v>
      </c>
      <c r="E370">
        <f t="shared" si="67"/>
        <v>29.169165961926041</v>
      </c>
      <c r="F370">
        <f t="shared" si="68"/>
        <v>36287.327024952137</v>
      </c>
      <c r="G370">
        <f t="shared" si="69"/>
        <v>-3565.5514183676382</v>
      </c>
      <c r="H370">
        <f t="shared" si="70"/>
        <v>19075.185566474902</v>
      </c>
      <c r="I370">
        <f t="shared" si="71"/>
        <v>19405.562638389951</v>
      </c>
      <c r="J370" s="46">
        <f t="shared" si="72"/>
        <v>726.33248673678577</v>
      </c>
      <c r="K370">
        <f t="shared" si="73"/>
        <v>3.0884912173791634</v>
      </c>
      <c r="L370">
        <f t="shared" si="74"/>
        <v>1.4449925699048496E-3</v>
      </c>
      <c r="M370" s="46">
        <f t="shared" si="75"/>
        <v>3.0884922314681007</v>
      </c>
      <c r="N370" s="8">
        <f t="shared" si="76"/>
        <v>3.5467195817595506E-4</v>
      </c>
      <c r="O370" s="5">
        <f>SUM($N$54:N370)*0.1+$O$30</f>
        <v>8.6567964488969244E-3</v>
      </c>
      <c r="P370" s="5">
        <f>SUM($O$54:O370)+$U$30</f>
        <v>1.0562299868889733</v>
      </c>
      <c r="Q370" s="8">
        <f t="shared" si="77"/>
        <v>-1.897443795812285E-3</v>
      </c>
      <c r="R370" s="5">
        <f>SUM($Q$54:Q370)*0.1+$O$8</f>
        <v>-3.0094260060550316E-2</v>
      </c>
      <c r="S370" s="5">
        <f>SUM($R$54:R370)+$U$8</f>
        <v>-3.1916451717541654</v>
      </c>
      <c r="T370">
        <f t="shared" si="78"/>
        <v>3.1314607028504575E-2</v>
      </c>
      <c r="U370">
        <f t="shared" si="79"/>
        <v>3.3618775539250616</v>
      </c>
      <c r="X370" s="1"/>
    </row>
    <row r="371" spans="2:24" x14ac:dyDescent="0.35">
      <c r="B371">
        <f t="shared" si="80"/>
        <v>31.70000000000018</v>
      </c>
      <c r="C371">
        <f t="shared" si="65"/>
        <v>-1396.6998684018731</v>
      </c>
      <c r="D371">
        <f t="shared" si="66"/>
        <v>-725.74654049904279</v>
      </c>
      <c r="E371">
        <f t="shared" si="67"/>
        <v>29.169165961926041</v>
      </c>
      <c r="F371">
        <f t="shared" si="68"/>
        <v>36287.327024952137</v>
      </c>
      <c r="G371">
        <f t="shared" si="69"/>
        <v>-3562.6345017714457</v>
      </c>
      <c r="H371">
        <f t="shared" si="70"/>
        <v>19135.534444849822</v>
      </c>
      <c r="I371">
        <f t="shared" si="71"/>
        <v>19464.353138063598</v>
      </c>
      <c r="J371" s="46">
        <f t="shared" si="72"/>
        <v>726.33248673678577</v>
      </c>
      <c r="K371">
        <f t="shared" si="73"/>
        <v>3.0978480160090665</v>
      </c>
      <c r="L371">
        <f t="shared" si="74"/>
        <v>1.4449925699048496E-3</v>
      </c>
      <c r="M371" s="46">
        <f t="shared" si="75"/>
        <v>3.0978490270350312</v>
      </c>
      <c r="N371" s="8">
        <f t="shared" si="76"/>
        <v>3.543818071166608E-4</v>
      </c>
      <c r="O371" s="5">
        <f>SUM($N$54:N371)*0.1+$O$30</f>
        <v>8.692234629608591E-3</v>
      </c>
      <c r="P371" s="5">
        <f>SUM($O$54:O371)+$U$30</f>
        <v>1.0649222215185818</v>
      </c>
      <c r="Q371" s="8">
        <f t="shared" si="77"/>
        <v>-1.9034468097519227E-3</v>
      </c>
      <c r="R371" s="5">
        <f>SUM($Q$54:Q371)*0.1+$O$8</f>
        <v>-3.0284604741525507E-2</v>
      </c>
      <c r="S371" s="5">
        <f>SUM($R$54:R371)+$U$8</f>
        <v>-3.2219297764956911</v>
      </c>
      <c r="T371">
        <f t="shared" si="78"/>
        <v>3.1507336085530871E-2</v>
      </c>
      <c r="U371">
        <f t="shared" si="79"/>
        <v>3.3933598133050444</v>
      </c>
      <c r="X371" s="1"/>
    </row>
    <row r="372" spans="2:24" x14ac:dyDescent="0.35">
      <c r="B372">
        <f t="shared" si="80"/>
        <v>31.800000000000182</v>
      </c>
      <c r="C372">
        <f t="shared" si="65"/>
        <v>-1396.6998684018731</v>
      </c>
      <c r="D372">
        <f t="shared" si="66"/>
        <v>-725.74654049904279</v>
      </c>
      <c r="E372">
        <f t="shared" si="67"/>
        <v>29.169165961926041</v>
      </c>
      <c r="F372">
        <f t="shared" si="68"/>
        <v>36287.327024952137</v>
      </c>
      <c r="G372">
        <f t="shared" si="69"/>
        <v>-3559.7175851752527</v>
      </c>
      <c r="H372">
        <f t="shared" si="70"/>
        <v>19195.883323224742</v>
      </c>
      <c r="I372">
        <f t="shared" si="71"/>
        <v>19523.153583503452</v>
      </c>
      <c r="J372" s="46">
        <f t="shared" si="72"/>
        <v>726.33248673678577</v>
      </c>
      <c r="K372">
        <f t="shared" si="73"/>
        <v>3.1072063975568249</v>
      </c>
      <c r="L372">
        <f t="shared" si="74"/>
        <v>1.4449925699048496E-3</v>
      </c>
      <c r="M372" s="46">
        <f t="shared" si="75"/>
        <v>3.1072074055377512</v>
      </c>
      <c r="N372" s="8">
        <f t="shared" si="76"/>
        <v>3.5409165605736648E-4</v>
      </c>
      <c r="O372" s="5">
        <f>SUM($N$54:N372)*0.1+$O$30</f>
        <v>8.7276437952143269E-3</v>
      </c>
      <c r="P372" s="5">
        <f>SUM($O$54:O372)+$U$30</f>
        <v>1.0736498653137962</v>
      </c>
      <c r="Q372" s="8">
        <f t="shared" si="77"/>
        <v>-1.9094498236915602E-3</v>
      </c>
      <c r="R372" s="5">
        <f>SUM($Q$54:Q372)*0.1+$O$8</f>
        <v>-3.0475549723894664E-2</v>
      </c>
      <c r="S372" s="5">
        <f>SUM($R$54:R372)+$U$8</f>
        <v>-3.252405326219586</v>
      </c>
      <c r="T372">
        <f t="shared" si="78"/>
        <v>3.1700645059520777E-2</v>
      </c>
      <c r="U372">
        <f t="shared" si="79"/>
        <v>3.4250349544654091</v>
      </c>
      <c r="X372" s="1"/>
    </row>
    <row r="373" spans="2:24" x14ac:dyDescent="0.35">
      <c r="B373">
        <f t="shared" si="80"/>
        <v>31.900000000000183</v>
      </c>
      <c r="C373">
        <f t="shared" si="65"/>
        <v>-1396.6998684018731</v>
      </c>
      <c r="D373">
        <f t="shared" si="66"/>
        <v>-725.74654049904279</v>
      </c>
      <c r="E373">
        <f t="shared" si="67"/>
        <v>29.169165961926041</v>
      </c>
      <c r="F373">
        <f t="shared" si="68"/>
        <v>36287.327024952137</v>
      </c>
      <c r="G373">
        <f t="shared" si="69"/>
        <v>-3556.8006685790601</v>
      </c>
      <c r="H373">
        <f t="shared" si="70"/>
        <v>19256.232201599661</v>
      </c>
      <c r="I373">
        <f t="shared" si="71"/>
        <v>19581.963885114492</v>
      </c>
      <c r="J373" s="46">
        <f t="shared" si="72"/>
        <v>726.33248673678577</v>
      </c>
      <c r="K373">
        <f t="shared" si="73"/>
        <v>3.1165663477629471</v>
      </c>
      <c r="L373">
        <f t="shared" si="74"/>
        <v>1.4449925699048496E-3</v>
      </c>
      <c r="M373" s="46">
        <f t="shared" si="75"/>
        <v>3.1165673527166162</v>
      </c>
      <c r="N373" s="8">
        <f t="shared" si="76"/>
        <v>3.5380150499807222E-4</v>
      </c>
      <c r="O373" s="5">
        <f>SUM($N$54:N373)*0.1+$O$30</f>
        <v>8.7630239457141337E-3</v>
      </c>
      <c r="P373" s="5">
        <f>SUM($O$54:O373)+$U$30</f>
        <v>1.0824128892595104</v>
      </c>
      <c r="Q373" s="8">
        <f t="shared" si="77"/>
        <v>-1.9154528376311977E-3</v>
      </c>
      <c r="R373" s="5">
        <f>SUM($Q$54:Q373)*0.1+$O$8</f>
        <v>-3.0667095007657783E-2</v>
      </c>
      <c r="S373" s="5">
        <f>SUM($R$54:R373)+$U$8</f>
        <v>-3.283072421227244</v>
      </c>
      <c r="T373">
        <f t="shared" si="78"/>
        <v>3.1894534090998544E-2</v>
      </c>
      <c r="U373">
        <f t="shared" si="79"/>
        <v>3.4569035546075102</v>
      </c>
      <c r="X373" s="1"/>
    </row>
    <row r="374" spans="2:24" x14ac:dyDescent="0.35">
      <c r="B374">
        <f t="shared" si="80"/>
        <v>32.000000000000185</v>
      </c>
      <c r="C374">
        <f t="shared" si="65"/>
        <v>-1396.6998684018731</v>
      </c>
      <c r="D374">
        <f t="shared" si="66"/>
        <v>-725.74654049904279</v>
      </c>
      <c r="E374">
        <f t="shared" si="67"/>
        <v>29.169165961926041</v>
      </c>
      <c r="F374">
        <f t="shared" si="68"/>
        <v>36287.327024952137</v>
      </c>
      <c r="G374">
        <f t="shared" si="69"/>
        <v>-3553.8837519828676</v>
      </c>
      <c r="H374">
        <f t="shared" si="70"/>
        <v>19316.581079974585</v>
      </c>
      <c r="I374">
        <f t="shared" si="71"/>
        <v>19640.783954359867</v>
      </c>
      <c r="J374" s="46">
        <f t="shared" si="72"/>
        <v>726.33248673678577</v>
      </c>
      <c r="K374">
        <f t="shared" si="73"/>
        <v>3.1259278525363561</v>
      </c>
      <c r="L374">
        <f t="shared" si="74"/>
        <v>1.4449925699048496E-3</v>
      </c>
      <c r="M374" s="46">
        <f t="shared" si="75"/>
        <v>3.1259288544803985</v>
      </c>
      <c r="N374" s="8">
        <f t="shared" si="76"/>
        <v>3.5351135393877796E-4</v>
      </c>
      <c r="O374" s="5">
        <f>SUM($N$54:N374)*0.1+$O$30</f>
        <v>8.7983750811080116E-3</v>
      </c>
      <c r="P374" s="5">
        <f>SUM($O$54:O374)+$U$30</f>
        <v>1.0912112643406184</v>
      </c>
      <c r="Q374" s="8">
        <f t="shared" si="77"/>
        <v>-1.9214558515708356E-3</v>
      </c>
      <c r="R374" s="5">
        <f>SUM($Q$54:Q374)*0.1+$O$8</f>
        <v>-3.0859240592814863E-2</v>
      </c>
      <c r="S374" s="5">
        <f>SUM($R$54:R374)+$U$8</f>
        <v>-3.3139316618200589</v>
      </c>
      <c r="T374">
        <f t="shared" si="78"/>
        <v>3.208900331940983E-2</v>
      </c>
      <c r="U374">
        <f t="shared" si="79"/>
        <v>3.4889661910997805</v>
      </c>
      <c r="X374" s="1"/>
    </row>
    <row r="375" spans="2:24" x14ac:dyDescent="0.35">
      <c r="B375">
        <f t="shared" si="80"/>
        <v>32.100000000000186</v>
      </c>
      <c r="C375">
        <f t="shared" ref="C375:C438" si="81">IF(B375&lt;$B$41,0,IF(AND($B$41&lt;=B375,B375&lt;$B$41+$G$8),$B$15,$B$15+$B$12))</f>
        <v>-1396.6998684018731</v>
      </c>
      <c r="D375">
        <f t="shared" ref="D375:D438" si="82">IF(B375&lt;$B$41,$B$13,IF(AND($B$41&lt;=B375,B375&lt;$B$41+$G$8),$B$13+$B$16,$B$13+$B$16+$B$10))</f>
        <v>-725.74654049904279</v>
      </c>
      <c r="E375">
        <f t="shared" ref="E375:E438" si="83">IF(B375&lt;$B$41,$B$14,IF(AND($B$41&lt;=B375,B375&lt;$B$41+$G$8),$B$14+$B$17,$B$14+$B$17+$B$11))</f>
        <v>29.169165961926041</v>
      </c>
      <c r="F375">
        <f t="shared" ref="F375:F438" si="84">IF(B375&lt;$B$41,-$G$6*$B$13,IF(AND($B$41&lt;=B375,B375&lt;$B$41+$G$8),-$G$6*$B$13,-$G$6*$B$13-$G$5*$B$10))</f>
        <v>36287.327024952137</v>
      </c>
      <c r="G375">
        <f t="shared" ref="G375:G438" si="85">IF(B375&lt;$B$41,$B$14*B375,IF(AND($B$41&lt;=B375,B375&lt;$B$41+$G$8),$B$14*B375-(-B375+$B$41)*$B$17,$B$14*B375-(-B375+$B$41)*$B$17-(-B375+$B$41+$G$8)*$B$11+$G$5*$B$12))</f>
        <v>-3550.966835386675</v>
      </c>
      <c r="H375">
        <f t="shared" ref="H375:H438" si="86">IF(B375&lt;$B$41,-$B$13*B375,IF(AND($B$41&lt;=B375,B375&lt;=$B$41+$G$8),-$B$13*B375+(-B375+B362)*B337,-$B$13*B375+(-B375+$B$41)*$B$16+(-B375+$B$41+$G$8)*$B$10))</f>
        <v>19376.929958349505</v>
      </c>
      <c r="I375">
        <f t="shared" ref="I375:I438" si="87">SQRT(SUMSQ(H375,G375))</f>
        <v>19699.61370374553</v>
      </c>
      <c r="J375" s="46">
        <f t="shared" ref="J375:J438" si="88">SQRT(SUMSQ(D375:E375))</f>
        <v>726.33248673678577</v>
      </c>
      <c r="K375">
        <f t="shared" ref="K375:K438" si="89">32*I375/(PI()*$G$13^3)</f>
        <v>3.1352908979519416</v>
      </c>
      <c r="L375">
        <f t="shared" ref="L375:L438" si="90">16*J375/(PI()*$G$13^4)</f>
        <v>1.4449925699048496E-3</v>
      </c>
      <c r="M375" s="46">
        <f t="shared" ref="M375:M438" si="91">SQRT(K375^2+3*L375^2)</f>
        <v>3.1352918969038388</v>
      </c>
      <c r="N375" s="8">
        <f t="shared" ref="N375:N438" si="92">-G375/($G$13*$B$42)</f>
        <v>3.5322120287948369E-4</v>
      </c>
      <c r="O375" s="5">
        <f>SUM($N$54:N375)*0.1+$O$30</f>
        <v>8.8336972013959604E-3</v>
      </c>
      <c r="P375" s="5">
        <f>SUM($O$54:O375)+$U$30</f>
        <v>1.1000449615420145</v>
      </c>
      <c r="Q375" s="8">
        <f t="shared" ref="Q375:Q438" si="93">-H375/($B$42*$G$13)</f>
        <v>-1.9274588655104731E-3</v>
      </c>
      <c r="R375" s="5">
        <f>SUM($Q$54:Q375)*0.1+$O$8</f>
        <v>-3.1051986479365912E-2</v>
      </c>
      <c r="S375" s="5">
        <f>SUM($R$54:R375)+$U$8</f>
        <v>-3.3449836482994248</v>
      </c>
      <c r="T375">
        <f t="shared" ref="T375:T438" si="94">SQRT(SUMSQ(O375,R375))</f>
        <v>3.2284052883129064E-2</v>
      </c>
      <c r="U375">
        <f t="shared" ref="U375:U438" si="95">SQRT(SUMSQ(S375,P375))</f>
        <v>3.5212234414766272</v>
      </c>
      <c r="X375" s="1"/>
    </row>
    <row r="376" spans="2:24" x14ac:dyDescent="0.35">
      <c r="B376">
        <f t="shared" si="80"/>
        <v>32.200000000000188</v>
      </c>
      <c r="C376">
        <f t="shared" si="81"/>
        <v>-1396.6998684018731</v>
      </c>
      <c r="D376">
        <f t="shared" si="82"/>
        <v>-725.74654049904279</v>
      </c>
      <c r="E376">
        <f t="shared" si="83"/>
        <v>29.169165961926041</v>
      </c>
      <c r="F376">
        <f t="shared" si="84"/>
        <v>36287.327024952137</v>
      </c>
      <c r="G376">
        <f t="shared" si="85"/>
        <v>-3548.049918790482</v>
      </c>
      <c r="H376">
        <f t="shared" si="86"/>
        <v>19437.278836724425</v>
      </c>
      <c r="I376">
        <f t="shared" si="87"/>
        <v>19758.453046805167</v>
      </c>
      <c r="J376" s="46">
        <f t="shared" si="88"/>
        <v>726.33248673678577</v>
      </c>
      <c r="K376">
        <f t="shared" si="89"/>
        <v>3.1446554702481628</v>
      </c>
      <c r="L376">
        <f t="shared" si="90"/>
        <v>1.4449925699048496E-3</v>
      </c>
      <c r="M376" s="46">
        <f t="shared" si="91"/>
        <v>3.1446564662252499</v>
      </c>
      <c r="N376" s="8">
        <f t="shared" si="92"/>
        <v>3.5293105182018937E-4</v>
      </c>
      <c r="O376" s="5">
        <f>SUM($N$54:N376)*0.1+$O$30</f>
        <v>8.8689903065779785E-3</v>
      </c>
      <c r="P376" s="5">
        <f>SUM($O$54:O376)+$U$30</f>
        <v>1.1089139518485924</v>
      </c>
      <c r="Q376" s="8">
        <f t="shared" si="93"/>
        <v>-1.9334618794501106E-3</v>
      </c>
      <c r="R376" s="5">
        <f>SUM($Q$54:Q376)*0.1+$O$8</f>
        <v>-3.1245332667310922E-2</v>
      </c>
      <c r="S376" s="5">
        <f>SUM($R$54:R376)+$U$8</f>
        <v>-3.3762289809667356</v>
      </c>
      <c r="T376">
        <f t="shared" si="94"/>
        <v>3.2479682919466769E-2</v>
      </c>
      <c r="U376">
        <f t="shared" si="95"/>
        <v>3.5536758834373381</v>
      </c>
      <c r="X376" s="1"/>
    </row>
    <row r="377" spans="2:24" x14ac:dyDescent="0.35">
      <c r="B377">
        <f t="shared" si="80"/>
        <v>32.300000000000189</v>
      </c>
      <c r="C377">
        <f t="shared" si="81"/>
        <v>-1396.6998684018731</v>
      </c>
      <c r="D377">
        <f t="shared" si="82"/>
        <v>-725.74654049904279</v>
      </c>
      <c r="E377">
        <f t="shared" si="83"/>
        <v>29.169165961926041</v>
      </c>
      <c r="F377">
        <f t="shared" si="84"/>
        <v>36287.327024952137</v>
      </c>
      <c r="G377">
        <f t="shared" si="85"/>
        <v>-3545.1330021942895</v>
      </c>
      <c r="H377">
        <f t="shared" si="86"/>
        <v>19497.627715099348</v>
      </c>
      <c r="I377">
        <f t="shared" si="87"/>
        <v>19817.301898085352</v>
      </c>
      <c r="J377" s="46">
        <f t="shared" si="88"/>
        <v>726.33248673678577</v>
      </c>
      <c r="K377">
        <f t="shared" si="89"/>
        <v>3.1540215558246838</v>
      </c>
      <c r="L377">
        <f t="shared" si="90"/>
        <v>1.4449925699048496E-3</v>
      </c>
      <c r="M377" s="46">
        <f t="shared" si="91"/>
        <v>3.1540225488441487</v>
      </c>
      <c r="N377" s="8">
        <f t="shared" si="92"/>
        <v>3.5264090076089511E-4</v>
      </c>
      <c r="O377" s="5">
        <f>SUM($N$54:N377)*0.1+$O$30</f>
        <v>8.9042543966540693E-3</v>
      </c>
      <c r="P377" s="5">
        <f>SUM($O$54:O377)+$U$30</f>
        <v>1.1178182062452464</v>
      </c>
      <c r="Q377" s="8">
        <f t="shared" si="93"/>
        <v>-1.9394648933897486E-3</v>
      </c>
      <c r="R377" s="5">
        <f>SUM($Q$54:Q377)*0.1+$O$8</f>
        <v>-3.1439279156649895E-2</v>
      </c>
      <c r="S377" s="5">
        <f>SUM($R$54:R377)+$U$8</f>
        <v>-3.4076682601233856</v>
      </c>
      <c r="T377">
        <f t="shared" si="94"/>
        <v>3.2675893564676907E-2</v>
      </c>
      <c r="U377">
        <f t="shared" si="95"/>
        <v>3.5863240948449824</v>
      </c>
      <c r="X377" s="1"/>
    </row>
    <row r="378" spans="2:24" x14ac:dyDescent="0.35">
      <c r="B378">
        <f t="shared" si="80"/>
        <v>32.40000000000019</v>
      </c>
      <c r="C378">
        <f t="shared" si="81"/>
        <v>-1396.6998684018731</v>
      </c>
      <c r="D378">
        <f t="shared" si="82"/>
        <v>-725.74654049904279</v>
      </c>
      <c r="E378">
        <f t="shared" si="83"/>
        <v>29.169165961926041</v>
      </c>
      <c r="F378">
        <f t="shared" si="84"/>
        <v>36287.327024952137</v>
      </c>
      <c r="G378">
        <f t="shared" si="85"/>
        <v>-3542.2160855980969</v>
      </c>
      <c r="H378">
        <f t="shared" si="86"/>
        <v>19557.976593474268</v>
      </c>
      <c r="I378">
        <f t="shared" si="87"/>
        <v>19876.160173130957</v>
      </c>
      <c r="J378" s="46">
        <f t="shared" si="88"/>
        <v>726.33248673678577</v>
      </c>
      <c r="K378">
        <f t="shared" si="89"/>
        <v>3.1633891412400543</v>
      </c>
      <c r="L378">
        <f t="shared" si="90"/>
        <v>1.4449925699048496E-3</v>
      </c>
      <c r="M378" s="46">
        <f t="shared" si="91"/>
        <v>3.1633901313189416</v>
      </c>
      <c r="N378" s="8">
        <f t="shared" si="92"/>
        <v>3.5235074970160085E-4</v>
      </c>
      <c r="O378" s="5">
        <f>SUM($N$54:N378)*0.1+$O$30</f>
        <v>8.9394894716242294E-3</v>
      </c>
      <c r="P378" s="5">
        <f>SUM($O$54:O378)+$U$30</f>
        <v>1.1267576957168706</v>
      </c>
      <c r="Q378" s="8">
        <f t="shared" si="93"/>
        <v>-1.9454679073293861E-3</v>
      </c>
      <c r="R378" s="5">
        <f>SUM($Q$54:Q378)*0.1+$O$8</f>
        <v>-3.1633825947382836E-2</v>
      </c>
      <c r="S378" s="5">
        <f>SUM($R$54:R378)+$U$8</f>
        <v>-3.4393020860707684</v>
      </c>
      <c r="T378">
        <f t="shared" si="94"/>
        <v>3.2872684953964317E-2</v>
      </c>
      <c r="U378">
        <f t="shared" si="95"/>
        <v>3.619168653725318</v>
      </c>
      <c r="X378" s="1"/>
    </row>
    <row r="379" spans="2:24" x14ac:dyDescent="0.35">
      <c r="B379">
        <f t="shared" si="80"/>
        <v>32.500000000000192</v>
      </c>
      <c r="C379">
        <f t="shared" si="81"/>
        <v>-1396.6998684018731</v>
      </c>
      <c r="D379">
        <f t="shared" si="82"/>
        <v>-725.74654049904279</v>
      </c>
      <c r="E379">
        <f t="shared" si="83"/>
        <v>29.169165961926041</v>
      </c>
      <c r="F379">
        <f t="shared" si="84"/>
        <v>36287.327024952137</v>
      </c>
      <c r="G379">
        <f t="shared" si="85"/>
        <v>-3539.2991690019039</v>
      </c>
      <c r="H379">
        <f t="shared" si="86"/>
        <v>19618.325471849188</v>
      </c>
      <c r="I379">
        <f t="shared" si="87"/>
        <v>19935.02778847083</v>
      </c>
      <c r="J379" s="46">
        <f t="shared" si="88"/>
        <v>726.33248673678577</v>
      </c>
      <c r="K379">
        <f t="shared" si="89"/>
        <v>3.1727582132094274</v>
      </c>
      <c r="L379">
        <f t="shared" si="90"/>
        <v>1.4449925699048496E-3</v>
      </c>
      <c r="M379" s="46">
        <f t="shared" si="91"/>
        <v>3.1727592003646383</v>
      </c>
      <c r="N379" s="8">
        <f t="shared" si="92"/>
        <v>3.5206059864230653E-4</v>
      </c>
      <c r="O379" s="5">
        <f>SUM($N$54:N379)*0.1+$O$30</f>
        <v>8.9746955314884604E-3</v>
      </c>
      <c r="P379" s="5">
        <f>SUM($O$54:O379)+$U$30</f>
        <v>1.135732391248359</v>
      </c>
      <c r="Q379" s="8">
        <f t="shared" si="93"/>
        <v>-1.9514709212690238E-3</v>
      </c>
      <c r="R379" s="5">
        <f>SUM($Q$54:Q379)*0.1+$O$8</f>
        <v>-3.1828973039509739E-2</v>
      </c>
      <c r="S379" s="5">
        <f>SUM($R$54:R379)+$U$8</f>
        <v>-3.4711310591102782</v>
      </c>
      <c r="T379">
        <f t="shared" si="94"/>
        <v>3.3070057221492026E-2</v>
      </c>
      <c r="U379">
        <f t="shared" si="95"/>
        <v>3.6522101382656991</v>
      </c>
      <c r="X379" s="1"/>
    </row>
    <row r="380" spans="2:24" x14ac:dyDescent="0.35">
      <c r="B380">
        <f t="shared" si="80"/>
        <v>32.600000000000193</v>
      </c>
      <c r="C380">
        <f t="shared" si="81"/>
        <v>-1396.6998684018731</v>
      </c>
      <c r="D380">
        <f t="shared" si="82"/>
        <v>-725.74654049904279</v>
      </c>
      <c r="E380">
        <f t="shared" si="83"/>
        <v>29.169165961926041</v>
      </c>
      <c r="F380">
        <f t="shared" si="84"/>
        <v>36287.327024952137</v>
      </c>
      <c r="G380">
        <f t="shared" si="85"/>
        <v>-3536.3822524057114</v>
      </c>
      <c r="H380">
        <f t="shared" si="86"/>
        <v>19678.674350224108</v>
      </c>
      <c r="I380">
        <f t="shared" si="87"/>
        <v>19993.904661603705</v>
      </c>
      <c r="J380" s="46">
        <f t="shared" si="88"/>
        <v>726.33248673678577</v>
      </c>
      <c r="K380">
        <f t="shared" si="89"/>
        <v>3.1821287586023188</v>
      </c>
      <c r="L380">
        <f t="shared" si="90"/>
        <v>1.4449925699048496E-3</v>
      </c>
      <c r="M380" s="46">
        <f t="shared" si="91"/>
        <v>3.1821297428506141</v>
      </c>
      <c r="N380" s="8">
        <f t="shared" si="92"/>
        <v>3.5177044758301227E-4</v>
      </c>
      <c r="O380" s="5">
        <f>SUM($N$54:N380)*0.1+$O$30</f>
        <v>9.0098725762467607E-3</v>
      </c>
      <c r="P380" s="5">
        <f>SUM($O$54:O380)+$U$30</f>
        <v>1.1447422638246059</v>
      </c>
      <c r="Q380" s="8">
        <f t="shared" si="93"/>
        <v>-1.9574739352086613E-3</v>
      </c>
      <c r="R380" s="5">
        <f>SUM($Q$54:Q380)*0.1+$O$8</f>
        <v>-3.2024720433030611E-2</v>
      </c>
      <c r="S380" s="5">
        <f>SUM($R$54:R380)+$U$8</f>
        <v>-3.5031557795433086</v>
      </c>
      <c r="T380">
        <f t="shared" si="94"/>
        <v>3.3268010500388683E-2</v>
      </c>
      <c r="U380">
        <f t="shared" si="95"/>
        <v>3.6854491268139857</v>
      </c>
      <c r="X380" s="1"/>
    </row>
    <row r="381" spans="2:24" x14ac:dyDescent="0.35">
      <c r="B381">
        <f t="shared" si="80"/>
        <v>32.700000000000195</v>
      </c>
      <c r="C381">
        <f t="shared" si="81"/>
        <v>-1396.6998684018731</v>
      </c>
      <c r="D381">
        <f t="shared" si="82"/>
        <v>-725.74654049904279</v>
      </c>
      <c r="E381">
        <f t="shared" si="83"/>
        <v>29.169165961926041</v>
      </c>
      <c r="F381">
        <f t="shared" si="84"/>
        <v>36287.327024952137</v>
      </c>
      <c r="G381">
        <f t="shared" si="85"/>
        <v>-3533.4653358095188</v>
      </c>
      <c r="H381">
        <f t="shared" si="86"/>
        <v>19739.023228599031</v>
      </c>
      <c r="I381">
        <f t="shared" si="87"/>
        <v>20052.790710984333</v>
      </c>
      <c r="J381" s="46">
        <f t="shared" si="88"/>
        <v>726.33248673678577</v>
      </c>
      <c r="K381">
        <f t="shared" si="89"/>
        <v>3.191500764440399</v>
      </c>
      <c r="L381">
        <f t="shared" si="90"/>
        <v>1.4449925699048496E-3</v>
      </c>
      <c r="M381" s="46">
        <f t="shared" si="91"/>
        <v>3.1915017457983996</v>
      </c>
      <c r="N381" s="8">
        <f t="shared" si="92"/>
        <v>3.51480296523718E-4</v>
      </c>
      <c r="O381" s="5">
        <f>SUM($N$54:N381)*0.1+$O$30</f>
        <v>9.0450206058991338E-3</v>
      </c>
      <c r="P381" s="5">
        <f>SUM($O$54:O381)+$U$30</f>
        <v>1.153787284430505</v>
      </c>
      <c r="Q381" s="8">
        <f t="shared" si="93"/>
        <v>-1.963476949148299E-3</v>
      </c>
      <c r="R381" s="5">
        <f>SUM($Q$54:Q381)*0.1+$O$8</f>
        <v>-3.2221068127945438E-2</v>
      </c>
      <c r="S381" s="5">
        <f>SUM($R$54:R381)+$U$8</f>
        <v>-3.5353768476712539</v>
      </c>
      <c r="T381">
        <f t="shared" si="94"/>
        <v>3.3466544922755942E-2</v>
      </c>
      <c r="U381">
        <f t="shared" si="95"/>
        <v>3.7188861978774574</v>
      </c>
      <c r="X381" s="1"/>
    </row>
    <row r="382" spans="2:24" x14ac:dyDescent="0.35">
      <c r="B382">
        <f t="shared" si="80"/>
        <v>32.800000000000196</v>
      </c>
      <c r="C382">
        <f t="shared" si="81"/>
        <v>-1396.6998684018731</v>
      </c>
      <c r="D382">
        <f t="shared" si="82"/>
        <v>-725.74654049904279</v>
      </c>
      <c r="E382">
        <f t="shared" si="83"/>
        <v>29.169165961926041</v>
      </c>
      <c r="F382">
        <f t="shared" si="84"/>
        <v>36287.327024952137</v>
      </c>
      <c r="G382">
        <f t="shared" si="85"/>
        <v>-3530.5484192133263</v>
      </c>
      <c r="H382">
        <f t="shared" si="86"/>
        <v>19799.372106973951</v>
      </c>
      <c r="I382">
        <f t="shared" si="87"/>
        <v>20111.685856009877</v>
      </c>
      <c r="J382" s="46">
        <f t="shared" si="88"/>
        <v>726.33248673678577</v>
      </c>
      <c r="K382">
        <f t="shared" si="89"/>
        <v>3.2008742178953287</v>
      </c>
      <c r="L382">
        <f t="shared" si="90"/>
        <v>1.4449925699048496E-3</v>
      </c>
      <c r="M382" s="46">
        <f t="shared" si="91"/>
        <v>3.200875196379517</v>
      </c>
      <c r="N382" s="8">
        <f t="shared" si="92"/>
        <v>3.5119014546442369E-4</v>
      </c>
      <c r="O382" s="5">
        <f>SUM($N$54:N382)*0.1+$O$30</f>
        <v>9.0801396204455761E-3</v>
      </c>
      <c r="P382" s="5">
        <f>SUM($O$54:O382)+$U$30</f>
        <v>1.1628674240509507</v>
      </c>
      <c r="Q382" s="8">
        <f t="shared" si="93"/>
        <v>-1.9694799630879368E-3</v>
      </c>
      <c r="R382" s="5">
        <f>SUM($Q$54:Q382)*0.1+$O$8</f>
        <v>-3.2418016124254233E-2</v>
      </c>
      <c r="S382" s="5">
        <f>SUM($R$54:R382)+$U$8</f>
        <v>-3.5677948637955081</v>
      </c>
      <c r="T382">
        <f t="shared" si="94"/>
        <v>3.3665660619675845E-2</v>
      </c>
      <c r="U382">
        <f t="shared" si="95"/>
        <v>3.7525219301217283</v>
      </c>
      <c r="X382" s="1"/>
    </row>
    <row r="383" spans="2:24" x14ac:dyDescent="0.35">
      <c r="B383">
        <f t="shared" si="80"/>
        <v>32.900000000000198</v>
      </c>
      <c r="C383">
        <f t="shared" si="81"/>
        <v>-1396.6998684018731</v>
      </c>
      <c r="D383">
        <f t="shared" si="82"/>
        <v>-725.74654049904279</v>
      </c>
      <c r="E383">
        <f t="shared" si="83"/>
        <v>29.169165961926041</v>
      </c>
      <c r="F383">
        <f t="shared" si="84"/>
        <v>36287.327024952137</v>
      </c>
      <c r="G383">
        <f t="shared" si="85"/>
        <v>-3527.6315026171333</v>
      </c>
      <c r="H383">
        <f t="shared" si="86"/>
        <v>19859.720985348871</v>
      </c>
      <c r="I383">
        <f t="shared" si="87"/>
        <v>20170.590017006522</v>
      </c>
      <c r="J383" s="46">
        <f t="shared" si="88"/>
        <v>726.33248673678577</v>
      </c>
      <c r="K383">
        <f t="shared" si="89"/>
        <v>3.2102491062866254</v>
      </c>
      <c r="L383">
        <f t="shared" si="90"/>
        <v>1.4449925699048496E-3</v>
      </c>
      <c r="M383" s="46">
        <f t="shared" si="91"/>
        <v>3.2102500819133479</v>
      </c>
      <c r="N383" s="8">
        <f t="shared" si="92"/>
        <v>3.5089999440512942E-4</v>
      </c>
      <c r="O383" s="5">
        <f>SUM($N$54:N383)*0.1+$O$30</f>
        <v>9.1152296198860876E-3</v>
      </c>
      <c r="P383" s="5">
        <f>SUM($O$54:O383)+$U$30</f>
        <v>1.1719826536708366</v>
      </c>
      <c r="Q383" s="8">
        <f t="shared" si="93"/>
        <v>-1.9754829770275745E-3</v>
      </c>
      <c r="R383" s="5">
        <f>SUM($Q$54:Q383)*0.1+$O$8</f>
        <v>-3.261556442195699E-2</v>
      </c>
      <c r="S383" s="5">
        <f>SUM($R$54:R383)+$U$8</f>
        <v>-3.6004104282174652</v>
      </c>
      <c r="T383">
        <f t="shared" si="94"/>
        <v>3.386535772121823E-2</v>
      </c>
      <c r="U383">
        <f t="shared" si="95"/>
        <v>3.7863569023696653</v>
      </c>
      <c r="X383" s="1"/>
    </row>
    <row r="384" spans="2:24" x14ac:dyDescent="0.35">
      <c r="B384">
        <f t="shared" si="80"/>
        <v>33.000000000000199</v>
      </c>
      <c r="C384">
        <f t="shared" si="81"/>
        <v>-1396.6998684018731</v>
      </c>
      <c r="D384">
        <f t="shared" si="82"/>
        <v>-725.74654049904279</v>
      </c>
      <c r="E384">
        <f t="shared" si="83"/>
        <v>29.169165961926041</v>
      </c>
      <c r="F384">
        <f t="shared" si="84"/>
        <v>36287.327024952137</v>
      </c>
      <c r="G384">
        <f t="shared" si="85"/>
        <v>-3524.7145860209407</v>
      </c>
      <c r="H384">
        <f t="shared" si="86"/>
        <v>19920.069863723795</v>
      </c>
      <c r="I384">
        <f t="shared" si="87"/>
        <v>20229.503115216292</v>
      </c>
      <c r="J384" s="46">
        <f t="shared" si="88"/>
        <v>726.33248673678577</v>
      </c>
      <c r="K384">
        <f t="shared" si="89"/>
        <v>3.2196254170795688</v>
      </c>
      <c r="L384">
        <f t="shared" si="90"/>
        <v>1.4449925699048496E-3</v>
      </c>
      <c r="M384" s="46">
        <f t="shared" si="91"/>
        <v>3.2196263898650366</v>
      </c>
      <c r="N384" s="8">
        <f t="shared" si="92"/>
        <v>3.5060984334583511E-4</v>
      </c>
      <c r="O384" s="5">
        <f>SUM($N$54:N384)*0.1+$O$30</f>
        <v>9.1502906042206719E-3</v>
      </c>
      <c r="P384" s="5">
        <f>SUM($O$54:O384)+$U$30</f>
        <v>1.1811329442750573</v>
      </c>
      <c r="Q384" s="8">
        <f t="shared" si="93"/>
        <v>-1.9814859909672122E-3</v>
      </c>
      <c r="R384" s="5">
        <f>SUM($Q$54:Q384)*0.1+$O$8</f>
        <v>-3.2813713021053709E-2</v>
      </c>
      <c r="S384" s="5">
        <f>SUM($R$54:R384)+$U$8</f>
        <v>-3.6332241412385189</v>
      </c>
      <c r="T384">
        <f t="shared" si="94"/>
        <v>3.4065636356448104E-2</v>
      </c>
      <c r="U384">
        <f t="shared" si="95"/>
        <v>3.8203916936003091</v>
      </c>
      <c r="X384" s="1"/>
    </row>
    <row r="385" spans="2:24" x14ac:dyDescent="0.35">
      <c r="B385">
        <f t="shared" si="80"/>
        <v>33.1000000000002</v>
      </c>
      <c r="C385">
        <f t="shared" si="81"/>
        <v>-1396.6998684018731</v>
      </c>
      <c r="D385">
        <f t="shared" si="82"/>
        <v>-725.74654049904279</v>
      </c>
      <c r="E385">
        <f t="shared" si="83"/>
        <v>29.169165961926041</v>
      </c>
      <c r="F385">
        <f t="shared" si="84"/>
        <v>36287.327024952137</v>
      </c>
      <c r="G385">
        <f t="shared" si="85"/>
        <v>-3521.7976694247482</v>
      </c>
      <c r="H385">
        <f t="shared" si="86"/>
        <v>19980.418742098715</v>
      </c>
      <c r="I385">
        <f t="shared" si="87"/>
        <v>20288.425072784117</v>
      </c>
      <c r="J385" s="46">
        <f t="shared" si="88"/>
        <v>726.33248673678577</v>
      </c>
      <c r="K385">
        <f t="shared" si="89"/>
        <v>3.2290031378831392</v>
      </c>
      <c r="L385">
        <f t="shared" si="90"/>
        <v>1.4449925699048496E-3</v>
      </c>
      <c r="M385" s="46">
        <f t="shared" si="91"/>
        <v>3.2290041078434295</v>
      </c>
      <c r="N385" s="8">
        <f t="shared" si="92"/>
        <v>3.5031969228654084E-4</v>
      </c>
      <c r="O385" s="5">
        <f>SUM($N$54:N385)*0.1+$O$30</f>
        <v>9.1853225734493255E-3</v>
      </c>
      <c r="P385" s="5">
        <f>SUM($O$54:O385)+$U$30</f>
        <v>1.1903182668485066</v>
      </c>
      <c r="Q385" s="8">
        <f t="shared" si="93"/>
        <v>-1.9874890049068499E-3</v>
      </c>
      <c r="R385" s="5">
        <f>SUM($Q$54:Q385)*0.1+$O$8</f>
        <v>-3.3012461921544396E-2</v>
      </c>
      <c r="S385" s="5">
        <f>SUM($R$54:R385)+$U$8</f>
        <v>-3.6662366031600633</v>
      </c>
      <c r="T385">
        <f t="shared" si="94"/>
        <v>3.4266496653433023E-2</v>
      </c>
      <c r="U385">
        <f t="shared" si="95"/>
        <v>3.8546268829477999</v>
      </c>
      <c r="X385" s="1"/>
    </row>
    <row r="386" spans="2:24" x14ac:dyDescent="0.35">
      <c r="B386">
        <f t="shared" si="80"/>
        <v>33.200000000000202</v>
      </c>
      <c r="C386">
        <f t="shared" si="81"/>
        <v>-1396.6998684018731</v>
      </c>
      <c r="D386">
        <f t="shared" si="82"/>
        <v>-725.74654049904279</v>
      </c>
      <c r="E386">
        <f t="shared" si="83"/>
        <v>29.169165961926041</v>
      </c>
      <c r="F386">
        <f t="shared" si="84"/>
        <v>36287.327024952137</v>
      </c>
      <c r="G386">
        <f t="shared" si="85"/>
        <v>-3518.8807528285552</v>
      </c>
      <c r="H386">
        <f t="shared" si="86"/>
        <v>20040.767620473634</v>
      </c>
      <c r="I386">
        <f t="shared" si="87"/>
        <v>20347.3558127451</v>
      </c>
      <c r="J386" s="46">
        <f t="shared" si="88"/>
        <v>726.33248673678577</v>
      </c>
      <c r="K386">
        <f t="shared" si="89"/>
        <v>3.2383822564479923</v>
      </c>
      <c r="L386">
        <f t="shared" si="90"/>
        <v>1.4449925699048496E-3</v>
      </c>
      <c r="M386" s="46">
        <f t="shared" si="91"/>
        <v>3.2383832235990493</v>
      </c>
      <c r="N386" s="8">
        <f t="shared" si="92"/>
        <v>3.5002954122724652E-4</v>
      </c>
      <c r="O386" s="5">
        <f>SUM($N$54:N386)*0.1+$O$30</f>
        <v>9.22032552757205E-3</v>
      </c>
      <c r="P386" s="5">
        <f>SUM($O$54:O386)+$U$30</f>
        <v>1.1995385923760786</v>
      </c>
      <c r="Q386" s="8">
        <f t="shared" si="93"/>
        <v>-1.9934920188464872E-3</v>
      </c>
      <c r="R386" s="5">
        <f>SUM($Q$54:Q386)*0.1+$O$8</f>
        <v>-3.3211811123429046E-2</v>
      </c>
      <c r="S386" s="5">
        <f>SUM($R$54:R386)+$U$8</f>
        <v>-3.6994484142834922</v>
      </c>
      <c r="T386">
        <f t="shared" si="94"/>
        <v>3.4467938739250449E-2</v>
      </c>
      <c r="U386">
        <f t="shared" si="95"/>
        <v>3.889063049700304</v>
      </c>
      <c r="X386" s="1"/>
    </row>
    <row r="387" spans="2:24" x14ac:dyDescent="0.35">
      <c r="B387">
        <f t="shared" si="80"/>
        <v>33.300000000000203</v>
      </c>
      <c r="C387">
        <f t="shared" si="81"/>
        <v>-1396.6998684018731</v>
      </c>
      <c r="D387">
        <f t="shared" si="82"/>
        <v>-725.74654049904279</v>
      </c>
      <c r="E387">
        <f t="shared" si="83"/>
        <v>29.169165961926041</v>
      </c>
      <c r="F387">
        <f t="shared" si="84"/>
        <v>36287.327024952137</v>
      </c>
      <c r="G387">
        <f t="shared" si="85"/>
        <v>-3515.9638362323626</v>
      </c>
      <c r="H387">
        <f t="shared" si="86"/>
        <v>20101.116498848554</v>
      </c>
      <c r="I387">
        <f t="shared" si="87"/>
        <v>20406.295259011993</v>
      </c>
      <c r="J387" s="46">
        <f t="shared" si="88"/>
        <v>726.33248673678577</v>
      </c>
      <c r="K387">
        <f t="shared" si="89"/>
        <v>3.2477627606644677</v>
      </c>
      <c r="L387">
        <f t="shared" si="90"/>
        <v>1.4449925699048496E-3</v>
      </c>
      <c r="M387" s="46">
        <f t="shared" si="91"/>
        <v>3.2477637250221059</v>
      </c>
      <c r="N387" s="8">
        <f t="shared" si="92"/>
        <v>3.4973939016795226E-4</v>
      </c>
      <c r="O387" s="5">
        <f>SUM($N$54:N387)*0.1+$O$30</f>
        <v>9.2552994665888455E-3</v>
      </c>
      <c r="P387" s="5">
        <f>SUM($O$54:O387)+$U$30</f>
        <v>1.2087938918426675</v>
      </c>
      <c r="Q387" s="8">
        <f t="shared" si="93"/>
        <v>-1.9994950327861249E-3</v>
      </c>
      <c r="R387" s="5">
        <f>SUM($Q$54:Q387)*0.1+$O$8</f>
        <v>-3.3411760626707657E-2</v>
      </c>
      <c r="S387" s="5">
        <f>SUM($R$54:R387)+$U$8</f>
        <v>-3.7328601749101997</v>
      </c>
      <c r="T387">
        <f t="shared" si="94"/>
        <v>3.4669962739995147E-2</v>
      </c>
      <c r="U387">
        <f t="shared" si="95"/>
        <v>3.9237007732989464</v>
      </c>
      <c r="X387" s="1"/>
    </row>
    <row r="388" spans="2:24" x14ac:dyDescent="0.35">
      <c r="B388">
        <f t="shared" si="80"/>
        <v>33.400000000000205</v>
      </c>
      <c r="C388">
        <f t="shared" si="81"/>
        <v>-1396.6998684018731</v>
      </c>
      <c r="D388">
        <f t="shared" si="82"/>
        <v>-725.74654049904279</v>
      </c>
      <c r="E388">
        <f t="shared" si="83"/>
        <v>29.169165961926041</v>
      </c>
      <c r="F388">
        <f t="shared" si="84"/>
        <v>36287.327024952137</v>
      </c>
      <c r="G388">
        <f t="shared" si="85"/>
        <v>-3513.0469196361701</v>
      </c>
      <c r="H388">
        <f t="shared" si="86"/>
        <v>20161.465377223478</v>
      </c>
      <c r="I388">
        <f t="shared" si="87"/>
        <v>20465.243336362906</v>
      </c>
      <c r="J388" s="46">
        <f t="shared" si="88"/>
        <v>726.33248673678577</v>
      </c>
      <c r="K388">
        <f t="shared" si="89"/>
        <v>3.2571446385606291</v>
      </c>
      <c r="L388">
        <f t="shared" si="90"/>
        <v>1.4449925699048496E-3</v>
      </c>
      <c r="M388" s="46">
        <f t="shared" si="91"/>
        <v>3.2571456001405328</v>
      </c>
      <c r="N388" s="8">
        <f t="shared" si="92"/>
        <v>3.49449239108658E-4</v>
      </c>
      <c r="O388" s="5">
        <f>SUM($N$54:N388)*0.1+$O$30</f>
        <v>9.2902443904997103E-3</v>
      </c>
      <c r="P388" s="5">
        <f>SUM($O$54:O388)+$U$30</f>
        <v>1.2180841362331671</v>
      </c>
      <c r="Q388" s="8">
        <f t="shared" si="93"/>
        <v>-2.0054980467257627E-3</v>
      </c>
      <c r="R388" s="5">
        <f>SUM($Q$54:Q388)*0.1+$O$8</f>
        <v>-3.3612310431380236E-2</v>
      </c>
      <c r="S388" s="5">
        <f>SUM($R$54:R388)+$U$8</f>
        <v>-3.7664724853415801</v>
      </c>
      <c r="T388">
        <f t="shared" si="94"/>
        <v>3.4872568780786484E-2</v>
      </c>
      <c r="U388">
        <f t="shared" si="95"/>
        <v>3.9585406333367454</v>
      </c>
      <c r="X388" s="1"/>
    </row>
    <row r="389" spans="2:24" x14ac:dyDescent="0.35">
      <c r="B389">
        <f t="shared" si="80"/>
        <v>33.500000000000206</v>
      </c>
      <c r="C389">
        <f t="shared" si="81"/>
        <v>-1396.6998684018731</v>
      </c>
      <c r="D389">
        <f t="shared" si="82"/>
        <v>-725.74654049904279</v>
      </c>
      <c r="E389">
        <f t="shared" si="83"/>
        <v>29.169165961926041</v>
      </c>
      <c r="F389">
        <f t="shared" si="84"/>
        <v>36287.327024952137</v>
      </c>
      <c r="G389">
        <f t="shared" si="85"/>
        <v>-3510.1300030399775</v>
      </c>
      <c r="H389">
        <f t="shared" si="86"/>
        <v>20221.814255598398</v>
      </c>
      <c r="I389">
        <f t="shared" si="87"/>
        <v>20524.199970429152</v>
      </c>
      <c r="J389" s="46">
        <f t="shared" si="88"/>
        <v>726.33248673678577</v>
      </c>
      <c r="K389">
        <f t="shared" si="89"/>
        <v>3.266527878300332</v>
      </c>
      <c r="L389">
        <f t="shared" si="90"/>
        <v>1.4449925699048496E-3</v>
      </c>
      <c r="M389" s="46">
        <f t="shared" si="91"/>
        <v>3.2665288371180576</v>
      </c>
      <c r="N389" s="8">
        <f t="shared" si="92"/>
        <v>3.4915908804936373E-4</v>
      </c>
      <c r="O389" s="5">
        <f>SUM($N$54:N389)*0.1+$O$30</f>
        <v>9.3251602993046478E-3</v>
      </c>
      <c r="P389" s="5">
        <f>SUM($O$54:O389)+$U$30</f>
        <v>1.2274092965324719</v>
      </c>
      <c r="Q389" s="8">
        <f t="shared" si="93"/>
        <v>-2.0115010606654004E-3</v>
      </c>
      <c r="R389" s="5">
        <f>SUM($Q$54:Q389)*0.1+$O$8</f>
        <v>-3.3813460537446771E-2</v>
      </c>
      <c r="S389" s="5">
        <f>SUM($R$54:R389)+$U$8</f>
        <v>-3.8002859458790268</v>
      </c>
      <c r="T389">
        <f t="shared" si="94"/>
        <v>3.5075756985775773E-2</v>
      </c>
      <c r="U389">
        <f t="shared" si="95"/>
        <v>3.993583209557551</v>
      </c>
      <c r="X389" s="1"/>
    </row>
    <row r="390" spans="2:24" x14ac:dyDescent="0.35">
      <c r="B390">
        <f t="shared" si="80"/>
        <v>33.600000000000207</v>
      </c>
      <c r="C390">
        <f t="shared" si="81"/>
        <v>-1396.6998684018731</v>
      </c>
      <c r="D390">
        <f t="shared" si="82"/>
        <v>-725.74654049904279</v>
      </c>
      <c r="E390">
        <f t="shared" si="83"/>
        <v>29.169165961926041</v>
      </c>
      <c r="F390">
        <f t="shared" si="84"/>
        <v>36287.327024952137</v>
      </c>
      <c r="G390">
        <f t="shared" si="85"/>
        <v>-3507.2130864437845</v>
      </c>
      <c r="H390">
        <f t="shared" si="86"/>
        <v>20282.163133973321</v>
      </c>
      <c r="I390">
        <f t="shared" si="87"/>
        <v>20583.165087683406</v>
      </c>
      <c r="J390" s="46">
        <f t="shared" si="88"/>
        <v>726.33248673678577</v>
      </c>
      <c r="K390">
        <f t="shared" si="89"/>
        <v>3.2759124681813399</v>
      </c>
      <c r="L390">
        <f t="shared" si="90"/>
        <v>1.4449925699048496E-3</v>
      </c>
      <c r="M390" s="46">
        <f t="shared" si="91"/>
        <v>3.2759134242523169</v>
      </c>
      <c r="N390" s="8">
        <f t="shared" si="92"/>
        <v>3.4886893699006942E-4</v>
      </c>
      <c r="O390" s="5">
        <f>SUM($N$54:N390)*0.1+$O$30</f>
        <v>9.3600471930036545E-3</v>
      </c>
      <c r="P390" s="5">
        <f>SUM($O$54:O390)+$U$30</f>
        <v>1.2367693437254756</v>
      </c>
      <c r="Q390" s="8">
        <f t="shared" si="93"/>
        <v>-2.0175040746050381E-3</v>
      </c>
      <c r="R390" s="5">
        <f>SUM($Q$54:Q390)*0.1+$O$8</f>
        <v>-3.4015210944907275E-2</v>
      </c>
      <c r="S390" s="5">
        <f>SUM($R$54:R390)+$U$8</f>
        <v>-3.8343011568239342</v>
      </c>
      <c r="T390">
        <f t="shared" si="94"/>
        <v>3.5279527478153605E-2</v>
      </c>
      <c r="U390">
        <f t="shared" si="95"/>
        <v>4.0288290818549877</v>
      </c>
      <c r="X390" s="1"/>
    </row>
    <row r="391" spans="2:24" x14ac:dyDescent="0.35">
      <c r="B391">
        <f t="shared" si="80"/>
        <v>33.700000000000209</v>
      </c>
      <c r="C391">
        <f t="shared" si="81"/>
        <v>-1396.6998684018731</v>
      </c>
      <c r="D391">
        <f t="shared" si="82"/>
        <v>-725.74654049904279</v>
      </c>
      <c r="E391">
        <f t="shared" si="83"/>
        <v>29.169165961926041</v>
      </c>
      <c r="F391">
        <f t="shared" si="84"/>
        <v>36287.327024952137</v>
      </c>
      <c r="G391">
        <f t="shared" si="85"/>
        <v>-3504.296169847592</v>
      </c>
      <c r="H391">
        <f t="shared" si="86"/>
        <v>20342.512012348245</v>
      </c>
      <c r="I391">
        <f t="shared" si="87"/>
        <v>20642.138615427935</v>
      </c>
      <c r="J391" s="46">
        <f t="shared" si="88"/>
        <v>726.33248673678577</v>
      </c>
      <c r="K391">
        <f t="shared" si="89"/>
        <v>3.2852983966334484</v>
      </c>
      <c r="L391">
        <f t="shared" si="90"/>
        <v>1.4449925699048496E-3</v>
      </c>
      <c r="M391" s="46">
        <f t="shared" si="91"/>
        <v>3.2852993499729806</v>
      </c>
      <c r="N391" s="8">
        <f t="shared" si="92"/>
        <v>3.4857878593077515E-4</v>
      </c>
      <c r="O391" s="5">
        <f>SUM($N$54:N391)*0.1+$O$30</f>
        <v>9.3949050715967323E-3</v>
      </c>
      <c r="P391" s="5">
        <f>SUM($O$54:O391)+$U$30</f>
        <v>1.2461642487970723</v>
      </c>
      <c r="Q391" s="8">
        <f t="shared" si="93"/>
        <v>-2.0235070885446763E-3</v>
      </c>
      <c r="R391" s="5">
        <f>SUM($Q$54:Q391)*0.1+$O$8</f>
        <v>-3.421756165376174E-2</v>
      </c>
      <c r="S391" s="5">
        <f>SUM($R$54:R391)+$U$8</f>
        <v>-3.8685187184776959</v>
      </c>
      <c r="T391">
        <f t="shared" si="94"/>
        <v>3.548388038015713E-2</v>
      </c>
      <c r="U391">
        <f t="shared" si="95"/>
        <v>4.0642788302714035</v>
      </c>
      <c r="X391" s="1"/>
    </row>
    <row r="392" spans="2:24" x14ac:dyDescent="0.35">
      <c r="B392">
        <f t="shared" si="80"/>
        <v>33.80000000000021</v>
      </c>
      <c r="C392">
        <f t="shared" si="81"/>
        <v>-1396.6998684018731</v>
      </c>
      <c r="D392">
        <f t="shared" si="82"/>
        <v>-725.74654049904279</v>
      </c>
      <c r="E392">
        <f t="shared" si="83"/>
        <v>29.169165961926041</v>
      </c>
      <c r="F392">
        <f t="shared" si="84"/>
        <v>36287.327024952137</v>
      </c>
      <c r="G392">
        <f t="shared" si="85"/>
        <v>-3501.3792532513994</v>
      </c>
      <c r="H392">
        <f t="shared" si="86"/>
        <v>20402.860890723165</v>
      </c>
      <c r="I392">
        <f t="shared" si="87"/>
        <v>20701.120481783109</v>
      </c>
      <c r="J392" s="46">
        <f t="shared" si="88"/>
        <v>726.33248673678577</v>
      </c>
      <c r="K392">
        <f t="shared" si="89"/>
        <v>3.2946856522166601</v>
      </c>
      <c r="L392">
        <f t="shared" si="90"/>
        <v>1.4449925699048496E-3</v>
      </c>
      <c r="M392" s="46">
        <f t="shared" si="91"/>
        <v>3.2946866028399273</v>
      </c>
      <c r="N392" s="8">
        <f t="shared" si="92"/>
        <v>3.4828863487148089E-4</v>
      </c>
      <c r="O392" s="5">
        <f>SUM($N$54:N392)*0.1+$O$30</f>
        <v>9.429733935083881E-3</v>
      </c>
      <c r="P392" s="5">
        <f>SUM($O$54:O392)+$U$30</f>
        <v>1.2555939827321563</v>
      </c>
      <c r="Q392" s="8">
        <f t="shared" si="93"/>
        <v>-2.0295101024843136E-3</v>
      </c>
      <c r="R392" s="5">
        <f>SUM($Q$54:Q392)*0.1+$O$8</f>
        <v>-3.4420512664010174E-2</v>
      </c>
      <c r="S392" s="5">
        <f>SUM($R$54:R392)+$U$8</f>
        <v>-3.9029392311417062</v>
      </c>
      <c r="T392">
        <f t="shared" si="94"/>
        <v>3.5688815813077313E-2</v>
      </c>
      <c r="U392">
        <f t="shared" si="95"/>
        <v>4.099933034996817</v>
      </c>
      <c r="X392" s="1"/>
    </row>
    <row r="393" spans="2:24" x14ac:dyDescent="0.35">
      <c r="B393">
        <f t="shared" si="80"/>
        <v>33.900000000000212</v>
      </c>
      <c r="C393">
        <f t="shared" si="81"/>
        <v>-1396.6998684018731</v>
      </c>
      <c r="D393">
        <f t="shared" si="82"/>
        <v>-725.74654049904279</v>
      </c>
      <c r="E393">
        <f t="shared" si="83"/>
        <v>29.169165961926041</v>
      </c>
      <c r="F393">
        <f t="shared" si="84"/>
        <v>36287.327024952137</v>
      </c>
      <c r="G393">
        <f t="shared" si="85"/>
        <v>-3498.4623366552064</v>
      </c>
      <c r="H393">
        <f t="shared" si="86"/>
        <v>20463.209769098085</v>
      </c>
      <c r="I393">
        <f t="shared" si="87"/>
        <v>20760.110615676072</v>
      </c>
      <c r="J393" s="46">
        <f t="shared" si="88"/>
        <v>726.33248673678577</v>
      </c>
      <c r="K393">
        <f t="shared" si="89"/>
        <v>3.3040742236193781</v>
      </c>
      <c r="L393">
        <f t="shared" si="90"/>
        <v>1.4449925699048496E-3</v>
      </c>
      <c r="M393" s="46">
        <f t="shared" si="91"/>
        <v>3.3040751715414372</v>
      </c>
      <c r="N393" s="8">
        <f t="shared" si="92"/>
        <v>3.4799848381218657E-4</v>
      </c>
      <c r="O393" s="5">
        <f>SUM($N$54:N393)*0.1+$O$30</f>
        <v>9.464533783465099E-3</v>
      </c>
      <c r="P393" s="5">
        <f>SUM($O$54:O393)+$U$30</f>
        <v>1.2650585165156214</v>
      </c>
      <c r="Q393" s="8">
        <f t="shared" si="93"/>
        <v>-2.0355131164239513E-3</v>
      </c>
      <c r="R393" s="5">
        <f>SUM($Q$54:Q393)*0.1+$O$8</f>
        <v>-3.4624063975652569E-2</v>
      </c>
      <c r="S393" s="5">
        <f>SUM($R$54:R393)+$U$8</f>
        <v>-3.9375632951173589</v>
      </c>
      <c r="T393">
        <f t="shared" si="94"/>
        <v>3.5894333897266213E-2</v>
      </c>
      <c r="U393">
        <f t="shared" si="95"/>
        <v>4.1357922763678756</v>
      </c>
      <c r="X393" s="1"/>
    </row>
    <row r="394" spans="2:24" x14ac:dyDescent="0.35">
      <c r="B394">
        <f t="shared" si="80"/>
        <v>34.000000000000213</v>
      </c>
      <c r="C394">
        <f t="shared" si="81"/>
        <v>-1396.6998684018731</v>
      </c>
      <c r="D394">
        <f t="shared" si="82"/>
        <v>-725.74654049904279</v>
      </c>
      <c r="E394">
        <f t="shared" si="83"/>
        <v>29.169165961926041</v>
      </c>
      <c r="F394">
        <f t="shared" si="84"/>
        <v>36287.327024952137</v>
      </c>
      <c r="G394">
        <f t="shared" si="85"/>
        <v>-3495.5454200590138</v>
      </c>
      <c r="H394">
        <f t="shared" si="86"/>
        <v>20523.558647473004</v>
      </c>
      <c r="I394">
        <f t="shared" si="87"/>
        <v>20819.10894682958</v>
      </c>
      <c r="J394" s="46">
        <f t="shared" si="88"/>
        <v>726.33248673678577</v>
      </c>
      <c r="K394">
        <f t="shared" si="89"/>
        <v>3.3134640996566311</v>
      </c>
      <c r="L394">
        <f t="shared" si="90"/>
        <v>1.4449925699048496E-3</v>
      </c>
      <c r="M394" s="46">
        <f t="shared" si="91"/>
        <v>3.3134650448924177</v>
      </c>
      <c r="N394" s="8">
        <f t="shared" si="92"/>
        <v>3.4770833275289231E-4</v>
      </c>
      <c r="O394" s="5">
        <f>SUM($N$54:N394)*0.1+$O$30</f>
        <v>9.499304616740388E-3</v>
      </c>
      <c r="P394" s="5">
        <f>SUM($O$54:O394)+$U$30</f>
        <v>1.2745578211323618</v>
      </c>
      <c r="Q394" s="8">
        <f t="shared" si="93"/>
        <v>-2.041516130363589E-3</v>
      </c>
      <c r="R394" s="5">
        <f>SUM($Q$54:Q394)*0.1+$O$8</f>
        <v>-3.4828215588688927E-2</v>
      </c>
      <c r="S394" s="5">
        <f>SUM($R$54:R394)+$U$8</f>
        <v>-3.9723915107060477</v>
      </c>
      <c r="T394">
        <f t="shared" si="94"/>
        <v>3.6100434752144188E-2</v>
      </c>
      <c r="U394">
        <f t="shared" si="95"/>
        <v>4.1718571348668148</v>
      </c>
      <c r="X394" s="1"/>
    </row>
    <row r="395" spans="2:24" x14ac:dyDescent="0.35">
      <c r="B395">
        <f t="shared" si="80"/>
        <v>34.100000000000215</v>
      </c>
      <c r="C395">
        <f t="shared" si="81"/>
        <v>-1396.6998684018731</v>
      </c>
      <c r="D395">
        <f t="shared" si="82"/>
        <v>-725.74654049904279</v>
      </c>
      <c r="E395">
        <f t="shared" si="83"/>
        <v>29.169165961926041</v>
      </c>
      <c r="F395">
        <f t="shared" si="84"/>
        <v>36287.327024952137</v>
      </c>
      <c r="G395">
        <f t="shared" si="85"/>
        <v>-3492.6285034628222</v>
      </c>
      <c r="H395">
        <f t="shared" si="86"/>
        <v>20583.907525847928</v>
      </c>
      <c r="I395">
        <f t="shared" si="87"/>
        <v>20878.115405751065</v>
      </c>
      <c r="J395" s="46">
        <f t="shared" si="88"/>
        <v>726.33248673678577</v>
      </c>
      <c r="K395">
        <f t="shared" si="89"/>
        <v>3.3228552692683344</v>
      </c>
      <c r="L395">
        <f t="shared" si="90"/>
        <v>1.4449925699048496E-3</v>
      </c>
      <c r="M395" s="46">
        <f t="shared" si="91"/>
        <v>3.3228562118326632</v>
      </c>
      <c r="N395" s="8">
        <f t="shared" si="92"/>
        <v>3.474181816935981E-4</v>
      </c>
      <c r="O395" s="5">
        <f>SUM($N$54:N395)*0.1+$O$30</f>
        <v>9.534046434909748E-3</v>
      </c>
      <c r="P395" s="5">
        <f>SUM($O$54:O395)+$U$30</f>
        <v>1.2840918675672717</v>
      </c>
      <c r="Q395" s="8">
        <f t="shared" si="93"/>
        <v>-2.0475191443032267E-3</v>
      </c>
      <c r="R395" s="5">
        <f>SUM($Q$54:Q395)*0.1+$O$8</f>
        <v>-3.5032967503119253E-2</v>
      </c>
      <c r="S395" s="5">
        <f>SUM($R$54:R395)+$U$8</f>
        <v>-4.0074244782091668</v>
      </c>
      <c r="T395">
        <f t="shared" si="94"/>
        <v>3.6307118496207116E-2</v>
      </c>
      <c r="U395">
        <f t="shared" si="95"/>
        <v>4.2081281911204202</v>
      </c>
      <c r="X395" s="1"/>
    </row>
    <row r="396" spans="2:24" x14ac:dyDescent="0.35">
      <c r="B396">
        <f t="shared" si="80"/>
        <v>34.200000000000216</v>
      </c>
      <c r="C396">
        <f t="shared" si="81"/>
        <v>-1396.6998684018731</v>
      </c>
      <c r="D396">
        <f t="shared" si="82"/>
        <v>-725.74654049904279</v>
      </c>
      <c r="E396">
        <f t="shared" si="83"/>
        <v>29.169165961926041</v>
      </c>
      <c r="F396">
        <f t="shared" si="84"/>
        <v>36287.327024952137</v>
      </c>
      <c r="G396">
        <f t="shared" si="85"/>
        <v>-3489.7115868666297</v>
      </c>
      <c r="H396">
        <f t="shared" si="86"/>
        <v>20644.256404222848</v>
      </c>
      <c r="I396">
        <f t="shared" si="87"/>
        <v>20937.129923721812</v>
      </c>
      <c r="J396" s="46">
        <f t="shared" si="88"/>
        <v>726.33248673678577</v>
      </c>
      <c r="K396">
        <f t="shared" si="89"/>
        <v>3.3322477215175641</v>
      </c>
      <c r="L396">
        <f t="shared" si="90"/>
        <v>1.4449925699048496E-3</v>
      </c>
      <c r="M396" s="46">
        <f t="shared" si="91"/>
        <v>3.332248661425131</v>
      </c>
      <c r="N396" s="8">
        <f t="shared" si="92"/>
        <v>3.4712803063430384E-4</v>
      </c>
      <c r="O396" s="5">
        <f>SUM($N$54:N396)*0.1+$O$30</f>
        <v>9.568759237973179E-3</v>
      </c>
      <c r="P396" s="5">
        <f>SUM($O$54:O396)+$U$30</f>
        <v>1.2936606268052449</v>
      </c>
      <c r="Q396" s="8">
        <f t="shared" si="93"/>
        <v>-2.0535221582428645E-3</v>
      </c>
      <c r="R396" s="5">
        <f>SUM($Q$54:Q396)*0.1+$O$8</f>
        <v>-3.5238319718943534E-2</v>
      </c>
      <c r="S396" s="5">
        <f>SUM($R$54:R396)+$U$8</f>
        <v>-4.0426627979281102</v>
      </c>
      <c r="T396">
        <f t="shared" si="94"/>
        <v>3.6514385247033557E-2</v>
      </c>
      <c r="U396">
        <f t="shared" si="95"/>
        <v>4.2446060258989968</v>
      </c>
      <c r="X396" s="1"/>
    </row>
    <row r="397" spans="2:24" x14ac:dyDescent="0.35">
      <c r="B397">
        <f t="shared" si="80"/>
        <v>34.300000000000217</v>
      </c>
      <c r="C397">
        <f t="shared" si="81"/>
        <v>-1396.6998684018731</v>
      </c>
      <c r="D397">
        <f t="shared" si="82"/>
        <v>-725.74654049904279</v>
      </c>
      <c r="E397">
        <f t="shared" si="83"/>
        <v>29.169165961926041</v>
      </c>
      <c r="F397">
        <f t="shared" si="84"/>
        <v>36287.327024952137</v>
      </c>
      <c r="G397">
        <f t="shared" si="85"/>
        <v>-3486.7946702704367</v>
      </c>
      <c r="H397">
        <f t="shared" si="86"/>
        <v>20704.605282597768</v>
      </c>
      <c r="I397">
        <f t="shared" si="87"/>
        <v>20996.152432786388</v>
      </c>
      <c r="J397" s="46">
        <f t="shared" si="88"/>
        <v>726.33248673678577</v>
      </c>
      <c r="K397">
        <f t="shared" si="89"/>
        <v>3.3416414455888779</v>
      </c>
      <c r="L397">
        <f t="shared" si="90"/>
        <v>1.4449925699048496E-3</v>
      </c>
      <c r="M397" s="46">
        <f t="shared" si="91"/>
        <v>3.3416423828542614</v>
      </c>
      <c r="N397" s="8">
        <f t="shared" si="92"/>
        <v>3.4683787957500952E-4</v>
      </c>
      <c r="O397" s="5">
        <f>SUM($N$54:N397)*0.1+$O$30</f>
        <v>9.6034430259306792E-3</v>
      </c>
      <c r="P397" s="5">
        <f>SUM($O$54:O397)+$U$30</f>
        <v>1.3032640698311755</v>
      </c>
      <c r="Q397" s="8">
        <f t="shared" si="93"/>
        <v>-2.0595251721825017E-3</v>
      </c>
      <c r="R397" s="5">
        <f>SUM($Q$54:Q397)*0.1+$O$8</f>
        <v>-3.5444272236161783E-2</v>
      </c>
      <c r="S397" s="5">
        <f>SUM($R$54:R397)+$U$8</f>
        <v>-4.0781070701642719</v>
      </c>
      <c r="T397">
        <f t="shared" si="94"/>
        <v>3.672223512129192E-2</v>
      </c>
      <c r="U397">
        <f t="shared" si="95"/>
        <v>4.2812912201153459</v>
      </c>
      <c r="X397" s="1"/>
    </row>
    <row r="398" spans="2:24" x14ac:dyDescent="0.35">
      <c r="B398">
        <f t="shared" si="80"/>
        <v>34.400000000000219</v>
      </c>
      <c r="C398">
        <f t="shared" si="81"/>
        <v>-1396.6998684018731</v>
      </c>
      <c r="D398">
        <f t="shared" si="82"/>
        <v>-725.74654049904279</v>
      </c>
      <c r="E398">
        <f t="shared" si="83"/>
        <v>29.169165961926041</v>
      </c>
      <c r="F398">
        <f t="shared" si="84"/>
        <v>36287.327024952137</v>
      </c>
      <c r="G398">
        <f t="shared" si="85"/>
        <v>-3483.8777536742441</v>
      </c>
      <c r="H398">
        <f t="shared" si="86"/>
        <v>20764.954160972688</v>
      </c>
      <c r="I398">
        <f t="shared" si="87"/>
        <v>21055.182865742183</v>
      </c>
      <c r="J398" s="46">
        <f t="shared" si="88"/>
        <v>726.33248673678577</v>
      </c>
      <c r="K398">
        <f t="shared" si="89"/>
        <v>3.3510364307866474</v>
      </c>
      <c r="L398">
        <f t="shared" si="90"/>
        <v>1.4449925699048496E-3</v>
      </c>
      <c r="M398" s="46">
        <f t="shared" si="91"/>
        <v>3.3510373654243093</v>
      </c>
      <c r="N398" s="8">
        <f t="shared" si="92"/>
        <v>3.4654772851571526E-4</v>
      </c>
      <c r="O398" s="5">
        <f>SUM($N$54:N398)*0.1+$O$30</f>
        <v>9.6380977987822504E-3</v>
      </c>
      <c r="P398" s="5">
        <f>SUM($O$54:O398)+$U$30</f>
        <v>1.3129021676299577</v>
      </c>
      <c r="Q398" s="8">
        <f t="shared" si="93"/>
        <v>-2.0655281861221395E-3</v>
      </c>
      <c r="R398" s="5">
        <f>SUM($Q$54:Q398)*0.1+$O$8</f>
        <v>-3.5650825054774002E-2</v>
      </c>
      <c r="S398" s="5">
        <f>SUM($R$54:R398)+$U$8</f>
        <v>-4.1137578952190461</v>
      </c>
      <c r="T398">
        <f t="shared" si="94"/>
        <v>3.6930668234747568E-2</v>
      </c>
      <c r="U398">
        <f t="shared" si="95"/>
        <v>4.3181843548237353</v>
      </c>
      <c r="X398" s="1"/>
    </row>
    <row r="399" spans="2:24" x14ac:dyDescent="0.35">
      <c r="B399">
        <f t="shared" si="80"/>
        <v>34.50000000000022</v>
      </c>
      <c r="C399">
        <f t="shared" si="81"/>
        <v>-1396.6998684018731</v>
      </c>
      <c r="D399">
        <f t="shared" si="82"/>
        <v>-725.74654049904279</v>
      </c>
      <c r="E399">
        <f t="shared" si="83"/>
        <v>29.169165961926041</v>
      </c>
      <c r="F399">
        <f t="shared" si="84"/>
        <v>36287.327024952137</v>
      </c>
      <c r="G399">
        <f t="shared" si="85"/>
        <v>-3480.9608370780516</v>
      </c>
      <c r="H399">
        <f t="shared" si="86"/>
        <v>20825.303039347611</v>
      </c>
      <c r="I399">
        <f t="shared" si="87"/>
        <v>21114.221156129155</v>
      </c>
      <c r="J399" s="46">
        <f t="shared" si="88"/>
        <v>726.33248673678577</v>
      </c>
      <c r="K399">
        <f t="shared" si="89"/>
        <v>3.3604326665334288</v>
      </c>
      <c r="L399">
        <f t="shared" si="90"/>
        <v>1.4449925699048496E-3</v>
      </c>
      <c r="M399" s="46">
        <f t="shared" si="91"/>
        <v>3.3604335985577145</v>
      </c>
      <c r="N399" s="8">
        <f t="shared" si="92"/>
        <v>3.4625757745642099E-4</v>
      </c>
      <c r="O399" s="5">
        <f>SUM($N$54:N399)*0.1+$O$30</f>
        <v>9.6727235565278926E-3</v>
      </c>
      <c r="P399" s="5">
        <f>SUM($O$54:O399)+$U$30</f>
        <v>1.3225748911864856</v>
      </c>
      <c r="Q399" s="8">
        <f t="shared" si="93"/>
        <v>-2.0715312000617772E-3</v>
      </c>
      <c r="R399" s="5">
        <f>SUM($Q$54:Q399)*0.1+$O$8</f>
        <v>-3.5857978174780175E-2</v>
      </c>
      <c r="S399" s="5">
        <f>SUM($R$54:R399)+$U$8</f>
        <v>-4.1496158733938264</v>
      </c>
      <c r="T399">
        <f t="shared" si="94"/>
        <v>3.7139684702269901E-2</v>
      </c>
      <c r="U399">
        <f t="shared" si="95"/>
        <v>4.3552860112188903</v>
      </c>
      <c r="X399" s="1"/>
    </row>
    <row r="400" spans="2:24" x14ac:dyDescent="0.35">
      <c r="B400">
        <f t="shared" si="80"/>
        <v>34.600000000000222</v>
      </c>
      <c r="C400">
        <f t="shared" si="81"/>
        <v>-1396.6998684018731</v>
      </c>
      <c r="D400">
        <f t="shared" si="82"/>
        <v>-725.74654049904279</v>
      </c>
      <c r="E400">
        <f t="shared" si="83"/>
        <v>29.169165961926041</v>
      </c>
      <c r="F400">
        <f t="shared" si="84"/>
        <v>36287.327024952137</v>
      </c>
      <c r="G400">
        <f t="shared" si="85"/>
        <v>-3478.0439204818585</v>
      </c>
      <c r="H400">
        <f t="shared" si="86"/>
        <v>20885.651917722531</v>
      </c>
      <c r="I400">
        <f t="shared" si="87"/>
        <v>21173.267238219698</v>
      </c>
      <c r="J400" s="46">
        <f t="shared" si="88"/>
        <v>726.33248673678577</v>
      </c>
      <c r="K400">
        <f t="shared" si="89"/>
        <v>3.3698301423683481</v>
      </c>
      <c r="L400">
        <f t="shared" si="90"/>
        <v>1.4449925699048496E-3</v>
      </c>
      <c r="M400" s="46">
        <f t="shared" si="91"/>
        <v>3.3698310717934903</v>
      </c>
      <c r="N400" s="8">
        <f t="shared" si="92"/>
        <v>3.4596742639712668E-4</v>
      </c>
      <c r="O400" s="5">
        <f>SUM($N$54:N400)*0.1+$O$30</f>
        <v>9.7073202991676058E-3</v>
      </c>
      <c r="P400" s="5">
        <f>SUM($O$54:O400)+$U$30</f>
        <v>1.3322822114856532</v>
      </c>
      <c r="Q400" s="8">
        <f t="shared" si="93"/>
        <v>-2.0775342140014149E-3</v>
      </c>
      <c r="R400" s="5">
        <f>SUM($Q$54:Q400)*0.1+$O$8</f>
        <v>-3.6065731596180317E-2</v>
      </c>
      <c r="S400" s="5">
        <f>SUM($R$54:R400)+$U$8</f>
        <v>-4.1856816049900072</v>
      </c>
      <c r="T400">
        <f t="shared" si="94"/>
        <v>3.7349284637839458E-2</v>
      </c>
      <c r="U400">
        <f t="shared" si="95"/>
        <v>4.3925967706349764</v>
      </c>
      <c r="X400" s="1"/>
    </row>
    <row r="401" spans="2:24" x14ac:dyDescent="0.35">
      <c r="B401">
        <f t="shared" si="80"/>
        <v>34.700000000000223</v>
      </c>
      <c r="C401">
        <f t="shared" si="81"/>
        <v>-1396.6998684018731</v>
      </c>
      <c r="D401">
        <f t="shared" si="82"/>
        <v>-725.74654049904279</v>
      </c>
      <c r="E401">
        <f t="shared" si="83"/>
        <v>29.169165961926041</v>
      </c>
      <c r="F401">
        <f t="shared" si="84"/>
        <v>36287.327024952137</v>
      </c>
      <c r="G401">
        <f t="shared" si="85"/>
        <v>-3475.1270038856665</v>
      </c>
      <c r="H401">
        <f t="shared" si="86"/>
        <v>20946.000796097451</v>
      </c>
      <c r="I401">
        <f t="shared" si="87"/>
        <v>21232.321047008743</v>
      </c>
      <c r="J401" s="46">
        <f t="shared" si="88"/>
        <v>726.33248673678577</v>
      </c>
      <c r="K401">
        <f t="shared" si="89"/>
        <v>3.3792288479455284</v>
      </c>
      <c r="L401">
        <f t="shared" si="90"/>
        <v>1.4449925699048496E-3</v>
      </c>
      <c r="M401" s="46">
        <f t="shared" si="91"/>
        <v>3.3792297747856455</v>
      </c>
      <c r="N401" s="8">
        <f t="shared" si="92"/>
        <v>3.4567727533783247E-4</v>
      </c>
      <c r="O401" s="5">
        <f>SUM($N$54:N401)*0.1+$O$30</f>
        <v>9.7418880267013883E-3</v>
      </c>
      <c r="P401" s="5">
        <f>SUM($O$54:O401)+$U$30</f>
        <v>1.3420240995123545</v>
      </c>
      <c r="Q401" s="8">
        <f t="shared" si="93"/>
        <v>-2.0835372279410526E-3</v>
      </c>
      <c r="R401" s="5">
        <f>SUM($Q$54:Q401)*0.1+$O$8</f>
        <v>-3.6274085318974428E-2</v>
      </c>
      <c r="S401" s="5">
        <f>SUM($R$54:R401)+$U$8</f>
        <v>-4.2219556903089819</v>
      </c>
      <c r="T401">
        <f t="shared" si="94"/>
        <v>3.7559468154554902E-2</v>
      </c>
      <c r="U401">
        <f t="shared" si="95"/>
        <v>4.430117214544592</v>
      </c>
      <c r="X401" s="1"/>
    </row>
    <row r="402" spans="2:24" x14ac:dyDescent="0.35">
      <c r="B402">
        <f t="shared" si="80"/>
        <v>34.800000000000225</v>
      </c>
      <c r="C402">
        <f t="shared" si="81"/>
        <v>-1396.6998684018731</v>
      </c>
      <c r="D402">
        <f t="shared" si="82"/>
        <v>-725.74654049904279</v>
      </c>
      <c r="E402">
        <f t="shared" si="83"/>
        <v>29.169165961926041</v>
      </c>
      <c r="F402">
        <f t="shared" si="84"/>
        <v>36287.327024952137</v>
      </c>
      <c r="G402">
        <f t="shared" si="85"/>
        <v>-3472.2100872894734</v>
      </c>
      <c r="H402">
        <f t="shared" si="86"/>
        <v>21006.349674472374</v>
      </c>
      <c r="I402">
        <f t="shared" si="87"/>
        <v>21291.38251820394</v>
      </c>
      <c r="J402" s="46">
        <f t="shared" si="88"/>
        <v>726.33248673678577</v>
      </c>
      <c r="K402">
        <f t="shared" si="89"/>
        <v>3.3886287730325235</v>
      </c>
      <c r="L402">
        <f t="shared" si="90"/>
        <v>1.4449925699048496E-3</v>
      </c>
      <c r="M402" s="46">
        <f t="shared" si="91"/>
        <v>3.3886296973016226</v>
      </c>
      <c r="N402" s="8">
        <f t="shared" si="92"/>
        <v>3.4538712427853815E-4</v>
      </c>
      <c r="O402" s="5">
        <f>SUM($N$54:N402)*0.1+$O$30</f>
        <v>9.7764267391292417E-3</v>
      </c>
      <c r="P402" s="5">
        <f>SUM($O$54:O402)+$U$30</f>
        <v>1.3518005262514836</v>
      </c>
      <c r="Q402" s="8">
        <f t="shared" si="93"/>
        <v>-2.0895402418806904E-3</v>
      </c>
      <c r="R402" s="5">
        <f>SUM($Q$54:Q402)*0.1+$O$8</f>
        <v>-3.6483039343162493E-2</v>
      </c>
      <c r="S402" s="5">
        <f>SUM($R$54:R402)+$U$8</f>
        <v>-4.258438729652144</v>
      </c>
      <c r="T402">
        <f t="shared" si="94"/>
        <v>3.7770235364640019E-2</v>
      </c>
      <c r="U402">
        <f t="shared" si="95"/>
        <v>4.467847924557768</v>
      </c>
      <c r="X402" s="1"/>
    </row>
    <row r="403" spans="2:24" x14ac:dyDescent="0.35">
      <c r="B403">
        <f t="shared" si="80"/>
        <v>34.900000000000226</v>
      </c>
      <c r="C403">
        <f t="shared" si="81"/>
        <v>-1396.6998684018731</v>
      </c>
      <c r="D403">
        <f t="shared" si="82"/>
        <v>-725.74654049904279</v>
      </c>
      <c r="E403">
        <f t="shared" si="83"/>
        <v>29.169165961926041</v>
      </c>
      <c r="F403">
        <f t="shared" si="84"/>
        <v>36287.327024952137</v>
      </c>
      <c r="G403">
        <f t="shared" si="85"/>
        <v>-3469.2931706932804</v>
      </c>
      <c r="H403">
        <f t="shared" si="86"/>
        <v>21066.698552847294</v>
      </c>
      <c r="I403">
        <f t="shared" si="87"/>
        <v>21350.451588216052</v>
      </c>
      <c r="J403" s="46">
        <f t="shared" si="88"/>
        <v>726.33248673678577</v>
      </c>
      <c r="K403">
        <f t="shared" si="89"/>
        <v>3.3980299075087923</v>
      </c>
      <c r="L403">
        <f t="shared" si="90"/>
        <v>1.4449925699048496E-3</v>
      </c>
      <c r="M403" s="46">
        <f t="shared" si="91"/>
        <v>3.3980308292207697</v>
      </c>
      <c r="N403" s="8">
        <f t="shared" si="92"/>
        <v>3.4509697321924383E-4</v>
      </c>
      <c r="O403" s="5">
        <f>SUM($N$54:N403)*0.1+$O$30</f>
        <v>9.8109364364511661E-3</v>
      </c>
      <c r="P403" s="5">
        <f>SUM($O$54:O403)+$U$30</f>
        <v>1.3616114626879348</v>
      </c>
      <c r="Q403" s="8">
        <f t="shared" si="93"/>
        <v>-2.0955432558203281E-3</v>
      </c>
      <c r="R403" s="5">
        <f>SUM($Q$54:Q403)*0.1+$O$8</f>
        <v>-3.6692593668744528E-2</v>
      </c>
      <c r="S403" s="5">
        <f>SUM($R$54:R403)+$U$8</f>
        <v>-4.2951313233208888</v>
      </c>
      <c r="T403">
        <f t="shared" si="94"/>
        <v>3.7981586379450712E-2</v>
      </c>
      <c r="U403">
        <f t="shared" si="95"/>
        <v>4.505789482420969</v>
      </c>
      <c r="X403" s="1"/>
    </row>
    <row r="404" spans="2:24" x14ac:dyDescent="0.35">
      <c r="B404">
        <f t="shared" si="80"/>
        <v>35.000000000000227</v>
      </c>
      <c r="C404">
        <f t="shared" si="81"/>
        <v>-1396.6998684018731</v>
      </c>
      <c r="D404">
        <f t="shared" si="82"/>
        <v>-725.74654049904279</v>
      </c>
      <c r="E404">
        <f t="shared" si="83"/>
        <v>29.169165961926041</v>
      </c>
      <c r="F404">
        <f t="shared" si="84"/>
        <v>36287.327024952137</v>
      </c>
      <c r="G404">
        <f t="shared" si="85"/>
        <v>-3466.3762540970883</v>
      </c>
      <c r="H404">
        <f t="shared" si="86"/>
        <v>21127.047431222214</v>
      </c>
      <c r="I404">
        <f t="shared" si="87"/>
        <v>21409.528194149476</v>
      </c>
      <c r="J404" s="46">
        <f t="shared" si="88"/>
        <v>726.33248673678577</v>
      </c>
      <c r="K404">
        <f t="shared" si="89"/>
        <v>3.4074322413641891</v>
      </c>
      <c r="L404">
        <f t="shared" si="90"/>
        <v>1.4449925699048496E-3</v>
      </c>
      <c r="M404" s="46">
        <f t="shared" si="91"/>
        <v>3.4074331605328316</v>
      </c>
      <c r="N404" s="8">
        <f t="shared" si="92"/>
        <v>3.4480682215994962E-4</v>
      </c>
      <c r="O404" s="5">
        <f>SUM($N$54:N404)*0.1+$O$30</f>
        <v>9.8454171186671616E-3</v>
      </c>
      <c r="P404" s="5">
        <f>SUM($O$54:O404)+$U$30</f>
        <v>1.371456879806602</v>
      </c>
      <c r="Q404" s="8">
        <f t="shared" si="93"/>
        <v>-2.1015462697599654E-3</v>
      </c>
      <c r="R404" s="5">
        <f>SUM($Q$54:Q404)*0.1+$O$8</f>
        <v>-3.6902748295720524E-2</v>
      </c>
      <c r="S404" s="5">
        <f>SUM($R$54:R404)+$U$8</f>
        <v>-4.3320340716166097</v>
      </c>
      <c r="T404">
        <f t="shared" si="94"/>
        <v>3.8193521309481906E-2</v>
      </c>
      <c r="U404">
        <f t="shared" si="95"/>
        <v>4.5439424700161029</v>
      </c>
      <c r="X404" s="1"/>
    </row>
    <row r="405" spans="2:24" x14ac:dyDescent="0.35">
      <c r="B405">
        <f t="shared" si="80"/>
        <v>35.100000000000229</v>
      </c>
      <c r="C405">
        <f t="shared" si="81"/>
        <v>-1396.6998684018731</v>
      </c>
      <c r="D405">
        <f t="shared" si="82"/>
        <v>-725.74654049904279</v>
      </c>
      <c r="E405">
        <f t="shared" si="83"/>
        <v>29.169165961926041</v>
      </c>
      <c r="F405">
        <f t="shared" si="84"/>
        <v>36287.327024952137</v>
      </c>
      <c r="G405">
        <f t="shared" si="85"/>
        <v>-3463.4593375008953</v>
      </c>
      <c r="H405">
        <f t="shared" si="86"/>
        <v>21187.396309597134</v>
      </c>
      <c r="I405">
        <f t="shared" si="87"/>
        <v>21468.612273792929</v>
      </c>
      <c r="J405" s="46">
        <f t="shared" si="88"/>
        <v>726.33248673678577</v>
      </c>
      <c r="K405">
        <f t="shared" si="89"/>
        <v>3.4168357646974798</v>
      </c>
      <c r="L405">
        <f t="shared" si="90"/>
        <v>1.4449925699048496E-3</v>
      </c>
      <c r="M405" s="46">
        <f t="shared" si="91"/>
        <v>3.4168366813364659</v>
      </c>
      <c r="N405" s="8">
        <f t="shared" si="92"/>
        <v>3.4451667110065531E-4</v>
      </c>
      <c r="O405" s="5">
        <f>SUM($N$54:N405)*0.1+$O$30</f>
        <v>9.879868785777228E-3</v>
      </c>
      <c r="P405" s="5">
        <f>SUM($O$54:O405)+$U$30</f>
        <v>1.3813367485923793</v>
      </c>
      <c r="Q405" s="8">
        <f t="shared" si="93"/>
        <v>-2.1075492836996031E-3</v>
      </c>
      <c r="R405" s="5">
        <f>SUM($Q$54:Q405)*0.1+$O$8</f>
        <v>-3.7113503224090481E-2</v>
      </c>
      <c r="S405" s="5">
        <f>SUM($R$54:R405)+$U$8</f>
        <v>-4.3691475748407003</v>
      </c>
      <c r="T405">
        <f t="shared" si="94"/>
        <v>3.8406040264374428E-2</v>
      </c>
      <c r="U405">
        <f t="shared" si="95"/>
        <v>4.58230746935953</v>
      </c>
      <c r="X405" s="1"/>
    </row>
    <row r="406" spans="2:24" x14ac:dyDescent="0.35">
      <c r="B406">
        <f t="shared" si="80"/>
        <v>35.20000000000023</v>
      </c>
      <c r="C406">
        <f t="shared" si="81"/>
        <v>-1396.6998684018731</v>
      </c>
      <c r="D406">
        <f t="shared" si="82"/>
        <v>-725.74654049904279</v>
      </c>
      <c r="E406">
        <f t="shared" si="83"/>
        <v>29.169165961926041</v>
      </c>
      <c r="F406">
        <f t="shared" si="84"/>
        <v>36287.327024952137</v>
      </c>
      <c r="G406">
        <f t="shared" si="85"/>
        <v>-3460.5424209047023</v>
      </c>
      <c r="H406">
        <f t="shared" si="86"/>
        <v>21247.745187972057</v>
      </c>
      <c r="I406">
        <f t="shared" si="87"/>
        <v>21527.703765610273</v>
      </c>
      <c r="J406" s="46">
        <f t="shared" si="88"/>
        <v>726.33248673678577</v>
      </c>
      <c r="K406">
        <f t="shared" si="89"/>
        <v>3.4262404677148841</v>
      </c>
      <c r="L406">
        <f t="shared" si="90"/>
        <v>1.4449925699048496E-3</v>
      </c>
      <c r="M406" s="46">
        <f t="shared" si="91"/>
        <v>3.4262413818377842</v>
      </c>
      <c r="N406" s="8">
        <f t="shared" si="92"/>
        <v>3.4422652004136099E-4</v>
      </c>
      <c r="O406" s="5">
        <f>SUM($N$54:N406)*0.1+$O$30</f>
        <v>9.9142914377813637E-3</v>
      </c>
      <c r="P406" s="5">
        <f>SUM($O$54:O406)+$U$30</f>
        <v>1.3912510400301608</v>
      </c>
      <c r="Q406" s="8">
        <f t="shared" si="93"/>
        <v>-2.1135522976392408E-3</v>
      </c>
      <c r="R406" s="5">
        <f>SUM($Q$54:Q406)*0.1+$O$8</f>
        <v>-3.7324858453854408E-2</v>
      </c>
      <c r="S406" s="5">
        <f>SUM($R$54:R406)+$U$8</f>
        <v>-4.4064724332945548</v>
      </c>
      <c r="T406">
        <f t="shared" si="94"/>
        <v>3.8619143352921902E-2</v>
      </c>
      <c r="U406">
        <f t="shared" si="95"/>
        <v>4.6208850626010856</v>
      </c>
      <c r="X406" s="1"/>
    </row>
    <row r="407" spans="2:24" x14ac:dyDescent="0.35">
      <c r="B407">
        <f t="shared" si="80"/>
        <v>35.300000000000232</v>
      </c>
      <c r="C407">
        <f t="shared" si="81"/>
        <v>-1396.6998684018731</v>
      </c>
      <c r="D407">
        <f t="shared" si="82"/>
        <v>-725.74654049904279</v>
      </c>
      <c r="E407">
        <f t="shared" si="83"/>
        <v>29.169165961926041</v>
      </c>
      <c r="F407">
        <f t="shared" si="84"/>
        <v>36287.327024952137</v>
      </c>
      <c r="G407">
        <f t="shared" si="85"/>
        <v>-3457.6255043085102</v>
      </c>
      <c r="H407">
        <f t="shared" si="86"/>
        <v>21308.094066346977</v>
      </c>
      <c r="I407">
        <f t="shared" si="87"/>
        <v>21586.802608731472</v>
      </c>
      <c r="J407" s="46">
        <f t="shared" si="88"/>
        <v>726.33248673678577</v>
      </c>
      <c r="K407">
        <f t="shared" si="89"/>
        <v>3.4356463407286357</v>
      </c>
      <c r="L407">
        <f t="shared" si="90"/>
        <v>1.4449925699048496E-3</v>
      </c>
      <c r="M407" s="46">
        <f t="shared" si="91"/>
        <v>3.4356472523489145</v>
      </c>
      <c r="N407" s="8">
        <f t="shared" si="92"/>
        <v>3.4393636898206678E-4</v>
      </c>
      <c r="O407" s="5">
        <f>SUM($N$54:N407)*0.1+$O$30</f>
        <v>9.9486850746795703E-3</v>
      </c>
      <c r="P407" s="5">
        <f>SUM($O$54:O407)+$U$30</f>
        <v>1.4011997251048403</v>
      </c>
      <c r="Q407" s="8">
        <f t="shared" si="93"/>
        <v>-2.1195553115788785E-3</v>
      </c>
      <c r="R407" s="5">
        <f>SUM($Q$54:Q407)*0.1+$O$8</f>
        <v>-3.7536813985012296E-2</v>
      </c>
      <c r="S407" s="5">
        <f>SUM($R$54:R407)+$U$8</f>
        <v>-4.4440092472795669</v>
      </c>
      <c r="T407">
        <f t="shared" si="94"/>
        <v>3.8832830683077517E-2</v>
      </c>
      <c r="U407">
        <f t="shared" si="95"/>
        <v>4.6596758320231011</v>
      </c>
      <c r="X407" s="1"/>
    </row>
    <row r="408" spans="2:24" x14ac:dyDescent="0.35">
      <c r="B408">
        <f t="shared" si="80"/>
        <v>35.400000000000233</v>
      </c>
      <c r="C408">
        <f t="shared" si="81"/>
        <v>-1396.6998684018731</v>
      </c>
      <c r="D408">
        <f t="shared" si="82"/>
        <v>-725.74654049904279</v>
      </c>
      <c r="E408">
        <f t="shared" si="83"/>
        <v>29.169165961926041</v>
      </c>
      <c r="F408">
        <f t="shared" si="84"/>
        <v>36287.327024952137</v>
      </c>
      <c r="G408">
        <f t="shared" si="85"/>
        <v>-3454.7085877123172</v>
      </c>
      <c r="H408">
        <f t="shared" si="86"/>
        <v>21368.442944721897</v>
      </c>
      <c r="I408">
        <f t="shared" si="87"/>
        <v>21645.908742943742</v>
      </c>
      <c r="J408" s="46">
        <f t="shared" si="88"/>
        <v>726.33248673678577</v>
      </c>
      <c r="K408">
        <f t="shared" si="89"/>
        <v>3.4450533741555716</v>
      </c>
      <c r="L408">
        <f t="shared" si="90"/>
        <v>1.4449925699048496E-3</v>
      </c>
      <c r="M408" s="46">
        <f t="shared" si="91"/>
        <v>3.4450542832865887</v>
      </c>
      <c r="N408" s="8">
        <f t="shared" si="92"/>
        <v>3.4364621792277246E-4</v>
      </c>
      <c r="O408" s="5">
        <f>SUM($N$54:N408)*0.1+$O$30</f>
        <v>9.9830496964718463E-3</v>
      </c>
      <c r="P408" s="5">
        <f>SUM($O$54:O408)+$U$30</f>
        <v>1.4111827748013122</v>
      </c>
      <c r="Q408" s="8">
        <f t="shared" si="93"/>
        <v>-2.1255583255185158E-3</v>
      </c>
      <c r="R408" s="5">
        <f>SUM($Q$54:Q408)*0.1+$O$8</f>
        <v>-3.7749369817564153E-2</v>
      </c>
      <c r="S408" s="5">
        <f>SUM($R$54:R408)+$U$8</f>
        <v>-4.4817586170971309</v>
      </c>
      <c r="T408">
        <f t="shared" si="94"/>
        <v>3.9047102361960871E-2</v>
      </c>
      <c r="U408">
        <f t="shared" si="95"/>
        <v>4.6986803600394351</v>
      </c>
      <c r="X408" s="1"/>
    </row>
    <row r="409" spans="2:24" x14ac:dyDescent="0.35">
      <c r="B409">
        <f t="shared" si="80"/>
        <v>35.500000000000234</v>
      </c>
      <c r="C409">
        <f t="shared" si="81"/>
        <v>-1396.6998684018731</v>
      </c>
      <c r="D409">
        <f t="shared" si="82"/>
        <v>-725.74654049904279</v>
      </c>
      <c r="E409">
        <f t="shared" si="83"/>
        <v>29.169165961926041</v>
      </c>
      <c r="F409">
        <f t="shared" si="84"/>
        <v>36287.327024952137</v>
      </c>
      <c r="G409">
        <f t="shared" si="85"/>
        <v>-3451.7916711161242</v>
      </c>
      <c r="H409">
        <f t="shared" si="86"/>
        <v>21428.791823096824</v>
      </c>
      <c r="I409">
        <f t="shared" si="87"/>
        <v>21705.022108682773</v>
      </c>
      <c r="J409" s="46">
        <f t="shared" si="88"/>
        <v>726.33248673678577</v>
      </c>
      <c r="K409">
        <f t="shared" si="89"/>
        <v>3.4544615585157374</v>
      </c>
      <c r="L409">
        <f t="shared" si="90"/>
        <v>1.4449925699048496E-3</v>
      </c>
      <c r="M409" s="46">
        <f t="shared" si="91"/>
        <v>3.4544624651707476</v>
      </c>
      <c r="N409" s="8">
        <f t="shared" si="92"/>
        <v>3.4335606686347814E-4</v>
      </c>
      <c r="O409" s="5">
        <f>SUM($N$54:N409)*0.1+$O$30</f>
        <v>1.0017385303158195E-2</v>
      </c>
      <c r="P409" s="5">
        <f>SUM($O$54:O409)+$U$30</f>
        <v>1.4212001601044704</v>
      </c>
      <c r="Q409" s="8">
        <f t="shared" si="93"/>
        <v>-2.1315613394581544E-3</v>
      </c>
      <c r="R409" s="5">
        <f>SUM($Q$54:Q409)*0.1+$O$8</f>
        <v>-3.7962525951509965E-2</v>
      </c>
      <c r="S409" s="5">
        <f>SUM($R$54:R409)+$U$8</f>
        <v>-4.519721143048641</v>
      </c>
      <c r="T409">
        <f t="shared" si="94"/>
        <v>3.9261958495864641E-2</v>
      </c>
      <c r="U409">
        <f t="shared" si="95"/>
        <v>4.7378992291945048</v>
      </c>
      <c r="X409" s="1"/>
    </row>
    <row r="410" spans="2:24" x14ac:dyDescent="0.35">
      <c r="B410">
        <f t="shared" si="80"/>
        <v>35.600000000000236</v>
      </c>
      <c r="C410">
        <f t="shared" si="81"/>
        <v>-1396.6998684018731</v>
      </c>
      <c r="D410">
        <f t="shared" si="82"/>
        <v>-725.74654049904279</v>
      </c>
      <c r="E410">
        <f t="shared" si="83"/>
        <v>29.169165961926041</v>
      </c>
      <c r="F410">
        <f t="shared" si="84"/>
        <v>36287.327024952137</v>
      </c>
      <c r="G410">
        <f t="shared" si="85"/>
        <v>-3448.8747545199321</v>
      </c>
      <c r="H410">
        <f t="shared" si="86"/>
        <v>21489.140701471744</v>
      </c>
      <c r="I410">
        <f t="shared" si="87"/>
        <v>21764.142647024128</v>
      </c>
      <c r="J410" s="46">
        <f t="shared" si="88"/>
        <v>726.33248673678577</v>
      </c>
      <c r="K410">
        <f t="shared" si="89"/>
        <v>3.4638708844310178</v>
      </c>
      <c r="L410">
        <f t="shared" si="90"/>
        <v>1.4449925699048496E-3</v>
      </c>
      <c r="M410" s="46">
        <f t="shared" si="91"/>
        <v>3.4638717886231736</v>
      </c>
      <c r="N410" s="8">
        <f t="shared" si="92"/>
        <v>3.4306591580418393E-4</v>
      </c>
      <c r="O410" s="5">
        <f>SUM($N$54:N410)*0.1+$O$30</f>
        <v>1.0051691894738613E-2</v>
      </c>
      <c r="P410" s="5">
        <f>SUM($O$54:O410)+$U$30</f>
        <v>1.431251851999209</v>
      </c>
      <c r="Q410" s="8">
        <f t="shared" si="93"/>
        <v>-2.1375643533977917E-3</v>
      </c>
      <c r="R410" s="5">
        <f>SUM($Q$54:Q410)*0.1+$O$8</f>
        <v>-3.8176282386849746E-2</v>
      </c>
      <c r="S410" s="5">
        <f>SUM($R$54:R410)+$U$8</f>
        <v>-4.5578974254354909</v>
      </c>
      <c r="T410">
        <f t="shared" si="94"/>
        <v>3.9477399190261359E-2</v>
      </c>
      <c r="U410">
        <f t="shared" si="95"/>
        <v>4.7773330221623276</v>
      </c>
      <c r="X410" s="1"/>
    </row>
    <row r="411" spans="2:24" x14ac:dyDescent="0.35">
      <c r="B411">
        <f t="shared" si="80"/>
        <v>35.700000000000237</v>
      </c>
      <c r="C411">
        <f t="shared" si="81"/>
        <v>-1396.6998684018731</v>
      </c>
      <c r="D411">
        <f t="shared" si="82"/>
        <v>-725.74654049904279</v>
      </c>
      <c r="E411">
        <f t="shared" si="83"/>
        <v>29.169165961926041</v>
      </c>
      <c r="F411">
        <f t="shared" si="84"/>
        <v>36287.327024952137</v>
      </c>
      <c r="G411">
        <f t="shared" si="85"/>
        <v>-3445.9578379237391</v>
      </c>
      <c r="H411">
        <f t="shared" si="86"/>
        <v>21549.489579846664</v>
      </c>
      <c r="I411">
        <f t="shared" si="87"/>
        <v>21823.270299674794</v>
      </c>
      <c r="J411" s="46">
        <f t="shared" si="88"/>
        <v>726.33248673678577</v>
      </c>
      <c r="K411">
        <f t="shared" si="89"/>
        <v>3.4732813426237921</v>
      </c>
      <c r="L411">
        <f t="shared" si="90"/>
        <v>1.4449925699048496E-3</v>
      </c>
      <c r="M411" s="46">
        <f t="shared" si="91"/>
        <v>3.4732822443661435</v>
      </c>
      <c r="N411" s="8">
        <f t="shared" si="92"/>
        <v>3.4277576474488962E-4</v>
      </c>
      <c r="O411" s="5">
        <f>SUM($N$54:N411)*0.1+$O$30</f>
        <v>1.0085969471213103E-2</v>
      </c>
      <c r="P411" s="5">
        <f>SUM($O$54:O411)+$U$30</f>
        <v>1.4413378214704222</v>
      </c>
      <c r="Q411" s="8">
        <f t="shared" si="93"/>
        <v>-2.1435673673374294E-3</v>
      </c>
      <c r="R411" s="5">
        <f>SUM($Q$54:Q411)*0.1+$O$8</f>
        <v>-3.8390639123583488E-2</v>
      </c>
      <c r="S411" s="5">
        <f>SUM($R$54:R411)+$U$8</f>
        <v>-4.596288064559074</v>
      </c>
      <c r="T411">
        <f t="shared" si="94"/>
        <v>3.9693424549810036E-2</v>
      </c>
      <c r="U411">
        <f t="shared" si="95"/>
        <v>4.8169823217455656</v>
      </c>
      <c r="X411" s="1"/>
    </row>
    <row r="412" spans="2:24" x14ac:dyDescent="0.35">
      <c r="B412">
        <f t="shared" si="80"/>
        <v>35.800000000000239</v>
      </c>
      <c r="C412">
        <f t="shared" si="81"/>
        <v>-1396.6998684018731</v>
      </c>
      <c r="D412">
        <f t="shared" si="82"/>
        <v>-725.74654049904279</v>
      </c>
      <c r="E412">
        <f t="shared" si="83"/>
        <v>29.169165961926041</v>
      </c>
      <c r="F412">
        <f t="shared" si="84"/>
        <v>36287.327024952137</v>
      </c>
      <c r="G412">
        <f t="shared" si="85"/>
        <v>-3443.040921327547</v>
      </c>
      <c r="H412">
        <f t="shared" si="86"/>
        <v>21609.838458221584</v>
      </c>
      <c r="I412">
        <f t="shared" si="87"/>
        <v>21882.405008964819</v>
      </c>
      <c r="J412" s="46">
        <f t="shared" si="88"/>
        <v>726.33248673678577</v>
      </c>
      <c r="K412">
        <f t="shared" si="89"/>
        <v>3.4826929239156015</v>
      </c>
      <c r="L412">
        <f t="shared" si="90"/>
        <v>1.4449925699048496E-3</v>
      </c>
      <c r="M412" s="46">
        <f t="shared" si="91"/>
        <v>3.4826938232210973</v>
      </c>
      <c r="N412" s="8">
        <f t="shared" si="92"/>
        <v>3.4248561368559535E-4</v>
      </c>
      <c r="O412" s="5">
        <f>SUM($N$54:N412)*0.1+$O$30</f>
        <v>1.0120218032581662E-2</v>
      </c>
      <c r="P412" s="5">
        <f>SUM($O$54:O412)+$U$30</f>
        <v>1.4514580395030039</v>
      </c>
      <c r="Q412" s="8">
        <f t="shared" si="93"/>
        <v>-2.1495703812770672E-3</v>
      </c>
      <c r="R412" s="5">
        <f>SUM($Q$54:Q412)*0.1+$O$8</f>
        <v>-3.8605596161711192E-2</v>
      </c>
      <c r="S412" s="5">
        <f>SUM($R$54:R412)+$U$8</f>
        <v>-4.6348936607207856</v>
      </c>
      <c r="T412">
        <f t="shared" si="94"/>
        <v>3.9910034678362794E-2</v>
      </c>
      <c r="U412">
        <f t="shared" si="95"/>
        <v>4.856847710874578</v>
      </c>
      <c r="X412" s="1"/>
    </row>
    <row r="413" spans="2:24" x14ac:dyDescent="0.35">
      <c r="B413">
        <f t="shared" si="80"/>
        <v>35.90000000000024</v>
      </c>
      <c r="C413">
        <f t="shared" si="81"/>
        <v>-1396.6998684018731</v>
      </c>
      <c r="D413">
        <f t="shared" si="82"/>
        <v>-725.74654049904279</v>
      </c>
      <c r="E413">
        <f t="shared" si="83"/>
        <v>29.169165961926041</v>
      </c>
      <c r="F413">
        <f t="shared" si="84"/>
        <v>36287.327024952137</v>
      </c>
      <c r="G413">
        <f t="shared" si="85"/>
        <v>-3440.124004731354</v>
      </c>
      <c r="H413">
        <f t="shared" si="86"/>
        <v>21670.187336596508</v>
      </c>
      <c r="I413">
        <f t="shared" si="87"/>
        <v>21941.546717839115</v>
      </c>
      <c r="J413" s="46">
        <f t="shared" si="88"/>
        <v>726.33248673678577</v>
      </c>
      <c r="K413">
        <f t="shared" si="89"/>
        <v>3.4921056192258475</v>
      </c>
      <c r="L413">
        <f t="shared" si="90"/>
        <v>1.4449925699048496E-3</v>
      </c>
      <c r="M413" s="46">
        <f t="shared" si="91"/>
        <v>3.492106516107337</v>
      </c>
      <c r="N413" s="8">
        <f t="shared" si="92"/>
        <v>3.4219546262630104E-4</v>
      </c>
      <c r="O413" s="5">
        <f>SUM($N$54:N413)*0.1+$O$30</f>
        <v>1.0154437578844292E-2</v>
      </c>
      <c r="P413" s="5">
        <f>SUM($O$54:O413)+$U$30</f>
        <v>1.4616124770818482</v>
      </c>
      <c r="Q413" s="8">
        <f t="shared" si="93"/>
        <v>-2.1555733952167049E-3</v>
      </c>
      <c r="R413" s="5">
        <f>SUM($Q$54:Q413)*0.1+$O$8</f>
        <v>-3.8821153501232865E-2</v>
      </c>
      <c r="S413" s="5">
        <f>SUM($R$54:R413)+$U$8</f>
        <v>-4.6737148142220182</v>
      </c>
      <c r="T413">
        <f t="shared" si="94"/>
        <v>4.0127229678971484E-2</v>
      </c>
      <c r="U413">
        <f t="shared" si="95"/>
        <v>4.8969297726064731</v>
      </c>
      <c r="X413" s="1"/>
    </row>
    <row r="414" spans="2:24" x14ac:dyDescent="0.35">
      <c r="B414">
        <f t="shared" si="80"/>
        <v>36.000000000000242</v>
      </c>
      <c r="C414">
        <f t="shared" si="81"/>
        <v>-1396.6998684018731</v>
      </c>
      <c r="D414">
        <f t="shared" si="82"/>
        <v>-725.74654049904279</v>
      </c>
      <c r="E414">
        <f t="shared" si="83"/>
        <v>29.169165961926041</v>
      </c>
      <c r="F414">
        <f t="shared" si="84"/>
        <v>36287.327024952137</v>
      </c>
      <c r="G414">
        <f t="shared" si="85"/>
        <v>-3437.207088135161</v>
      </c>
      <c r="H414">
        <f t="shared" si="86"/>
        <v>21730.536214971427</v>
      </c>
      <c r="I414">
        <f t="shared" si="87"/>
        <v>22000.695369849363</v>
      </c>
      <c r="J414" s="46">
        <f t="shared" si="88"/>
        <v>726.33248673678577</v>
      </c>
      <c r="K414">
        <f t="shared" si="89"/>
        <v>3.5015194195705011</v>
      </c>
      <c r="L414">
        <f t="shared" si="90"/>
        <v>1.4449925699048496E-3</v>
      </c>
      <c r="M414" s="46">
        <f t="shared" si="91"/>
        <v>3.501520314040734</v>
      </c>
      <c r="N414" s="8">
        <f t="shared" si="92"/>
        <v>3.4190531156700672E-4</v>
      </c>
      <c r="O414" s="5">
        <f>SUM($N$54:N414)*0.1+$O$30</f>
        <v>1.0188628110000993E-2</v>
      </c>
      <c r="P414" s="5">
        <f>SUM($O$54:O414)+$U$30</f>
        <v>1.4718011051918491</v>
      </c>
      <c r="Q414" s="8">
        <f t="shared" si="93"/>
        <v>-2.1615764091563426E-3</v>
      </c>
      <c r="R414" s="5">
        <f>SUM($Q$54:Q414)*0.1+$O$8</f>
        <v>-3.9037311142148499E-2</v>
      </c>
      <c r="S414" s="5">
        <f>SUM($R$54:R414)+$U$8</f>
        <v>-4.7127521253641671</v>
      </c>
      <c r="T414">
        <f t="shared" si="94"/>
        <v>4.0345009653894169E-2</v>
      </c>
      <c r="U414">
        <f t="shared" si="95"/>
        <v>4.9372290901241787</v>
      </c>
      <c r="X414" s="1"/>
    </row>
    <row r="415" spans="2:24" x14ac:dyDescent="0.35">
      <c r="B415">
        <f t="shared" si="80"/>
        <v>36.100000000000243</v>
      </c>
      <c r="C415">
        <f t="shared" si="81"/>
        <v>-1396.6998684018731</v>
      </c>
      <c r="D415">
        <f t="shared" si="82"/>
        <v>-725.74654049904279</v>
      </c>
      <c r="E415">
        <f t="shared" si="83"/>
        <v>29.169165961926041</v>
      </c>
      <c r="F415">
        <f t="shared" si="84"/>
        <v>36287.327024952137</v>
      </c>
      <c r="G415">
        <f t="shared" si="85"/>
        <v>-3434.2901715389689</v>
      </c>
      <c r="H415">
        <f t="shared" si="86"/>
        <v>21790.885093346347</v>
      </c>
      <c r="I415">
        <f t="shared" si="87"/>
        <v>22059.85090914608</v>
      </c>
      <c r="J415" s="46">
        <f t="shared" si="88"/>
        <v>726.33248673678577</v>
      </c>
      <c r="K415">
        <f t="shared" si="89"/>
        <v>3.5109343160608404</v>
      </c>
      <c r="L415">
        <f t="shared" si="90"/>
        <v>1.4449925699048496E-3</v>
      </c>
      <c r="M415" s="46">
        <f t="shared" si="91"/>
        <v>3.510935208132469</v>
      </c>
      <c r="N415" s="8">
        <f t="shared" si="92"/>
        <v>3.4161516050771251E-4</v>
      </c>
      <c r="O415" s="5">
        <f>SUM($N$54:N415)*0.1+$O$30</f>
        <v>1.0222789626051764E-2</v>
      </c>
      <c r="P415" s="5">
        <f>SUM($O$54:O415)+$U$30</f>
        <v>1.482023894817901</v>
      </c>
      <c r="Q415" s="8">
        <f t="shared" si="93"/>
        <v>-2.1675794230959799E-3</v>
      </c>
      <c r="R415" s="5">
        <f>SUM($Q$54:Q415)*0.1+$O$8</f>
        <v>-3.9254069084458096E-2</v>
      </c>
      <c r="S415" s="5">
        <f>SUM($R$54:R415)+$U$8</f>
        <v>-4.7520061944486249</v>
      </c>
      <c r="T415">
        <f t="shared" si="94"/>
        <v>4.0563374704601689E-2</v>
      </c>
      <c r="U415">
        <f t="shared" si="95"/>
        <v>4.9777462467354967</v>
      </c>
      <c r="X415" s="1"/>
    </row>
    <row r="416" spans="2:24" x14ac:dyDescent="0.35">
      <c r="B416">
        <f t="shared" si="80"/>
        <v>36.200000000000244</v>
      </c>
      <c r="C416">
        <f t="shared" si="81"/>
        <v>-1396.6998684018731</v>
      </c>
      <c r="D416">
        <f t="shared" si="82"/>
        <v>-725.74654049904279</v>
      </c>
      <c r="E416">
        <f t="shared" si="83"/>
        <v>29.169165961926041</v>
      </c>
      <c r="F416">
        <f t="shared" si="84"/>
        <v>36287.327024952137</v>
      </c>
      <c r="G416">
        <f t="shared" si="85"/>
        <v>-3431.3732549427759</v>
      </c>
      <c r="H416">
        <f t="shared" si="86"/>
        <v>21851.233971721267</v>
      </c>
      <c r="I416">
        <f t="shared" si="87"/>
        <v>22119.013280470768</v>
      </c>
      <c r="J416" s="46">
        <f t="shared" si="88"/>
        <v>726.33248673678577</v>
      </c>
      <c r="K416">
        <f t="shared" si="89"/>
        <v>3.5203502999022027</v>
      </c>
      <c r="L416">
        <f t="shared" si="90"/>
        <v>1.4449925699048496E-3</v>
      </c>
      <c r="M416" s="46">
        <f t="shared" si="91"/>
        <v>3.5203511895877817</v>
      </c>
      <c r="N416" s="8">
        <f t="shared" si="92"/>
        <v>3.4132500944841819E-4</v>
      </c>
      <c r="O416" s="5">
        <f>SUM($N$54:N416)*0.1+$O$30</f>
        <v>1.0256922126996606E-2</v>
      </c>
      <c r="P416" s="5">
        <f>SUM($O$54:O416)+$U$30</f>
        <v>1.4922808169448976</v>
      </c>
      <c r="Q416" s="8">
        <f t="shared" si="93"/>
        <v>-2.1735824370356176E-3</v>
      </c>
      <c r="R416" s="5">
        <f>SUM($Q$54:Q416)*0.1+$O$8</f>
        <v>-3.9471427328161661E-2</v>
      </c>
      <c r="S416" s="5">
        <f>SUM($R$54:R416)+$U$8</f>
        <v>-4.7914776217767869</v>
      </c>
      <c r="T416">
        <f t="shared" si="94"/>
        <v>4.078232493178411E-2</v>
      </c>
      <c r="U416">
        <f t="shared" si="95"/>
        <v>5.0184818258721897</v>
      </c>
      <c r="X416" s="1"/>
    </row>
    <row r="417" spans="2:24" x14ac:dyDescent="0.35">
      <c r="B417">
        <f t="shared" si="80"/>
        <v>36.300000000000246</v>
      </c>
      <c r="C417">
        <f t="shared" si="81"/>
        <v>-1396.6998684018731</v>
      </c>
      <c r="D417">
        <f t="shared" si="82"/>
        <v>-725.74654049904279</v>
      </c>
      <c r="E417">
        <f t="shared" si="83"/>
        <v>29.169165961926041</v>
      </c>
      <c r="F417">
        <f t="shared" si="84"/>
        <v>36287.327024952137</v>
      </c>
      <c r="G417">
        <f t="shared" si="85"/>
        <v>-3428.4563383465829</v>
      </c>
      <c r="H417">
        <f t="shared" si="86"/>
        <v>21911.582850096191</v>
      </c>
      <c r="I417">
        <f t="shared" si="87"/>
        <v>22178.182429148208</v>
      </c>
      <c r="J417" s="46">
        <f t="shared" si="88"/>
        <v>726.33248673678577</v>
      </c>
      <c r="K417">
        <f t="shared" si="89"/>
        <v>3.5297673623927563</v>
      </c>
      <c r="L417">
        <f t="shared" si="90"/>
        <v>1.4449925699048496E-3</v>
      </c>
      <c r="M417" s="46">
        <f t="shared" si="91"/>
        <v>3.5297682497047447</v>
      </c>
      <c r="N417" s="8">
        <f t="shared" si="92"/>
        <v>3.4103485838912387E-4</v>
      </c>
      <c r="O417" s="5">
        <f>SUM($N$54:N417)*0.1+$O$30</f>
        <v>1.0291025612835519E-2</v>
      </c>
      <c r="P417" s="5">
        <f>SUM($O$54:O417)+$U$30</f>
        <v>1.502571842557733</v>
      </c>
      <c r="Q417" s="8">
        <f t="shared" si="93"/>
        <v>-2.1795854509752553E-3</v>
      </c>
      <c r="R417" s="5">
        <f>SUM($Q$54:Q417)*0.1+$O$8</f>
        <v>-3.9689385873259181E-2</v>
      </c>
      <c r="S417" s="5">
        <f>SUM($R$54:R417)+$U$8</f>
        <v>-4.8311670076500457</v>
      </c>
      <c r="T417">
        <f t="shared" si="94"/>
        <v>4.1001860435357106E-2</v>
      </c>
      <c r="U417">
        <f t="shared" si="95"/>
        <v>5.0594364110890497</v>
      </c>
      <c r="X417" s="1"/>
    </row>
    <row r="418" spans="2:24" x14ac:dyDescent="0.35">
      <c r="B418">
        <f t="shared" si="80"/>
        <v>36.400000000000247</v>
      </c>
      <c r="C418">
        <f t="shared" si="81"/>
        <v>-1396.6998684018731</v>
      </c>
      <c r="D418">
        <f t="shared" si="82"/>
        <v>-725.74654049904279</v>
      </c>
      <c r="E418">
        <f t="shared" si="83"/>
        <v>29.169165961926041</v>
      </c>
      <c r="F418">
        <f t="shared" si="84"/>
        <v>36287.327024952137</v>
      </c>
      <c r="G418">
        <f t="shared" si="85"/>
        <v>-3425.5394217503908</v>
      </c>
      <c r="H418">
        <f t="shared" si="86"/>
        <v>21971.931728471111</v>
      </c>
      <c r="I418">
        <f t="shared" si="87"/>
        <v>22237.358301078875</v>
      </c>
      <c r="J418" s="46">
        <f t="shared" si="88"/>
        <v>726.33248673678577</v>
      </c>
      <c r="K418">
        <f t="shared" si="89"/>
        <v>3.539185494922295</v>
      </c>
      <c r="L418">
        <f t="shared" si="90"/>
        <v>1.4449925699048496E-3</v>
      </c>
      <c r="M418" s="46">
        <f t="shared" si="91"/>
        <v>3.5391863798730565</v>
      </c>
      <c r="N418" s="8">
        <f t="shared" si="92"/>
        <v>3.4074470732982967E-4</v>
      </c>
      <c r="O418" s="5">
        <f>SUM($N$54:N418)*0.1+$O$30</f>
        <v>1.0325100083568501E-2</v>
      </c>
      <c r="P418" s="5">
        <f>SUM($O$54:O418)+$U$30</f>
        <v>1.5128969426413015</v>
      </c>
      <c r="Q418" s="8">
        <f t="shared" si="93"/>
        <v>-2.1855884649148931E-3</v>
      </c>
      <c r="R418" s="5">
        <f>SUM($Q$54:Q418)*0.1+$O$8</f>
        <v>-3.9907944719750676E-2</v>
      </c>
      <c r="S418" s="5">
        <f>SUM($R$54:R418)+$U$8</f>
        <v>-4.8710749523697965</v>
      </c>
      <c r="T418">
        <f t="shared" si="94"/>
        <v>4.1221981314468407E-2</v>
      </c>
      <c r="U418">
        <f t="shared" si="95"/>
        <v>5.1006105860629871</v>
      </c>
      <c r="X418" s="1"/>
    </row>
    <row r="419" spans="2:24" x14ac:dyDescent="0.35">
      <c r="B419">
        <f t="shared" si="80"/>
        <v>36.500000000000249</v>
      </c>
      <c r="C419">
        <f t="shared" si="81"/>
        <v>-1396.6998684018731</v>
      </c>
      <c r="D419">
        <f t="shared" si="82"/>
        <v>-725.74654049904279</v>
      </c>
      <c r="E419">
        <f t="shared" si="83"/>
        <v>29.169165961926041</v>
      </c>
      <c r="F419">
        <f t="shared" si="84"/>
        <v>36287.327024952137</v>
      </c>
      <c r="G419">
        <f t="shared" si="85"/>
        <v>-3422.6225051541978</v>
      </c>
      <c r="H419">
        <f t="shared" si="86"/>
        <v>22032.28060684603</v>
      </c>
      <c r="I419">
        <f t="shared" si="87"/>
        <v>22296.540842731451</v>
      </c>
      <c r="J419" s="46">
        <f t="shared" si="88"/>
        <v>726.33248673678577</v>
      </c>
      <c r="K419">
        <f t="shared" si="89"/>
        <v>3.5486046889710443</v>
      </c>
      <c r="L419">
        <f t="shared" si="90"/>
        <v>1.4449925699048496E-3</v>
      </c>
      <c r="M419" s="46">
        <f t="shared" si="91"/>
        <v>3.5486055715728488</v>
      </c>
      <c r="N419" s="8">
        <f t="shared" si="92"/>
        <v>3.4045455627053535E-4</v>
      </c>
      <c r="O419" s="5">
        <f>SUM($N$54:N419)*0.1+$O$30</f>
        <v>1.0359145539195555E-2</v>
      </c>
      <c r="P419" s="5">
        <f>SUM($O$54:O419)+$U$30</f>
        <v>1.5232560881804971</v>
      </c>
      <c r="Q419" s="8">
        <f t="shared" si="93"/>
        <v>-2.1915914788545308E-3</v>
      </c>
      <c r="R419" s="5">
        <f>SUM($Q$54:Q419)*0.1+$O$8</f>
        <v>-4.0127103867636127E-2</v>
      </c>
      <c r="S419" s="5">
        <f>SUM($R$54:R419)+$U$8</f>
        <v>-4.9112020562374328</v>
      </c>
      <c r="T419">
        <f t="shared" si="94"/>
        <v>4.1442687667504065E-2</v>
      </c>
      <c r="U419">
        <f t="shared" si="95"/>
        <v>5.1420049345921228</v>
      </c>
      <c r="X419" s="1"/>
    </row>
    <row r="420" spans="2:24" x14ac:dyDescent="0.35">
      <c r="B420">
        <f t="shared" si="80"/>
        <v>36.60000000000025</v>
      </c>
      <c r="C420">
        <f t="shared" si="81"/>
        <v>-1396.6998684018731</v>
      </c>
      <c r="D420">
        <f t="shared" si="82"/>
        <v>-725.74654049904279</v>
      </c>
      <c r="E420">
        <f t="shared" si="83"/>
        <v>29.169165961926041</v>
      </c>
      <c r="F420">
        <f t="shared" si="84"/>
        <v>36287.327024952137</v>
      </c>
      <c r="G420">
        <f t="shared" si="85"/>
        <v>-3419.7055885580048</v>
      </c>
      <c r="H420">
        <f t="shared" si="86"/>
        <v>22092.629485220954</v>
      </c>
      <c r="I420">
        <f t="shared" si="87"/>
        <v>22355.730001135482</v>
      </c>
      <c r="J420" s="46">
        <f t="shared" si="88"/>
        <v>726.33248673678577</v>
      </c>
      <c r="K420">
        <f t="shared" si="89"/>
        <v>3.5580249361084952</v>
      </c>
      <c r="L420">
        <f t="shared" si="90"/>
        <v>1.4449925699048496E-3</v>
      </c>
      <c r="M420" s="46">
        <f t="shared" si="91"/>
        <v>3.5580258163735183</v>
      </c>
      <c r="N420" s="8">
        <f t="shared" si="92"/>
        <v>3.4016440521124103E-4</v>
      </c>
      <c r="O420" s="5">
        <f>SUM($N$54:N420)*0.1+$O$30</f>
        <v>1.0393161979716679E-2</v>
      </c>
      <c r="P420" s="5">
        <f>SUM($O$54:O420)+$U$30</f>
        <v>1.5336492501602137</v>
      </c>
      <c r="Q420" s="8">
        <f t="shared" si="93"/>
        <v>-2.1975944927941685E-3</v>
      </c>
      <c r="R420" s="5">
        <f>SUM($Q$54:Q420)*0.1+$O$8</f>
        <v>-4.0346863316915539E-2</v>
      </c>
      <c r="S420" s="5">
        <f>SUM($R$54:R420)+$U$8</f>
        <v>-4.9515489195543481</v>
      </c>
      <c r="T420">
        <f t="shared" si="94"/>
        <v>4.1663979592094814E-2</v>
      </c>
      <c r="U420">
        <f t="shared" si="95"/>
        <v>5.1836200405948754</v>
      </c>
      <c r="X420" s="1"/>
    </row>
    <row r="421" spans="2:24" x14ac:dyDescent="0.35">
      <c r="B421">
        <f t="shared" si="80"/>
        <v>36.700000000000252</v>
      </c>
      <c r="C421">
        <f t="shared" si="81"/>
        <v>-1396.6998684018731</v>
      </c>
      <c r="D421">
        <f t="shared" si="82"/>
        <v>-725.74654049904279</v>
      </c>
      <c r="E421">
        <f t="shared" si="83"/>
        <v>29.169165961926041</v>
      </c>
      <c r="F421">
        <f t="shared" si="84"/>
        <v>36287.327024952137</v>
      </c>
      <c r="G421">
        <f t="shared" si="85"/>
        <v>-3416.7886719618127</v>
      </c>
      <c r="H421">
        <f t="shared" si="86"/>
        <v>22152.978363595874</v>
      </c>
      <c r="I421">
        <f t="shared" si="87"/>
        <v>22414.925723874116</v>
      </c>
      <c r="J421" s="46">
        <f t="shared" si="88"/>
        <v>726.33248673678577</v>
      </c>
      <c r="K421">
        <f t="shared" si="89"/>
        <v>3.5674462279922463</v>
      </c>
      <c r="L421">
        <f t="shared" si="90"/>
        <v>1.4449925699048496E-3</v>
      </c>
      <c r="M421" s="46">
        <f t="shared" si="91"/>
        <v>3.5674471059325725</v>
      </c>
      <c r="N421" s="8">
        <f t="shared" si="92"/>
        <v>3.3987425415194682E-4</v>
      </c>
      <c r="O421" s="5">
        <f>SUM($N$54:N421)*0.1+$O$30</f>
        <v>1.0427149405131874E-2</v>
      </c>
      <c r="P421" s="5">
        <f>SUM($O$54:O421)+$U$30</f>
        <v>1.5440763995653455</v>
      </c>
      <c r="Q421" s="8">
        <f t="shared" si="93"/>
        <v>-2.2035975067338062E-3</v>
      </c>
      <c r="R421" s="5">
        <f>SUM($Q$54:Q421)*0.1+$O$8</f>
        <v>-4.056722306758892E-2</v>
      </c>
      <c r="S421" s="5">
        <f>SUM($R$54:R421)+$U$8</f>
        <v>-4.9921161426219367</v>
      </c>
      <c r="T421">
        <f t="shared" si="94"/>
        <v>4.1885857185122291E-2</v>
      </c>
      <c r="U421">
        <f t="shared" si="95"/>
        <v>5.2254564881090726</v>
      </c>
      <c r="X421" s="1"/>
    </row>
    <row r="422" spans="2:24" x14ac:dyDescent="0.35">
      <c r="B422">
        <f t="shared" si="80"/>
        <v>36.800000000000253</v>
      </c>
      <c r="C422">
        <f t="shared" si="81"/>
        <v>-1396.6998684018731</v>
      </c>
      <c r="D422">
        <f t="shared" si="82"/>
        <v>-725.74654049904279</v>
      </c>
      <c r="E422">
        <f t="shared" si="83"/>
        <v>29.169165961926041</v>
      </c>
      <c r="F422">
        <f t="shared" si="84"/>
        <v>36287.327024952137</v>
      </c>
      <c r="G422">
        <f t="shared" si="85"/>
        <v>-3413.8717553656206</v>
      </c>
      <c r="H422">
        <f t="shared" si="86"/>
        <v>22213.327241970794</v>
      </c>
      <c r="I422">
        <f t="shared" si="87"/>
        <v>22474.127959076963</v>
      </c>
      <c r="J422" s="46">
        <f t="shared" si="88"/>
        <v>726.33248673678577</v>
      </c>
      <c r="K422">
        <f t="shared" si="89"/>
        <v>3.5768685563668683</v>
      </c>
      <c r="L422">
        <f t="shared" si="90"/>
        <v>1.4449925699048496E-3</v>
      </c>
      <c r="M422" s="46">
        <f t="shared" si="91"/>
        <v>3.5768694319944903</v>
      </c>
      <c r="N422" s="8">
        <f t="shared" si="92"/>
        <v>3.3958410309265261E-4</v>
      </c>
      <c r="O422" s="5">
        <f>SUM($N$54:N422)*0.1+$O$30</f>
        <v>1.0461107815441139E-2</v>
      </c>
      <c r="P422" s="5">
        <f>SUM($O$54:O422)+$U$30</f>
        <v>1.5545375073807866</v>
      </c>
      <c r="Q422" s="8">
        <f t="shared" si="93"/>
        <v>-2.2096005206734435E-3</v>
      </c>
      <c r="R422" s="5">
        <f>SUM($Q$54:Q422)*0.1+$O$8</f>
        <v>-4.0788183119656263E-2</v>
      </c>
      <c r="S422" s="5">
        <f>SUM($R$54:R422)+$U$8</f>
        <v>-5.0329043257415931</v>
      </c>
      <c r="T422">
        <f t="shared" si="94"/>
        <v>4.2108320542725231E-2</v>
      </c>
      <c r="U422">
        <f t="shared" si="95"/>
        <v>5.2675148612910538</v>
      </c>
      <c r="X422" s="1"/>
    </row>
    <row r="423" spans="2:24" x14ac:dyDescent="0.35">
      <c r="B423">
        <f t="shared" si="80"/>
        <v>36.900000000000254</v>
      </c>
      <c r="C423">
        <f t="shared" si="81"/>
        <v>-1396.6998684018731</v>
      </c>
      <c r="D423">
        <f t="shared" si="82"/>
        <v>-725.74654049904279</v>
      </c>
      <c r="E423">
        <f t="shared" si="83"/>
        <v>29.169165961926041</v>
      </c>
      <c r="F423">
        <f t="shared" si="84"/>
        <v>36287.327024952137</v>
      </c>
      <c r="G423">
        <f t="shared" si="85"/>
        <v>-3410.9548387694276</v>
      </c>
      <c r="H423">
        <f t="shared" si="86"/>
        <v>22273.676120345714</v>
      </c>
      <c r="I423">
        <f t="shared" si="87"/>
        <v>22533.336655413095</v>
      </c>
      <c r="J423" s="46">
        <f t="shared" si="88"/>
        <v>726.33248673678577</v>
      </c>
      <c r="K423">
        <f t="shared" si="89"/>
        <v>3.5862919130627908</v>
      </c>
      <c r="L423">
        <f t="shared" si="90"/>
        <v>1.4449925699048496E-3</v>
      </c>
      <c r="M423" s="46">
        <f t="shared" si="91"/>
        <v>3.5862927863896101</v>
      </c>
      <c r="N423" s="8">
        <f t="shared" si="92"/>
        <v>3.392939520333583E-4</v>
      </c>
      <c r="O423" s="5">
        <f>SUM($N$54:N423)*0.1+$O$30</f>
        <v>1.0495037210644475E-2</v>
      </c>
      <c r="P423" s="5">
        <f>SUM($O$54:O423)+$U$30</f>
        <v>1.565032544591431</v>
      </c>
      <c r="Q423" s="8">
        <f t="shared" si="93"/>
        <v>-2.2156035346130813E-3</v>
      </c>
      <c r="R423" s="5">
        <f>SUM($Q$54:Q423)*0.1+$O$8</f>
        <v>-4.1009743473117574E-2</v>
      </c>
      <c r="S423" s="5">
        <f>SUM($R$54:R423)+$U$8</f>
        <v>-5.0739140692147107</v>
      </c>
      <c r="T423">
        <f t="shared" si="94"/>
        <v>4.2331369760305673E-2</v>
      </c>
      <c r="U423">
        <f t="shared" si="95"/>
        <v>5.3097957444147807</v>
      </c>
      <c r="X423" s="1"/>
    </row>
    <row r="424" spans="2:24" x14ac:dyDescent="0.35">
      <c r="B424">
        <f t="shared" si="80"/>
        <v>37.000000000000256</v>
      </c>
      <c r="C424">
        <f t="shared" si="81"/>
        <v>-1396.6998684018731</v>
      </c>
      <c r="D424">
        <f t="shared" si="82"/>
        <v>-725.74654049904279</v>
      </c>
      <c r="E424">
        <f t="shared" si="83"/>
        <v>29.169165961926041</v>
      </c>
      <c r="F424">
        <f t="shared" si="84"/>
        <v>36287.327024952137</v>
      </c>
      <c r="G424">
        <f t="shared" si="85"/>
        <v>-3408.0379221732355</v>
      </c>
      <c r="H424">
        <f t="shared" si="86"/>
        <v>22334.024998720637</v>
      </c>
      <c r="I424">
        <f t="shared" si="87"/>
        <v>22592.551762084098</v>
      </c>
      <c r="J424" s="46">
        <f t="shared" si="88"/>
        <v>726.33248673678577</v>
      </c>
      <c r="K424">
        <f t="shared" si="89"/>
        <v>3.5957162899951949</v>
      </c>
      <c r="L424">
        <f t="shared" si="90"/>
        <v>1.4449925699048496E-3</v>
      </c>
      <c r="M424" s="46">
        <f t="shared" si="91"/>
        <v>3.5957171610330239</v>
      </c>
      <c r="N424" s="8">
        <f t="shared" si="92"/>
        <v>3.3900380097406403E-4</v>
      </c>
      <c r="O424" s="5">
        <f>SUM($N$54:N424)*0.1+$O$30</f>
        <v>1.0528937590741881E-2</v>
      </c>
      <c r="P424" s="5">
        <f>SUM($O$54:O424)+$U$30</f>
        <v>1.5755614821821728</v>
      </c>
      <c r="Q424" s="8">
        <f t="shared" si="93"/>
        <v>-2.221606548552719E-3</v>
      </c>
      <c r="R424" s="5">
        <f>SUM($Q$54:Q424)*0.1+$O$8</f>
        <v>-4.1231904127972847E-2</v>
      </c>
      <c r="S424" s="5">
        <f>SUM($R$54:R424)+$U$8</f>
        <v>-5.1151459733426838</v>
      </c>
      <c r="T424">
        <f t="shared" si="94"/>
        <v>4.2555004932535043E-2</v>
      </c>
      <c r="U424">
        <f t="shared" si="95"/>
        <v>5.3522997218709598</v>
      </c>
      <c r="X424" s="1"/>
    </row>
    <row r="425" spans="2:24" x14ac:dyDescent="0.35">
      <c r="B425">
        <f t="shared" si="80"/>
        <v>37.100000000000257</v>
      </c>
      <c r="C425">
        <f t="shared" si="81"/>
        <v>-1396.6998684018731</v>
      </c>
      <c r="D425">
        <f t="shared" si="82"/>
        <v>-725.74654049904279</v>
      </c>
      <c r="E425">
        <f t="shared" si="83"/>
        <v>29.169165961926041</v>
      </c>
      <c r="F425">
        <f t="shared" si="84"/>
        <v>36287.327024952137</v>
      </c>
      <c r="G425">
        <f t="shared" si="85"/>
        <v>-3405.1210055770425</v>
      </c>
      <c r="H425">
        <f t="shared" si="86"/>
        <v>22394.373877095557</v>
      </c>
      <c r="I425">
        <f t="shared" si="87"/>
        <v>22651.773228817252</v>
      </c>
      <c r="J425" s="46">
        <f t="shared" si="88"/>
        <v>726.33248673678577</v>
      </c>
      <c r="K425">
        <f t="shared" si="89"/>
        <v>3.6051416791629283</v>
      </c>
      <c r="L425">
        <f t="shared" si="90"/>
        <v>1.4449925699048496E-3</v>
      </c>
      <c r="M425" s="46">
        <f t="shared" si="91"/>
        <v>3.6051425479234909</v>
      </c>
      <c r="N425" s="8">
        <f t="shared" si="92"/>
        <v>3.3871364991476971E-4</v>
      </c>
      <c r="O425" s="5">
        <f>SUM($N$54:N425)*0.1+$O$30</f>
        <v>1.0562808955733359E-2</v>
      </c>
      <c r="P425" s="5">
        <f>SUM($O$54:O425)+$U$30</f>
        <v>1.5861242911379061</v>
      </c>
      <c r="Q425" s="8">
        <f t="shared" si="93"/>
        <v>-2.2276095624923567E-3</v>
      </c>
      <c r="R425" s="5">
        <f>SUM($Q$54:Q425)*0.1+$O$8</f>
        <v>-4.1454665084222082E-2</v>
      </c>
      <c r="S425" s="5">
        <f>SUM($R$54:R425)+$U$8</f>
        <v>-5.1566006384269061</v>
      </c>
      <c r="T425">
        <f t="shared" si="94"/>
        <v>4.2779226153360259E-2</v>
      </c>
      <c r="U425">
        <f t="shared" si="95"/>
        <v>5.3950273781661666</v>
      </c>
      <c r="X425" s="1"/>
    </row>
    <row r="426" spans="2:24" x14ac:dyDescent="0.35">
      <c r="B426">
        <f t="shared" si="80"/>
        <v>37.200000000000259</v>
      </c>
      <c r="C426">
        <f t="shared" si="81"/>
        <v>-1396.6998684018731</v>
      </c>
      <c r="D426">
        <f t="shared" si="82"/>
        <v>-725.74654049904279</v>
      </c>
      <c r="E426">
        <f t="shared" si="83"/>
        <v>29.169165961926041</v>
      </c>
      <c r="F426">
        <f t="shared" si="84"/>
        <v>36287.327024952137</v>
      </c>
      <c r="G426">
        <f t="shared" si="85"/>
        <v>-3402.2040889808504</v>
      </c>
      <c r="H426">
        <f t="shared" si="86"/>
        <v>22454.722755470477</v>
      </c>
      <c r="I426">
        <f t="shared" si="87"/>
        <v>22711.001005858849</v>
      </c>
      <c r="J426" s="46">
        <f t="shared" si="88"/>
        <v>726.33248673678577</v>
      </c>
      <c r="K426">
        <f t="shared" si="89"/>
        <v>3.614568072647443</v>
      </c>
      <c r="L426">
        <f t="shared" si="90"/>
        <v>1.4449925699048496E-3</v>
      </c>
      <c r="M426" s="46">
        <f t="shared" si="91"/>
        <v>3.6145689391423748</v>
      </c>
      <c r="N426" s="8">
        <f t="shared" si="92"/>
        <v>3.3842349885547551E-4</v>
      </c>
      <c r="O426" s="5">
        <f>SUM($N$54:N426)*0.1+$O$30</f>
        <v>1.0596651305618906E-2</v>
      </c>
      <c r="P426" s="5">
        <f>SUM($O$54:O426)+$U$30</f>
        <v>1.5967209424435249</v>
      </c>
      <c r="Q426" s="8">
        <f t="shared" si="93"/>
        <v>-2.233612576431994E-3</v>
      </c>
      <c r="R426" s="5">
        <f>SUM($Q$54:Q426)*0.1+$O$8</f>
        <v>-4.1678026341865286E-2</v>
      </c>
      <c r="S426" s="5">
        <f>SUM($R$54:R426)+$U$8</f>
        <v>-5.1982786647687718</v>
      </c>
      <c r="T426">
        <f t="shared" si="94"/>
        <v>4.3004033516009767E-2</v>
      </c>
      <c r="U426">
        <f t="shared" si="95"/>
        <v>5.4379792979219719</v>
      </c>
      <c r="X426" s="1"/>
    </row>
    <row r="427" spans="2:24" x14ac:dyDescent="0.35">
      <c r="B427">
        <f t="shared" ref="B427:B490" si="96">B426+0.1</f>
        <v>37.30000000000026</v>
      </c>
      <c r="C427">
        <f t="shared" si="81"/>
        <v>-1396.6998684018731</v>
      </c>
      <c r="D427">
        <f t="shared" si="82"/>
        <v>-725.74654049904279</v>
      </c>
      <c r="E427">
        <f t="shared" si="83"/>
        <v>29.169165961926041</v>
      </c>
      <c r="F427">
        <f t="shared" si="84"/>
        <v>36287.327024952137</v>
      </c>
      <c r="G427">
        <f t="shared" si="85"/>
        <v>-3399.2871723846574</v>
      </c>
      <c r="H427">
        <f t="shared" si="86"/>
        <v>22515.0716338454</v>
      </c>
      <c r="I427">
        <f t="shared" si="87"/>
        <v>22770.235043967568</v>
      </c>
      <c r="J427" s="46">
        <f t="shared" si="88"/>
        <v>726.33248673678577</v>
      </c>
      <c r="K427">
        <f t="shared" si="89"/>
        <v>3.6239954626117394</v>
      </c>
      <c r="L427">
        <f t="shared" si="90"/>
        <v>1.4449925699048496E-3</v>
      </c>
      <c r="M427" s="46">
        <f t="shared" si="91"/>
        <v>3.623996326852589</v>
      </c>
      <c r="N427" s="8">
        <f t="shared" si="92"/>
        <v>3.3813334779618119E-4</v>
      </c>
      <c r="O427" s="5">
        <f>SUM($N$54:N427)*0.1+$O$30</f>
        <v>1.0630464640398525E-2</v>
      </c>
      <c r="P427" s="5">
        <f>SUM($O$54:O427)+$U$30</f>
        <v>1.6073514070839234</v>
      </c>
      <c r="Q427" s="8">
        <f t="shared" si="93"/>
        <v>-2.2396155903716321E-3</v>
      </c>
      <c r="R427" s="5">
        <f>SUM($Q$54:Q427)*0.1+$O$8</f>
        <v>-4.1901987900902445E-2</v>
      </c>
      <c r="S427" s="5">
        <f>SUM($R$54:R427)+$U$8</f>
        <v>-5.2401806526696744</v>
      </c>
      <c r="T427">
        <f t="shared" si="94"/>
        <v>4.322942711299952E-2</v>
      </c>
      <c r="U427">
        <f t="shared" si="95"/>
        <v>5.4811560658740817</v>
      </c>
      <c r="X427" s="1"/>
    </row>
    <row r="428" spans="2:24" x14ac:dyDescent="0.35">
      <c r="B428">
        <f t="shared" si="96"/>
        <v>37.400000000000261</v>
      </c>
      <c r="C428">
        <f t="shared" si="81"/>
        <v>-1396.6998684018731</v>
      </c>
      <c r="D428">
        <f t="shared" si="82"/>
        <v>-725.74654049904279</v>
      </c>
      <c r="E428">
        <f t="shared" si="83"/>
        <v>29.169165961926041</v>
      </c>
      <c r="F428">
        <f t="shared" si="84"/>
        <v>36287.327024952137</v>
      </c>
      <c r="G428">
        <f t="shared" si="85"/>
        <v>-3396.3702557884635</v>
      </c>
      <c r="H428">
        <f t="shared" si="86"/>
        <v>22575.420512220324</v>
      </c>
      <c r="I428">
        <f t="shared" si="87"/>
        <v>22829.475294407945</v>
      </c>
      <c r="J428" s="46">
        <f t="shared" si="88"/>
        <v>726.33248673678577</v>
      </c>
      <c r="K428">
        <f t="shared" si="89"/>
        <v>3.6334238412993272</v>
      </c>
      <c r="L428">
        <f t="shared" si="90"/>
        <v>1.4449925699048496E-3</v>
      </c>
      <c r="M428" s="46">
        <f t="shared" si="91"/>
        <v>3.6334247032975568</v>
      </c>
      <c r="N428" s="8">
        <f t="shared" si="92"/>
        <v>3.3784319673688682E-4</v>
      </c>
      <c r="O428" s="5">
        <f>SUM($N$54:N428)*0.1+$O$30</f>
        <v>1.0664248960072212E-2</v>
      </c>
      <c r="P428" s="5">
        <f>SUM($O$54:O428)+$U$30</f>
        <v>1.6180156560439956</v>
      </c>
      <c r="Q428" s="8">
        <f t="shared" si="93"/>
        <v>-2.2456186043112699E-3</v>
      </c>
      <c r="R428" s="5">
        <f>SUM($Q$54:Q428)*0.1+$O$8</f>
        <v>-4.2126549761333572E-2</v>
      </c>
      <c r="S428" s="5">
        <f>SUM($R$54:R428)+$U$8</f>
        <v>-5.2823072024310083</v>
      </c>
      <c r="T428">
        <f t="shared" si="94"/>
        <v>4.3455407036138954E-2</v>
      </c>
      <c r="U428">
        <f t="shared" si="95"/>
        <v>5.5245582668714777</v>
      </c>
      <c r="X428" s="1"/>
    </row>
    <row r="429" spans="2:24" x14ac:dyDescent="0.35">
      <c r="B429">
        <f t="shared" si="96"/>
        <v>37.500000000000263</v>
      </c>
      <c r="C429">
        <f t="shared" si="81"/>
        <v>-1396.6998684018731</v>
      </c>
      <c r="D429">
        <f t="shared" si="82"/>
        <v>-725.74654049904279</v>
      </c>
      <c r="E429">
        <f t="shared" si="83"/>
        <v>29.169165961926041</v>
      </c>
      <c r="F429">
        <f t="shared" si="84"/>
        <v>36287.327024952137</v>
      </c>
      <c r="G429">
        <f t="shared" si="85"/>
        <v>-3393.4533391922723</v>
      </c>
      <c r="H429">
        <f t="shared" si="86"/>
        <v>22635.769390595244</v>
      </c>
      <c r="I429">
        <f t="shared" si="87"/>
        <v>22888.721708943987</v>
      </c>
      <c r="J429" s="46">
        <f t="shared" si="88"/>
        <v>726.33248673678577</v>
      </c>
      <c r="K429">
        <f t="shared" si="89"/>
        <v>3.6428532010332102</v>
      </c>
      <c r="L429">
        <f t="shared" si="90"/>
        <v>1.4449925699048496E-3</v>
      </c>
      <c r="M429" s="46">
        <f t="shared" si="91"/>
        <v>3.6428540608001971</v>
      </c>
      <c r="N429" s="8">
        <f t="shared" si="92"/>
        <v>3.3755304567759266E-4</v>
      </c>
      <c r="O429" s="5">
        <f>SUM($N$54:N429)*0.1+$O$30</f>
        <v>1.0698004264639972E-2</v>
      </c>
      <c r="P429" s="5">
        <f>SUM($O$54:O429)+$U$30</f>
        <v>1.6287136603086356</v>
      </c>
      <c r="Q429" s="8">
        <f t="shared" si="93"/>
        <v>-2.2516216182509076E-3</v>
      </c>
      <c r="R429" s="5">
        <f>SUM($Q$54:Q429)*0.1+$O$8</f>
        <v>-4.2351711923158668E-2</v>
      </c>
      <c r="S429" s="5">
        <f>SUM($R$54:R429)+$U$8</f>
        <v>-5.3246589143541669</v>
      </c>
      <c r="T429">
        <f t="shared" si="94"/>
        <v>4.3681973376536863E-2</v>
      </c>
      <c r="U429">
        <f t="shared" si="95"/>
        <v>5.5681864858755628</v>
      </c>
      <c r="X429" s="1"/>
    </row>
    <row r="430" spans="2:24" x14ac:dyDescent="0.35">
      <c r="B430">
        <f t="shared" si="96"/>
        <v>37.600000000000264</v>
      </c>
      <c r="C430">
        <f t="shared" si="81"/>
        <v>-1396.6998684018731</v>
      </c>
      <c r="D430">
        <f t="shared" si="82"/>
        <v>-725.74654049904279</v>
      </c>
      <c r="E430">
        <f t="shared" si="83"/>
        <v>29.169165961926041</v>
      </c>
      <c r="F430">
        <f t="shared" si="84"/>
        <v>36287.327024952137</v>
      </c>
      <c r="G430">
        <f t="shared" si="85"/>
        <v>-3390.5364225960784</v>
      </c>
      <c r="H430">
        <f t="shared" si="86"/>
        <v>22696.118268970164</v>
      </c>
      <c r="I430">
        <f t="shared" si="87"/>
        <v>22947.974239832845</v>
      </c>
      <c r="J430" s="46">
        <f t="shared" si="88"/>
        <v>726.33248673678577</v>
      </c>
      <c r="K430">
        <f t="shared" si="89"/>
        <v>3.6522835342148769</v>
      </c>
      <c r="L430">
        <f t="shared" si="90"/>
        <v>1.4449925699048496E-3</v>
      </c>
      <c r="M430" s="46">
        <f t="shared" si="91"/>
        <v>3.6522843917619139</v>
      </c>
      <c r="N430" s="8">
        <f t="shared" si="92"/>
        <v>3.3726289461829824E-4</v>
      </c>
      <c r="O430" s="5">
        <f>SUM($N$54:N430)*0.1+$O$30</f>
        <v>1.0731730554101801E-2</v>
      </c>
      <c r="P430" s="5">
        <f>SUM($O$54:O430)+$U$30</f>
        <v>1.6394453908627373</v>
      </c>
      <c r="Q430" s="8">
        <f t="shared" si="93"/>
        <v>-2.2576246321905453E-3</v>
      </c>
      <c r="R430" s="5">
        <f>SUM($Q$54:Q430)*0.1+$O$8</f>
        <v>-4.2577474386377719E-2</v>
      </c>
      <c r="S430" s="5">
        <f>SUM($R$54:R430)+$U$8</f>
        <v>-5.3672363887405448</v>
      </c>
      <c r="T430">
        <f t="shared" si="94"/>
        <v>4.3909126224607256E-2</v>
      </c>
      <c r="U430">
        <f t="shared" si="95"/>
        <v>5.6120413079593163</v>
      </c>
      <c r="X430" s="1"/>
    </row>
    <row r="431" spans="2:24" x14ac:dyDescent="0.35">
      <c r="B431">
        <f t="shared" si="96"/>
        <v>37.700000000000266</v>
      </c>
      <c r="C431">
        <f t="shared" si="81"/>
        <v>-1396.6998684018731</v>
      </c>
      <c r="D431">
        <f t="shared" si="82"/>
        <v>-725.74654049904279</v>
      </c>
      <c r="E431">
        <f t="shared" si="83"/>
        <v>29.169165961926041</v>
      </c>
      <c r="F431">
        <f t="shared" si="84"/>
        <v>36287.327024952137</v>
      </c>
      <c r="G431">
        <f t="shared" si="85"/>
        <v>-3387.6195059998863</v>
      </c>
      <c r="H431">
        <f t="shared" si="86"/>
        <v>22756.467147345087</v>
      </c>
      <c r="I431">
        <f t="shared" si="87"/>
        <v>23007.232839818596</v>
      </c>
      <c r="J431" s="46">
        <f t="shared" si="88"/>
        <v>726.33248673678577</v>
      </c>
      <c r="K431">
        <f t="shared" si="89"/>
        <v>3.6617148333233147</v>
      </c>
      <c r="L431">
        <f t="shared" si="90"/>
        <v>1.4449925699048496E-3</v>
      </c>
      <c r="M431" s="46">
        <f t="shared" si="91"/>
        <v>3.6617156886616105</v>
      </c>
      <c r="N431" s="8">
        <f t="shared" si="92"/>
        <v>3.3697274355900403E-4</v>
      </c>
      <c r="O431" s="5">
        <f>SUM($N$54:N431)*0.1+$O$30</f>
        <v>1.0765427828457703E-2</v>
      </c>
      <c r="P431" s="5">
        <f>SUM($O$54:O431)+$U$30</f>
        <v>1.650210818691195</v>
      </c>
      <c r="Q431" s="8">
        <f t="shared" si="93"/>
        <v>-2.263627646130183E-3</v>
      </c>
      <c r="R431" s="5">
        <f>SUM($Q$54:Q431)*0.1+$O$8</f>
        <v>-4.2803837150990738E-2</v>
      </c>
      <c r="S431" s="5">
        <f>SUM($R$54:R431)+$U$8</f>
        <v>-5.4100402258915352</v>
      </c>
      <c r="T431">
        <f t="shared" si="94"/>
        <v>4.4136865670075243E-2</v>
      </c>
      <c r="U431">
        <f t="shared" si="95"/>
        <v>5.6561233183064523</v>
      </c>
      <c r="X431" s="1"/>
    </row>
    <row r="432" spans="2:24" x14ac:dyDescent="0.35">
      <c r="B432">
        <f t="shared" si="96"/>
        <v>37.800000000000267</v>
      </c>
      <c r="C432">
        <f t="shared" si="81"/>
        <v>-1396.6998684018731</v>
      </c>
      <c r="D432">
        <f t="shared" si="82"/>
        <v>-725.74654049904279</v>
      </c>
      <c r="E432">
        <f t="shared" si="83"/>
        <v>29.169165961926041</v>
      </c>
      <c r="F432">
        <f t="shared" si="84"/>
        <v>36287.327024952137</v>
      </c>
      <c r="G432">
        <f t="shared" si="85"/>
        <v>-3384.7025894036933</v>
      </c>
      <c r="H432">
        <f t="shared" si="86"/>
        <v>22816.816025720007</v>
      </c>
      <c r="I432">
        <f t="shared" si="87"/>
        <v>23066.497462126092</v>
      </c>
      <c r="J432" s="46">
        <f t="shared" si="88"/>
        <v>726.33248673678577</v>
      </c>
      <c r="K432">
        <f t="shared" si="89"/>
        <v>3.6711470909140265</v>
      </c>
      <c r="L432">
        <f t="shared" si="90"/>
        <v>1.4449925699048496E-3</v>
      </c>
      <c r="M432" s="46">
        <f t="shared" si="91"/>
        <v>3.6711479440547068</v>
      </c>
      <c r="N432" s="8">
        <f t="shared" si="92"/>
        <v>3.3668259249970971E-4</v>
      </c>
      <c r="O432" s="5">
        <f>SUM($N$54:N432)*0.1+$O$30</f>
        <v>1.0799096087707674E-2</v>
      </c>
      <c r="P432" s="5">
        <f>SUM($O$54:O432)+$U$30</f>
        <v>1.6610099147789026</v>
      </c>
      <c r="Q432" s="8">
        <f t="shared" si="93"/>
        <v>-2.2696306600698208E-3</v>
      </c>
      <c r="R432" s="5">
        <f>SUM($Q$54:Q432)*0.1+$O$8</f>
        <v>-4.3030800216997719E-2</v>
      </c>
      <c r="S432" s="5">
        <f>SUM($R$54:R432)+$U$8</f>
        <v>-5.4530710261085327</v>
      </c>
      <c r="T432">
        <f t="shared" si="94"/>
        <v>4.4365191801982715E-2</v>
      </c>
      <c r="U432">
        <f t="shared" si="95"/>
        <v>5.7004331022105843</v>
      </c>
      <c r="X432" s="1"/>
    </row>
    <row r="433" spans="2:24" x14ac:dyDescent="0.35">
      <c r="B433">
        <f t="shared" si="96"/>
        <v>37.900000000000269</v>
      </c>
      <c r="C433">
        <f t="shared" si="81"/>
        <v>-1396.6998684018731</v>
      </c>
      <c r="D433">
        <f t="shared" si="82"/>
        <v>-725.74654049904279</v>
      </c>
      <c r="E433">
        <f t="shared" si="83"/>
        <v>29.169165961926041</v>
      </c>
      <c r="F433">
        <f t="shared" si="84"/>
        <v>36287.327024952137</v>
      </c>
      <c r="G433">
        <f t="shared" si="85"/>
        <v>-3381.7856728075012</v>
      </c>
      <c r="H433">
        <f t="shared" si="86"/>
        <v>22877.164904094927</v>
      </c>
      <c r="I433">
        <f t="shared" si="87"/>
        <v>23125.768060454961</v>
      </c>
      <c r="J433" s="46">
        <f t="shared" si="88"/>
        <v>726.33248673678577</v>
      </c>
      <c r="K433">
        <f t="shared" si="89"/>
        <v>3.6805802996180805</v>
      </c>
      <c r="L433">
        <f t="shared" si="90"/>
        <v>1.4449925699048496E-3</v>
      </c>
      <c r="M433" s="46">
        <f t="shared" si="91"/>
        <v>3.680581150572189</v>
      </c>
      <c r="N433" s="8">
        <f t="shared" si="92"/>
        <v>3.363924414404155E-4</v>
      </c>
      <c r="O433" s="5">
        <f>SUM($N$54:N433)*0.1+$O$30</f>
        <v>1.0832735331851716E-2</v>
      </c>
      <c r="P433" s="5">
        <f>SUM($O$54:O433)+$U$30</f>
        <v>1.6718426501107544</v>
      </c>
      <c r="Q433" s="8">
        <f t="shared" si="93"/>
        <v>-2.2756336740094581E-3</v>
      </c>
      <c r="R433" s="5">
        <f>SUM($Q$54:Q433)*0.1+$O$8</f>
        <v>-4.3258363584398662E-2</v>
      </c>
      <c r="S433" s="5">
        <f>SUM($R$54:R433)+$U$8</f>
        <v>-5.4963293896929315</v>
      </c>
      <c r="T433">
        <f t="shared" si="94"/>
        <v>4.4594104708694141E-2</v>
      </c>
      <c r="U433">
        <f t="shared" si="95"/>
        <v>5.7449712450743933</v>
      </c>
      <c r="X433" s="1"/>
    </row>
    <row r="434" spans="2:24" x14ac:dyDescent="0.35">
      <c r="B434">
        <f t="shared" si="96"/>
        <v>38.00000000000027</v>
      </c>
      <c r="C434">
        <f t="shared" si="81"/>
        <v>-1396.6998684018731</v>
      </c>
      <c r="D434">
        <f t="shared" si="82"/>
        <v>-725.74654049904279</v>
      </c>
      <c r="E434">
        <f t="shared" si="83"/>
        <v>29.169165961926041</v>
      </c>
      <c r="F434">
        <f t="shared" si="84"/>
        <v>36287.327024952137</v>
      </c>
      <c r="G434">
        <f t="shared" si="85"/>
        <v>-3378.8687562113073</v>
      </c>
      <c r="H434">
        <f t="shared" si="86"/>
        <v>22937.51378246985</v>
      </c>
      <c r="I434">
        <f t="shared" si="87"/>
        <v>23185.044588973629</v>
      </c>
      <c r="J434" s="46">
        <f t="shared" si="88"/>
        <v>726.33248673678577</v>
      </c>
      <c r="K434">
        <f t="shared" si="89"/>
        <v>3.6900144521411544</v>
      </c>
      <c r="L434">
        <f t="shared" si="90"/>
        <v>1.4449925699048496E-3</v>
      </c>
      <c r="M434" s="46">
        <f t="shared" si="91"/>
        <v>3.6900153009196544</v>
      </c>
      <c r="N434" s="8">
        <f t="shared" si="92"/>
        <v>3.3610229038112107E-4</v>
      </c>
      <c r="O434" s="5">
        <f>SUM($N$54:N434)*0.1+$O$30</f>
        <v>1.0866345560889827E-2</v>
      </c>
      <c r="P434" s="5">
        <f>SUM($O$54:O434)+$U$30</f>
        <v>1.6827089956716441</v>
      </c>
      <c r="Q434" s="8">
        <f t="shared" si="93"/>
        <v>-2.2816366879490962E-3</v>
      </c>
      <c r="R434" s="5">
        <f>SUM($Q$54:Q434)*0.1+$O$8</f>
        <v>-4.3486527253193574E-2</v>
      </c>
      <c r="S434" s="5">
        <f>SUM($R$54:R434)+$U$8</f>
        <v>-5.5398159169461252</v>
      </c>
      <c r="T434">
        <f t="shared" si="94"/>
        <v>4.4823604477902242E-2</v>
      </c>
      <c r="U434">
        <f t="shared" si="95"/>
        <v>5.789738332408807</v>
      </c>
      <c r="X434" s="1"/>
    </row>
    <row r="435" spans="2:24" x14ac:dyDescent="0.35">
      <c r="B435">
        <f t="shared" si="96"/>
        <v>38.100000000000271</v>
      </c>
      <c r="C435">
        <f t="shared" si="81"/>
        <v>-1396.6998684018731</v>
      </c>
      <c r="D435">
        <f t="shared" si="82"/>
        <v>-725.74654049904279</v>
      </c>
      <c r="E435">
        <f t="shared" si="83"/>
        <v>29.169165961926041</v>
      </c>
      <c r="F435">
        <f t="shared" si="84"/>
        <v>36287.327024952137</v>
      </c>
      <c r="G435">
        <f t="shared" si="85"/>
        <v>-3375.9518396151161</v>
      </c>
      <c r="H435">
        <f t="shared" si="86"/>
        <v>22997.86266084477</v>
      </c>
      <c r="I435">
        <f t="shared" si="87"/>
        <v>23244.327002313465</v>
      </c>
      <c r="J435" s="46">
        <f t="shared" si="88"/>
        <v>726.33248673678577</v>
      </c>
      <c r="K435">
        <f t="shared" si="89"/>
        <v>3.6994495412626058</v>
      </c>
      <c r="L435">
        <f t="shared" si="90"/>
        <v>1.4449925699048496E-3</v>
      </c>
      <c r="M435" s="46">
        <f t="shared" si="91"/>
        <v>3.6994503878763783</v>
      </c>
      <c r="N435" s="8">
        <f t="shared" si="92"/>
        <v>3.3581213932182697E-4</v>
      </c>
      <c r="O435" s="5">
        <f>SUM($N$54:N435)*0.1+$O$30</f>
        <v>1.0899926774822009E-2</v>
      </c>
      <c r="P435" s="5">
        <f>SUM($O$54:O435)+$U$30</f>
        <v>1.6936089224464661</v>
      </c>
      <c r="Q435" s="8">
        <f t="shared" si="93"/>
        <v>-2.2876397018887335E-3</v>
      </c>
      <c r="R435" s="5">
        <f>SUM($Q$54:Q435)*0.1+$O$8</f>
        <v>-4.3715291223382448E-2</v>
      </c>
      <c r="S435" s="5">
        <f>SUM($R$54:R435)+$U$8</f>
        <v>-5.5835312081695072</v>
      </c>
      <c r="T435">
        <f t="shared" si="94"/>
        <v>4.5053691196633605E-2</v>
      </c>
      <c r="U435">
        <f t="shared" si="95"/>
        <v>5.8347349498321792</v>
      </c>
      <c r="X435" s="1"/>
    </row>
    <row r="436" spans="2:24" x14ac:dyDescent="0.35">
      <c r="B436">
        <f t="shared" si="96"/>
        <v>38.200000000000273</v>
      </c>
      <c r="C436">
        <f t="shared" si="81"/>
        <v>-1396.6998684018731</v>
      </c>
      <c r="D436">
        <f t="shared" si="82"/>
        <v>-725.74654049904279</v>
      </c>
      <c r="E436">
        <f t="shared" si="83"/>
        <v>29.169165961926041</v>
      </c>
      <c r="F436">
        <f t="shared" si="84"/>
        <v>36287.327024952137</v>
      </c>
      <c r="G436">
        <f t="shared" si="85"/>
        <v>-3373.034923018924</v>
      </c>
      <c r="H436">
        <f t="shared" si="86"/>
        <v>23058.21153921969</v>
      </c>
      <c r="I436">
        <f t="shared" si="87"/>
        <v>23303.615255563014</v>
      </c>
      <c r="J436" s="46">
        <f t="shared" si="88"/>
        <v>726.33248673678577</v>
      </c>
      <c r="K436">
        <f t="shared" si="89"/>
        <v>3.708885559834556</v>
      </c>
      <c r="L436">
        <f t="shared" si="90"/>
        <v>1.4449925699048496E-3</v>
      </c>
      <c r="M436" s="46">
        <f t="shared" si="91"/>
        <v>3.7088864042944034</v>
      </c>
      <c r="N436" s="8">
        <f t="shared" si="92"/>
        <v>3.3552198826253271E-4</v>
      </c>
      <c r="O436" s="5">
        <f>SUM($N$54:N436)*0.1+$O$30</f>
        <v>1.0933478973648263E-2</v>
      </c>
      <c r="P436" s="5">
        <f>SUM($O$54:O436)+$U$30</f>
        <v>1.7045424014201143</v>
      </c>
      <c r="Q436" s="8">
        <f t="shared" si="93"/>
        <v>-2.2936427158283712E-3</v>
      </c>
      <c r="R436" s="5">
        <f>SUM($Q$54:Q436)*0.1+$O$8</f>
        <v>-4.394465549496529E-2</v>
      </c>
      <c r="S436" s="5">
        <f>SUM($R$54:R436)+$U$8</f>
        <v>-5.6274758636644728</v>
      </c>
      <c r="T436">
        <f t="shared" si="94"/>
        <v>4.5284364951254333E-2</v>
      </c>
      <c r="U436">
        <f t="shared" si="95"/>
        <v>5.879961683069479</v>
      </c>
      <c r="X436" s="1"/>
    </row>
    <row r="437" spans="2:24" x14ac:dyDescent="0.35">
      <c r="B437">
        <f t="shared" si="96"/>
        <v>38.300000000000274</v>
      </c>
      <c r="C437">
        <f t="shared" si="81"/>
        <v>-1396.6998684018731</v>
      </c>
      <c r="D437">
        <f t="shared" si="82"/>
        <v>-725.74654049904279</v>
      </c>
      <c r="E437">
        <f t="shared" si="83"/>
        <v>29.169165961926041</v>
      </c>
      <c r="F437">
        <f t="shared" si="84"/>
        <v>36287.327024952137</v>
      </c>
      <c r="G437">
        <f t="shared" si="85"/>
        <v>-3370.1180064227301</v>
      </c>
      <c r="H437">
        <f t="shared" si="86"/>
        <v>23118.56041759461</v>
      </c>
      <c r="I437">
        <f t="shared" si="87"/>
        <v>23362.909304262321</v>
      </c>
      <c r="J437" s="46">
        <f t="shared" si="88"/>
        <v>726.33248673678577</v>
      </c>
      <c r="K437">
        <f t="shared" si="89"/>
        <v>3.7183225007809821</v>
      </c>
      <c r="L437">
        <f t="shared" si="90"/>
        <v>1.4449925699048496E-3</v>
      </c>
      <c r="M437" s="46">
        <f t="shared" si="91"/>
        <v>3.7183233430976279</v>
      </c>
      <c r="N437" s="8">
        <f t="shared" si="92"/>
        <v>3.3523183720323834E-4</v>
      </c>
      <c r="O437" s="5">
        <f>SUM($N$54:N437)*0.1+$O$30</f>
        <v>1.0967002157368587E-2</v>
      </c>
      <c r="P437" s="5">
        <f>SUM($O$54:O437)+$U$30</f>
        <v>1.7155094035774829</v>
      </c>
      <c r="Q437" s="8">
        <f t="shared" si="93"/>
        <v>-2.2996457297680085E-3</v>
      </c>
      <c r="R437" s="5">
        <f>SUM($Q$54:Q437)*0.1+$O$8</f>
        <v>-4.4174620067942087E-2</v>
      </c>
      <c r="S437" s="5">
        <f>SUM($R$54:R437)+$U$8</f>
        <v>-5.6716504837324146</v>
      </c>
      <c r="T437">
        <f t="shared" si="94"/>
        <v>4.551562582747555E-2</v>
      </c>
      <c r="U437">
        <f t="shared" si="95"/>
        <v>5.9254191179514804</v>
      </c>
      <c r="X437" s="1"/>
    </row>
    <row r="438" spans="2:24" x14ac:dyDescent="0.35">
      <c r="B438">
        <f t="shared" si="96"/>
        <v>38.400000000000276</v>
      </c>
      <c r="C438">
        <f t="shared" si="81"/>
        <v>-1396.6998684018731</v>
      </c>
      <c r="D438">
        <f t="shared" si="82"/>
        <v>-725.74654049904279</v>
      </c>
      <c r="E438">
        <f t="shared" si="83"/>
        <v>29.169165961926041</v>
      </c>
      <c r="F438">
        <f t="shared" si="84"/>
        <v>36287.327024952137</v>
      </c>
      <c r="G438">
        <f t="shared" si="85"/>
        <v>-3367.2010898265389</v>
      </c>
      <c r="H438">
        <f t="shared" si="86"/>
        <v>23178.909295969534</v>
      </c>
      <c r="I438">
        <f t="shared" si="87"/>
        <v>23422.209104397301</v>
      </c>
      <c r="J438" s="46">
        <f t="shared" si="88"/>
        <v>726.33248673678577</v>
      </c>
      <c r="K438">
        <f t="shared" si="89"/>
        <v>3.7277603570968258</v>
      </c>
      <c r="L438">
        <f t="shared" si="90"/>
        <v>1.4449925699048496E-3</v>
      </c>
      <c r="M438" s="46">
        <f t="shared" si="91"/>
        <v>3.7277611972809144</v>
      </c>
      <c r="N438" s="8">
        <f t="shared" si="92"/>
        <v>3.3494168614394418E-4</v>
      </c>
      <c r="O438" s="5">
        <f>SUM($N$54:N438)*0.1+$O$30</f>
        <v>1.1000496325982982E-2</v>
      </c>
      <c r="P438" s="5">
        <f>SUM($O$54:O438)+$U$30</f>
        <v>1.7265098999034658</v>
      </c>
      <c r="Q438" s="8">
        <f t="shared" si="93"/>
        <v>-2.3056487437076467E-3</v>
      </c>
      <c r="R438" s="5">
        <f>SUM($Q$54:Q438)*0.1+$O$8</f>
        <v>-4.4405184942312853E-2</v>
      </c>
      <c r="S438" s="5">
        <f>SUM($R$54:R438)+$U$8</f>
        <v>-5.7160556686747279</v>
      </c>
      <c r="T438">
        <f t="shared" si="94"/>
        <v>4.5747473910358952E-2</v>
      </c>
      <c r="U438">
        <f t="shared" si="95"/>
        <v>5.9711078404139686</v>
      </c>
      <c r="X438" s="1"/>
    </row>
    <row r="439" spans="2:24" x14ac:dyDescent="0.35">
      <c r="B439">
        <f t="shared" si="96"/>
        <v>38.500000000000277</v>
      </c>
      <c r="C439">
        <f t="shared" ref="C439:C502" si="97">IF(B439&lt;$B$41,0,IF(AND($B$41&lt;=B439,B439&lt;$B$41+$G$8),$B$15,$B$15+$B$12))</f>
        <v>-1396.6998684018731</v>
      </c>
      <c r="D439">
        <f t="shared" ref="D439:D502" si="98">IF(B439&lt;$B$41,$B$13,IF(AND($B$41&lt;=B439,B439&lt;$B$41+$G$8),$B$13+$B$16,$B$13+$B$16+$B$10))</f>
        <v>-725.74654049904279</v>
      </c>
      <c r="E439">
        <f t="shared" ref="E439:E502" si="99">IF(B439&lt;$B$41,$B$14,IF(AND($B$41&lt;=B439,B439&lt;$B$41+$G$8),$B$14+$B$17,$B$14+$B$17+$B$11))</f>
        <v>29.169165961926041</v>
      </c>
      <c r="F439">
        <f t="shared" ref="F439:F502" si="100">IF(B439&lt;$B$41,-$G$6*$B$13,IF(AND($B$41&lt;=B439,B439&lt;$B$41+$G$8),-$G$6*$B$13,-$G$6*$B$13-$G$5*$B$10))</f>
        <v>36287.327024952137</v>
      </c>
      <c r="G439">
        <f t="shared" ref="G439:G502" si="101">IF(B439&lt;$B$41,$B$14*B439,IF(AND($B$41&lt;=B439,B439&lt;$B$41+$G$8),$B$14*B439-(-B439+$B$41)*$B$17,$B$14*B439-(-B439+$B$41)*$B$17-(-B439+$B$41+$G$8)*$B$11+$G$5*$B$12))</f>
        <v>-3364.284173230345</v>
      </c>
      <c r="H439">
        <f t="shared" ref="H439:H502" si="102">IF(B439&lt;$B$41,-$B$13*B439,IF(AND($B$41&lt;=B439,B439&lt;=$B$41+$G$8),-$B$13*B439+(-B439+B426)*B401,-$B$13*B439+(-B439+$B$41)*$B$16+(-B439+$B$41+$G$8)*$B$10))</f>
        <v>23239.258174344453</v>
      </c>
      <c r="I439">
        <f t="shared" ref="I439:I502" si="103">SQRT(SUMSQ(H439,G439))</f>
        <v>23481.514612394229</v>
      </c>
      <c r="J439" s="46">
        <f t="shared" ref="J439:J502" si="104">SQRT(SUMSQ(D439:E439))</f>
        <v>726.33248673678577</v>
      </c>
      <c r="K439">
        <f t="shared" ref="K439:K502" si="105">32*I439/(PI()*$G$13^3)</f>
        <v>3.7371991218471128</v>
      </c>
      <c r="L439">
        <f t="shared" ref="L439:L502" si="106">16*J439/(PI()*$G$13^4)</f>
        <v>1.4449925699048496E-3</v>
      </c>
      <c r="M439" s="46">
        <f t="shared" ref="M439:M502" si="107">SQRT(K439^2+3*L439^2)</f>
        <v>3.7371999599092116</v>
      </c>
      <c r="N439" s="8">
        <f t="shared" ref="N439:N502" si="108">-G439/($G$13*$B$42)</f>
        <v>3.3465153508464981E-4</v>
      </c>
      <c r="O439" s="5">
        <f>SUM($N$54:N439)*0.1+$O$30</f>
        <v>1.1033961479491447E-2</v>
      </c>
      <c r="P439" s="5">
        <f>SUM($O$54:O439)+$U$30</f>
        <v>1.7375438613829572</v>
      </c>
      <c r="Q439" s="8">
        <f t="shared" ref="Q439:Q502" si="109">-H439/($B$42*$G$13)</f>
        <v>-2.3116517576472844E-3</v>
      </c>
      <c r="R439" s="5">
        <f>SUM($Q$54:Q439)*0.1+$O$8</f>
        <v>-4.4636350118077581E-2</v>
      </c>
      <c r="S439" s="5">
        <f>SUM($R$54:R439)+$U$8</f>
        <v>-5.7606920187928052</v>
      </c>
      <c r="T439">
        <f t="shared" ref="T439:T502" si="110">SQRT(SUMSQ(O439,R439))</f>
        <v>4.5979909284322273E-2</v>
      </c>
      <c r="U439">
        <f t="shared" ref="U439:U502" si="111">SQRT(SUMSQ(S439,P439))</f>
        <v>6.0170284364969326</v>
      </c>
      <c r="X439" s="1"/>
    </row>
    <row r="440" spans="2:24" x14ac:dyDescent="0.35">
      <c r="B440">
        <f t="shared" si="96"/>
        <v>38.600000000000279</v>
      </c>
      <c r="C440">
        <f t="shared" si="97"/>
        <v>-1396.6998684018731</v>
      </c>
      <c r="D440">
        <f t="shared" si="98"/>
        <v>-725.74654049904279</v>
      </c>
      <c r="E440">
        <f t="shared" si="99"/>
        <v>29.169165961926041</v>
      </c>
      <c r="F440">
        <f t="shared" si="100"/>
        <v>36287.327024952137</v>
      </c>
      <c r="G440">
        <f t="shared" si="101"/>
        <v>-3361.3672566341538</v>
      </c>
      <c r="H440">
        <f t="shared" si="102"/>
        <v>23299.607052719373</v>
      </c>
      <c r="I440">
        <f t="shared" si="103"/>
        <v>23540.825785114306</v>
      </c>
      <c r="J440" s="46">
        <f t="shared" si="104"/>
        <v>726.33248673678577</v>
      </c>
      <c r="K440">
        <f t="shared" si="105"/>
        <v>3.7466387881660901</v>
      </c>
      <c r="L440">
        <f t="shared" si="106"/>
        <v>1.4449925699048496E-3</v>
      </c>
      <c r="M440" s="46">
        <f t="shared" si="107"/>
        <v>3.7466396241166899</v>
      </c>
      <c r="N440" s="8">
        <f t="shared" si="108"/>
        <v>3.3436138402535566E-4</v>
      </c>
      <c r="O440" s="5">
        <f>SUM($N$54:N440)*0.1+$O$30</f>
        <v>1.1067397617893982E-2</v>
      </c>
      <c r="P440" s="5">
        <f>SUM($O$54:O440)+$U$30</f>
        <v>1.7486112590008511</v>
      </c>
      <c r="Q440" s="8">
        <f t="shared" si="109"/>
        <v>-2.3176547715869217E-3</v>
      </c>
      <c r="R440" s="5">
        <f>SUM($Q$54:Q440)*0.1+$O$8</f>
        <v>-4.486811559523627E-2</v>
      </c>
      <c r="S440" s="5">
        <f>SUM($R$54:R440)+$U$8</f>
        <v>-5.8055601343880419</v>
      </c>
      <c r="T440">
        <f t="shared" si="110"/>
        <v>4.621293203314468E-2</v>
      </c>
      <c r="U440">
        <f t="shared" si="111"/>
        <v>6.0631814923437881</v>
      </c>
      <c r="X440" s="1"/>
    </row>
    <row r="441" spans="2:24" x14ac:dyDescent="0.35">
      <c r="B441">
        <f t="shared" si="96"/>
        <v>38.70000000000028</v>
      </c>
      <c r="C441">
        <f t="shared" si="97"/>
        <v>-1396.6998684018731</v>
      </c>
      <c r="D441">
        <f t="shared" si="98"/>
        <v>-725.74654049904279</v>
      </c>
      <c r="E441">
        <f t="shared" si="99"/>
        <v>29.169165961926041</v>
      </c>
      <c r="F441">
        <f t="shared" si="100"/>
        <v>36287.327024952137</v>
      </c>
      <c r="G441">
        <f t="shared" si="101"/>
        <v>-3358.4503400379599</v>
      </c>
      <c r="H441">
        <f t="shared" si="102"/>
        <v>23359.955931094293</v>
      </c>
      <c r="I441">
        <f t="shared" si="103"/>
        <v>23600.142579848296</v>
      </c>
      <c r="J441" s="46">
        <f t="shared" si="104"/>
        <v>726.33248673678577</v>
      </c>
      <c r="K441">
        <f t="shared" si="105"/>
        <v>3.756079349256372</v>
      </c>
      <c r="L441">
        <f t="shared" si="106"/>
        <v>1.4449925699048496E-3</v>
      </c>
      <c r="M441" s="46">
        <f t="shared" si="107"/>
        <v>3.7560801831058868</v>
      </c>
      <c r="N441" s="8">
        <f t="shared" si="108"/>
        <v>3.3407123296606123E-4</v>
      </c>
      <c r="O441" s="5">
        <f>SUM($N$54:N441)*0.1+$O$30</f>
        <v>1.1100804741190587E-2</v>
      </c>
      <c r="P441" s="5">
        <f>SUM($O$54:O441)+$U$30</f>
        <v>1.7597120637420418</v>
      </c>
      <c r="Q441" s="8">
        <f t="shared" si="109"/>
        <v>-2.3236577855265594E-3</v>
      </c>
      <c r="R441" s="5">
        <f>SUM($Q$54:Q441)*0.1+$O$8</f>
        <v>-4.5100481373788928E-2</v>
      </c>
      <c r="S441" s="5">
        <f>SUM($R$54:R441)+$U$8</f>
        <v>-5.8506606157618304</v>
      </c>
      <c r="T441">
        <f t="shared" si="110"/>
        <v>4.6446542239972195E-2</v>
      </c>
      <c r="U441">
        <f t="shared" si="111"/>
        <v>6.1095675942005805</v>
      </c>
      <c r="X441" s="1"/>
    </row>
    <row r="442" spans="2:24" x14ac:dyDescent="0.35">
      <c r="B442">
        <f t="shared" si="96"/>
        <v>38.800000000000281</v>
      </c>
      <c r="C442">
        <f t="shared" si="97"/>
        <v>-1396.6998684018731</v>
      </c>
      <c r="D442">
        <f t="shared" si="98"/>
        <v>-725.74654049904279</v>
      </c>
      <c r="E442">
        <f t="shared" si="99"/>
        <v>29.169165961926041</v>
      </c>
      <c r="F442">
        <f t="shared" si="100"/>
        <v>36287.327024952137</v>
      </c>
      <c r="G442">
        <f t="shared" si="101"/>
        <v>-3355.5334234417678</v>
      </c>
      <c r="H442">
        <f t="shared" si="102"/>
        <v>23420.304809469217</v>
      </c>
      <c r="I442">
        <f t="shared" si="103"/>
        <v>23659.464954311243</v>
      </c>
      <c r="J442" s="46">
        <f t="shared" si="104"/>
        <v>726.33248673678577</v>
      </c>
      <c r="K442">
        <f t="shared" si="105"/>
        <v>3.7655207983880983</v>
      </c>
      <c r="L442">
        <f t="shared" si="106"/>
        <v>1.4449925699048496E-3</v>
      </c>
      <c r="M442" s="46">
        <f t="shared" si="107"/>
        <v>3.7655216301468677</v>
      </c>
      <c r="N442" s="8">
        <f t="shared" si="108"/>
        <v>3.3378108190676702E-4</v>
      </c>
      <c r="O442" s="5">
        <f>SUM($N$54:N442)*0.1+$O$30</f>
        <v>1.1134182849381264E-2</v>
      </c>
      <c r="P442" s="5">
        <f>SUM($O$54:O442)+$U$30</f>
        <v>1.770846246591423</v>
      </c>
      <c r="Q442" s="8">
        <f t="shared" si="109"/>
        <v>-2.3296607994661971E-3</v>
      </c>
      <c r="R442" s="5">
        <f>SUM($Q$54:Q442)*0.1+$O$8</f>
        <v>-4.5333447453735548E-2</v>
      </c>
      <c r="S442" s="5">
        <f>SUM($R$54:R442)+$U$8</f>
        <v>-5.8959940632155661</v>
      </c>
      <c r="T442">
        <f t="shared" si="110"/>
        <v>4.6680739987323014E-2</v>
      </c>
      <c r="U442">
        <f t="shared" si="111"/>
        <v>6.1561873284152213</v>
      </c>
      <c r="X442" s="1"/>
    </row>
    <row r="443" spans="2:24" x14ac:dyDescent="0.35">
      <c r="B443">
        <f t="shared" si="96"/>
        <v>38.900000000000283</v>
      </c>
      <c r="C443">
        <f t="shared" si="97"/>
        <v>-1396.6998684018731</v>
      </c>
      <c r="D443">
        <f t="shared" si="98"/>
        <v>-725.74654049904279</v>
      </c>
      <c r="E443">
        <f t="shared" si="99"/>
        <v>29.169165961926041</v>
      </c>
      <c r="F443">
        <f t="shared" si="100"/>
        <v>36287.327024952137</v>
      </c>
      <c r="G443">
        <f t="shared" si="101"/>
        <v>-3352.6165068455748</v>
      </c>
      <c r="H443">
        <f t="shared" si="102"/>
        <v>23480.653687844137</v>
      </c>
      <c r="I443">
        <f t="shared" si="103"/>
        <v>23718.792866637246</v>
      </c>
      <c r="J443" s="46">
        <f t="shared" si="104"/>
        <v>726.33248673678577</v>
      </c>
      <c r="K443">
        <f t="shared" si="105"/>
        <v>3.7749631288981043</v>
      </c>
      <c r="L443">
        <f t="shared" si="106"/>
        <v>1.4449925699048496E-3</v>
      </c>
      <c r="M443" s="46">
        <f t="shared" si="107"/>
        <v>3.7749639585763926</v>
      </c>
      <c r="N443" s="8">
        <f t="shared" si="108"/>
        <v>3.334909308474727E-4</v>
      </c>
      <c r="O443" s="5">
        <f>SUM($N$54:N443)*0.1+$O$30</f>
        <v>1.1167531942466011E-2</v>
      </c>
      <c r="P443" s="5">
        <f>SUM($O$54:O443)+$U$30</f>
        <v>1.782013778533889</v>
      </c>
      <c r="Q443" s="8">
        <f t="shared" si="109"/>
        <v>-2.3356638134058349E-3</v>
      </c>
      <c r="R443" s="5">
        <f>SUM($Q$54:Q443)*0.1+$O$8</f>
        <v>-4.556701383507613E-2</v>
      </c>
      <c r="S443" s="5">
        <f>SUM($R$54:R443)+$U$8</f>
        <v>-5.9415610770506424</v>
      </c>
      <c r="T443">
        <f t="shared" si="110"/>
        <v>4.6915525357092806E-2</v>
      </c>
      <c r="U443">
        <f t="shared" si="111"/>
        <v>6.2030412814366969</v>
      </c>
      <c r="X443" s="1"/>
    </row>
    <row r="444" spans="2:24" x14ac:dyDescent="0.35">
      <c r="B444">
        <f t="shared" si="96"/>
        <v>39.000000000000284</v>
      </c>
      <c r="C444">
        <f t="shared" si="97"/>
        <v>-1396.6998684018731</v>
      </c>
      <c r="D444">
        <f t="shared" si="98"/>
        <v>-725.74654049904279</v>
      </c>
      <c r="E444">
        <f t="shared" si="99"/>
        <v>29.169165961926041</v>
      </c>
      <c r="F444">
        <f t="shared" si="100"/>
        <v>36287.327024952137</v>
      </c>
      <c r="G444">
        <f t="shared" si="101"/>
        <v>-3349.6995902493827</v>
      </c>
      <c r="H444">
        <f t="shared" si="102"/>
        <v>23541.002566219056</v>
      </c>
      <c r="I444">
        <f t="shared" si="103"/>
        <v>23778.126275374372</v>
      </c>
      <c r="J444" s="46">
        <f t="shared" si="104"/>
        <v>726.33248673678577</v>
      </c>
      <c r="K444">
        <f t="shared" si="105"/>
        <v>3.7844063341891099</v>
      </c>
      <c r="L444">
        <f t="shared" si="106"/>
        <v>1.4449925699048496E-3</v>
      </c>
      <c r="M444" s="46">
        <f t="shared" si="107"/>
        <v>3.7844071617971076</v>
      </c>
      <c r="N444" s="8">
        <f t="shared" si="108"/>
        <v>3.332007797881785E-4</v>
      </c>
      <c r="O444" s="5">
        <f>SUM($N$54:N444)*0.1+$O$30</f>
        <v>1.1200852020444831E-2</v>
      </c>
      <c r="P444" s="5">
        <f>SUM($O$54:O444)+$U$30</f>
        <v>1.7932146305543337</v>
      </c>
      <c r="Q444" s="8">
        <f t="shared" si="109"/>
        <v>-2.3416668273454721E-3</v>
      </c>
      <c r="R444" s="5">
        <f>SUM($Q$54:Q444)*0.1+$O$8</f>
        <v>-4.580118051781068E-2</v>
      </c>
      <c r="S444" s="5">
        <f>SUM($R$54:R444)+$U$8</f>
        <v>-5.9873622575684529</v>
      </c>
      <c r="T444">
        <f t="shared" si="110"/>
        <v>4.7150898430559987E-2</v>
      </c>
      <c r="U444">
        <f t="shared" si="111"/>
        <v>6.2501300398143167</v>
      </c>
      <c r="X444" s="1"/>
    </row>
    <row r="445" spans="2:24" x14ac:dyDescent="0.35">
      <c r="B445">
        <f t="shared" si="96"/>
        <v>39.100000000000286</v>
      </c>
      <c r="C445">
        <f t="shared" si="97"/>
        <v>-1396.6998684018731</v>
      </c>
      <c r="D445">
        <f t="shared" si="98"/>
        <v>-725.74654049904279</v>
      </c>
      <c r="E445">
        <f t="shared" si="99"/>
        <v>29.169165961926041</v>
      </c>
      <c r="F445">
        <f t="shared" si="100"/>
        <v>36287.327024952137</v>
      </c>
      <c r="G445">
        <f t="shared" si="101"/>
        <v>-3346.7826736531888</v>
      </c>
      <c r="H445">
        <f t="shared" si="102"/>
        <v>23601.35144459398</v>
      </c>
      <c r="I445">
        <f t="shared" si="103"/>
        <v>23837.465139479566</v>
      </c>
      <c r="J445" s="46">
        <f t="shared" si="104"/>
        <v>726.33248673678577</v>
      </c>
      <c r="K445">
        <f t="shared" si="105"/>
        <v>3.7938504077289097</v>
      </c>
      <c r="L445">
        <f t="shared" si="106"/>
        <v>1.4449925699048496E-3</v>
      </c>
      <c r="M445" s="46">
        <f t="shared" si="107"/>
        <v>3.793851233276734</v>
      </c>
      <c r="N445" s="8">
        <f t="shared" si="108"/>
        <v>3.3291062872888407E-4</v>
      </c>
      <c r="O445" s="5">
        <f>SUM($N$54:N445)*0.1+$O$30</f>
        <v>1.1234143083317718E-2</v>
      </c>
      <c r="P445" s="5">
        <f>SUM($O$54:O445)+$U$30</f>
        <v>1.8044487736376515</v>
      </c>
      <c r="Q445" s="8">
        <f t="shared" si="109"/>
        <v>-2.3476698412851103E-3</v>
      </c>
      <c r="R445" s="5">
        <f>SUM($Q$54:Q445)*0.1+$O$8</f>
        <v>-4.6035947501939185E-2</v>
      </c>
      <c r="S445" s="5">
        <f>SUM($R$54:R445)+$U$8</f>
        <v>-6.0333982050703918</v>
      </c>
      <c r="T445">
        <f t="shared" si="110"/>
        <v>4.738685928839087E-2</v>
      </c>
      <c r="U445">
        <f t="shared" si="111"/>
        <v>6.2974541901969445</v>
      </c>
      <c r="X445" s="1"/>
    </row>
    <row r="446" spans="2:24" x14ac:dyDescent="0.35">
      <c r="B446">
        <f t="shared" si="96"/>
        <v>39.200000000000287</v>
      </c>
      <c r="C446">
        <f t="shared" si="97"/>
        <v>-1396.6998684018731</v>
      </c>
      <c r="D446">
        <f t="shared" si="98"/>
        <v>-725.74654049904279</v>
      </c>
      <c r="E446">
        <f t="shared" si="99"/>
        <v>29.169165961926041</v>
      </c>
      <c r="F446">
        <f t="shared" si="100"/>
        <v>36287.327024952137</v>
      </c>
      <c r="G446">
        <f t="shared" si="101"/>
        <v>-3343.8657570569976</v>
      </c>
      <c r="H446">
        <f t="shared" si="102"/>
        <v>23661.7003229689</v>
      </c>
      <c r="I446">
        <f t="shared" si="103"/>
        <v>23896.809418313671</v>
      </c>
      <c r="J446" s="46">
        <f t="shared" si="104"/>
        <v>726.33248673678577</v>
      </c>
      <c r="K446">
        <f t="shared" si="105"/>
        <v>3.8032953430495811</v>
      </c>
      <c r="L446">
        <f t="shared" si="106"/>
        <v>1.4449925699048496E-3</v>
      </c>
      <c r="M446" s="46">
        <f t="shared" si="107"/>
        <v>3.8032961665472769</v>
      </c>
      <c r="N446" s="8">
        <f t="shared" si="108"/>
        <v>3.3262047766958997E-4</v>
      </c>
      <c r="O446" s="5">
        <f>SUM($N$54:N446)*0.1+$O$30</f>
        <v>1.1267405131084677E-2</v>
      </c>
      <c r="P446" s="5">
        <f>SUM($O$54:O446)+$U$30</f>
        <v>1.8157161787687361</v>
      </c>
      <c r="Q446" s="8">
        <f t="shared" si="109"/>
        <v>-2.3536728552247476E-3</v>
      </c>
      <c r="R446" s="5">
        <f>SUM($Q$54:Q446)*0.1+$O$8</f>
        <v>-4.6271314787461659E-2</v>
      </c>
      <c r="S446" s="5">
        <f>SUM($R$54:R446)+$U$8</f>
        <v>-6.0796695198578536</v>
      </c>
      <c r="T446">
        <f t="shared" si="110"/>
        <v>4.7623408010644949E-2</v>
      </c>
      <c r="U446">
        <f t="shared" si="111"/>
        <v>6.3450143193322397</v>
      </c>
      <c r="X446" s="1"/>
    </row>
    <row r="447" spans="2:24" x14ac:dyDescent="0.35">
      <c r="B447">
        <f t="shared" si="96"/>
        <v>39.300000000000288</v>
      </c>
      <c r="C447">
        <f t="shared" si="97"/>
        <v>-1396.6998684018731</v>
      </c>
      <c r="D447">
        <f t="shared" si="98"/>
        <v>-725.74654049904279</v>
      </c>
      <c r="E447">
        <f t="shared" si="99"/>
        <v>29.169165961926041</v>
      </c>
      <c r="F447">
        <f t="shared" si="100"/>
        <v>36287.327024952137</v>
      </c>
      <c r="G447">
        <f t="shared" si="101"/>
        <v>-3340.9488404608037</v>
      </c>
      <c r="H447">
        <f t="shared" si="102"/>
        <v>23722.04920134382</v>
      </c>
      <c r="I447">
        <f t="shared" si="103"/>
        <v>23956.159071636535</v>
      </c>
      <c r="J447" s="46">
        <f t="shared" si="104"/>
        <v>726.33248673678577</v>
      </c>
      <c r="K447">
        <f t="shared" si="105"/>
        <v>3.8127411337467052</v>
      </c>
      <c r="L447">
        <f t="shared" si="106"/>
        <v>1.4449925699048496E-3</v>
      </c>
      <c r="M447" s="46">
        <f t="shared" si="107"/>
        <v>3.8127419552042454</v>
      </c>
      <c r="N447" s="8">
        <f t="shared" si="108"/>
        <v>3.3233032661029554E-4</v>
      </c>
      <c r="O447" s="5">
        <f>SUM($N$54:N447)*0.1+$O$30</f>
        <v>1.1300638163745706E-2</v>
      </c>
      <c r="P447" s="5">
        <f>SUM($O$54:O447)+$U$30</f>
        <v>1.8270168169324819</v>
      </c>
      <c r="Q447" s="8">
        <f t="shared" si="109"/>
        <v>-2.3596758691643853E-3</v>
      </c>
      <c r="R447" s="5">
        <f>SUM($Q$54:Q447)*0.1+$O$8</f>
        <v>-4.6507282374378102E-2</v>
      </c>
      <c r="S447" s="5">
        <f>SUM($R$54:R447)+$U$8</f>
        <v>-6.1261768022322318</v>
      </c>
      <c r="T447">
        <f t="shared" si="110"/>
        <v>4.7860544676779915E-2</v>
      </c>
      <c r="U447">
        <f t="shared" si="111"/>
        <v>6.392811014065912</v>
      </c>
      <c r="X447" s="1"/>
    </row>
    <row r="448" spans="2:24" x14ac:dyDescent="0.35">
      <c r="B448">
        <f t="shared" si="96"/>
        <v>39.40000000000029</v>
      </c>
      <c r="C448">
        <f t="shared" si="97"/>
        <v>-1396.6998684018731</v>
      </c>
      <c r="D448">
        <f t="shared" si="98"/>
        <v>-725.74654049904279</v>
      </c>
      <c r="E448">
        <f t="shared" si="99"/>
        <v>29.169165961926041</v>
      </c>
      <c r="F448">
        <f t="shared" si="100"/>
        <v>36287.327024952137</v>
      </c>
      <c r="G448">
        <f t="shared" si="101"/>
        <v>-3338.0319238646116</v>
      </c>
      <c r="H448">
        <f t="shared" si="102"/>
        <v>23782.398079718743</v>
      </c>
      <c r="I448">
        <f t="shared" si="103"/>
        <v>24015.514059602159</v>
      </c>
      <c r="J448" s="46">
        <f t="shared" si="104"/>
        <v>726.33248673678577</v>
      </c>
      <c r="K448">
        <f t="shared" si="105"/>
        <v>3.8221877734785945</v>
      </c>
      <c r="L448">
        <f t="shared" si="106"/>
        <v>1.4449925699048496E-3</v>
      </c>
      <c r="M448" s="46">
        <f t="shared" si="107"/>
        <v>3.822188592905881</v>
      </c>
      <c r="N448" s="8">
        <f t="shared" si="108"/>
        <v>3.3204017555100133E-4</v>
      </c>
      <c r="O448" s="5">
        <f>SUM($N$54:N448)*0.1+$O$30</f>
        <v>1.1333842181300806E-2</v>
      </c>
      <c r="P448" s="5">
        <f>SUM($O$54:O448)+$U$30</f>
        <v>1.8383506591137826</v>
      </c>
      <c r="Q448" s="8">
        <f t="shared" si="109"/>
        <v>-2.3656788831040235E-3</v>
      </c>
      <c r="R448" s="5">
        <f>SUM($Q$54:Q448)*0.1+$O$8</f>
        <v>-4.6743850262688506E-2</v>
      </c>
      <c r="S448" s="5">
        <f>SUM($R$54:R448)+$U$8</f>
        <v>-6.1729206524949207</v>
      </c>
      <c r="T448">
        <f t="shared" si="110"/>
        <v>4.8098269365656782E-2</v>
      </c>
      <c r="U448">
        <f t="shared" si="111"/>
        <v>6.4408448613409712</v>
      </c>
      <c r="X448" s="1"/>
    </row>
    <row r="449" spans="2:24" x14ac:dyDescent="0.35">
      <c r="B449">
        <f t="shared" si="96"/>
        <v>39.500000000000291</v>
      </c>
      <c r="C449">
        <f t="shared" si="97"/>
        <v>-1396.6998684018731</v>
      </c>
      <c r="D449">
        <f t="shared" si="98"/>
        <v>-725.74654049904279</v>
      </c>
      <c r="E449">
        <f t="shared" si="99"/>
        <v>29.169165961926041</v>
      </c>
      <c r="F449">
        <f t="shared" si="100"/>
        <v>36287.327024952137</v>
      </c>
      <c r="G449">
        <f t="shared" si="101"/>
        <v>-3335.1150072684186</v>
      </c>
      <c r="H449">
        <f t="shared" si="102"/>
        <v>23842.746958093667</v>
      </c>
      <c r="I449">
        <f t="shared" si="103"/>
        <v>24074.874342753938</v>
      </c>
      <c r="J449" s="46">
        <f t="shared" si="104"/>
        <v>726.33248673678577</v>
      </c>
      <c r="K449">
        <f t="shared" si="105"/>
        <v>3.8316352559655344</v>
      </c>
      <c r="L449">
        <f t="shared" si="106"/>
        <v>1.4449925699048496E-3</v>
      </c>
      <c r="M449" s="46">
        <f t="shared" si="107"/>
        <v>3.831636073372398</v>
      </c>
      <c r="N449" s="8">
        <f t="shared" si="108"/>
        <v>3.3175002449170702E-4</v>
      </c>
      <c r="O449" s="5">
        <f>SUM($N$54:N449)*0.1+$O$30</f>
        <v>1.1367017183749977E-2</v>
      </c>
      <c r="P449" s="5">
        <f>SUM($O$54:O449)+$U$30</f>
        <v>1.8497176762975325</v>
      </c>
      <c r="Q449" s="8">
        <f t="shared" si="109"/>
        <v>-2.3716818970436612E-3</v>
      </c>
      <c r="R449" s="5">
        <f>SUM($Q$54:Q449)*0.1+$O$8</f>
        <v>-4.6981018452392873E-2</v>
      </c>
      <c r="S449" s="5">
        <f>SUM($R$54:R449)+$U$8</f>
        <v>-6.2199016709473138</v>
      </c>
      <c r="T449">
        <f t="shared" si="110"/>
        <v>4.8336582155544955E-2</v>
      </c>
      <c r="U449">
        <f t="shared" si="111"/>
        <v>6.4891164481969907</v>
      </c>
      <c r="X449" s="1"/>
    </row>
    <row r="450" spans="2:24" x14ac:dyDescent="0.35">
      <c r="B450">
        <f t="shared" si="96"/>
        <v>39.600000000000293</v>
      </c>
      <c r="C450">
        <f t="shared" si="97"/>
        <v>-1396.6998684018731</v>
      </c>
      <c r="D450">
        <f t="shared" si="98"/>
        <v>-725.74654049904279</v>
      </c>
      <c r="E450">
        <f t="shared" si="99"/>
        <v>29.169165961926041</v>
      </c>
      <c r="F450">
        <f t="shared" si="100"/>
        <v>36287.327024952137</v>
      </c>
      <c r="G450">
        <f t="shared" si="101"/>
        <v>-3332.1980906722265</v>
      </c>
      <c r="H450">
        <f t="shared" si="102"/>
        <v>23903.095836468587</v>
      </c>
      <c r="I450">
        <f t="shared" si="103"/>
        <v>24134.239882019931</v>
      </c>
      <c r="J450" s="46">
        <f t="shared" si="104"/>
        <v>726.33248673678577</v>
      </c>
      <c r="K450">
        <f t="shared" si="105"/>
        <v>3.8410835749890331</v>
      </c>
      <c r="L450">
        <f t="shared" si="106"/>
        <v>1.4449925699048496E-3</v>
      </c>
      <c r="M450" s="46">
        <f t="shared" si="107"/>
        <v>3.8410843903852352</v>
      </c>
      <c r="N450" s="8">
        <f t="shared" si="108"/>
        <v>3.3145987343241281E-4</v>
      </c>
      <c r="O450" s="5">
        <f>SUM($N$54:N450)*0.1+$O$30</f>
        <v>1.1400163171093219E-2</v>
      </c>
      <c r="P450" s="5">
        <f>SUM($O$54:O450)+$U$30</f>
        <v>1.8611178394686256</v>
      </c>
      <c r="Q450" s="8">
        <f t="shared" si="109"/>
        <v>-2.3776849109832989E-3</v>
      </c>
      <c r="R450" s="5">
        <f>SUM($Q$54:Q450)*0.1+$O$8</f>
        <v>-4.7218786943491201E-2</v>
      </c>
      <c r="S450" s="5">
        <f>SUM($R$54:R450)+$U$8</f>
        <v>-6.2671204578908046</v>
      </c>
      <c r="T450">
        <f t="shared" si="110"/>
        <v>4.857548312412719E-2</v>
      </c>
      <c r="U450">
        <f t="shared" si="111"/>
        <v>6.5376263617693704</v>
      </c>
      <c r="X450" s="1"/>
    </row>
    <row r="451" spans="2:24" x14ac:dyDescent="0.35">
      <c r="B451">
        <f t="shared" si="96"/>
        <v>39.700000000000294</v>
      </c>
      <c r="C451">
        <f t="shared" si="97"/>
        <v>-1396.6998684018731</v>
      </c>
      <c r="D451">
        <f t="shared" si="98"/>
        <v>-725.74654049904279</v>
      </c>
      <c r="E451">
        <f t="shared" si="99"/>
        <v>29.169165961926041</v>
      </c>
      <c r="F451">
        <f t="shared" si="100"/>
        <v>36287.327024952137</v>
      </c>
      <c r="G451">
        <f t="shared" si="101"/>
        <v>-3329.2811740760326</v>
      </c>
      <c r="H451">
        <f t="shared" si="102"/>
        <v>23963.444714843507</v>
      </c>
      <c r="I451">
        <f t="shared" si="103"/>
        <v>24193.610638708276</v>
      </c>
      <c r="J451" s="46">
        <f t="shared" si="104"/>
        <v>726.33248673678577</v>
      </c>
      <c r="K451">
        <f t="shared" si="105"/>
        <v>3.8505327243910896</v>
      </c>
      <c r="L451">
        <f t="shared" si="106"/>
        <v>1.4449925699048496E-3</v>
      </c>
      <c r="M451" s="46">
        <f t="shared" si="107"/>
        <v>3.8505335377863217</v>
      </c>
      <c r="N451" s="8">
        <f t="shared" si="108"/>
        <v>3.3116972237311838E-4</v>
      </c>
      <c r="O451" s="5">
        <f>SUM($N$54:N451)*0.1+$O$30</f>
        <v>1.143328014333053E-2</v>
      </c>
      <c r="P451" s="5">
        <f>SUM($O$54:O451)+$U$30</f>
        <v>1.8725511196119562</v>
      </c>
      <c r="Q451" s="8">
        <f t="shared" si="109"/>
        <v>-2.3836879249229362E-3</v>
      </c>
      <c r="R451" s="5">
        <f>SUM($Q$54:Q451)*0.1+$O$8</f>
        <v>-4.7457155735983497E-2</v>
      </c>
      <c r="S451" s="5">
        <f>SUM($R$54:R451)+$U$8</f>
        <v>-6.3145776136267884</v>
      </c>
      <c r="T451">
        <f t="shared" si="110"/>
        <v>4.8814972348504584E-2</v>
      </c>
      <c r="U451">
        <f t="shared" si="111"/>
        <v>6.58637518928861</v>
      </c>
      <c r="X451" s="1"/>
    </row>
    <row r="452" spans="2:24" x14ac:dyDescent="0.35">
      <c r="B452">
        <f t="shared" si="96"/>
        <v>39.800000000000296</v>
      </c>
      <c r="C452">
        <f t="shared" si="97"/>
        <v>-1396.6998684018731</v>
      </c>
      <c r="D452">
        <f t="shared" si="98"/>
        <v>-725.74654049904279</v>
      </c>
      <c r="E452">
        <f t="shared" si="99"/>
        <v>29.169165961926041</v>
      </c>
      <c r="F452">
        <f t="shared" si="100"/>
        <v>36287.327024952137</v>
      </c>
      <c r="G452">
        <f t="shared" si="101"/>
        <v>-3326.3642574798414</v>
      </c>
      <c r="H452">
        <f t="shared" si="102"/>
        <v>24023.79359321843</v>
      </c>
      <c r="I452">
        <f t="shared" si="103"/>
        <v>24252.986574502578</v>
      </c>
      <c r="J452" s="46">
        <f t="shared" si="104"/>
        <v>726.33248673678577</v>
      </c>
      <c r="K452">
        <f t="shared" si="105"/>
        <v>3.85998269807346</v>
      </c>
      <c r="L452">
        <f t="shared" si="106"/>
        <v>1.4449925699048496E-3</v>
      </c>
      <c r="M452" s="46">
        <f t="shared" si="107"/>
        <v>3.8599835094773463</v>
      </c>
      <c r="N452" s="8">
        <f t="shared" si="108"/>
        <v>3.3087957131382423E-4</v>
      </c>
      <c r="O452" s="5">
        <f>SUM($N$54:N452)*0.1+$O$30</f>
        <v>1.1466368100461912E-2</v>
      </c>
      <c r="P452" s="5">
        <f>SUM($O$54:O452)+$U$30</f>
        <v>1.8840174877124181</v>
      </c>
      <c r="Q452" s="8">
        <f t="shared" si="109"/>
        <v>-2.3896909388625744E-3</v>
      </c>
      <c r="R452" s="5">
        <f>SUM($Q$54:Q452)*0.1+$O$8</f>
        <v>-4.7696124829869756E-2</v>
      </c>
      <c r="S452" s="5">
        <f>SUM($R$54:R452)+$U$8</f>
        <v>-6.3622737384566586</v>
      </c>
      <c r="T452">
        <f t="shared" si="110"/>
        <v>4.9055049905201487E-2</v>
      </c>
      <c r="U452">
        <f t="shared" si="111"/>
        <v>6.6353635180795845</v>
      </c>
      <c r="X452" s="1"/>
    </row>
    <row r="453" spans="2:24" x14ac:dyDescent="0.35">
      <c r="B453">
        <f t="shared" si="96"/>
        <v>39.900000000000297</v>
      </c>
      <c r="C453">
        <f t="shared" si="97"/>
        <v>-1396.6998684018731</v>
      </c>
      <c r="D453">
        <f t="shared" si="98"/>
        <v>-725.74654049904279</v>
      </c>
      <c r="E453">
        <f t="shared" si="99"/>
        <v>29.169165961926041</v>
      </c>
      <c r="F453">
        <f t="shared" si="100"/>
        <v>36287.327024952137</v>
      </c>
      <c r="G453">
        <f t="shared" si="101"/>
        <v>-3323.4473408836475</v>
      </c>
      <c r="H453">
        <f t="shared" si="102"/>
        <v>24084.14247159335</v>
      </c>
      <c r="I453">
        <f t="shared" si="103"/>
        <v>24312.367651457422</v>
      </c>
      <c r="J453" s="46">
        <f t="shared" si="104"/>
        <v>726.33248673678577</v>
      </c>
      <c r="K453">
        <f t="shared" si="105"/>
        <v>3.8694334899969434</v>
      </c>
      <c r="L453">
        <f t="shared" si="106"/>
        <v>1.4449925699048496E-3</v>
      </c>
      <c r="M453" s="46">
        <f t="shared" si="107"/>
        <v>3.8694342994190385</v>
      </c>
      <c r="N453" s="8">
        <f t="shared" si="108"/>
        <v>3.3058942025452985E-4</v>
      </c>
      <c r="O453" s="5">
        <f>SUM($N$54:N453)*0.1+$O$30</f>
        <v>1.1499427042487366E-2</v>
      </c>
      <c r="P453" s="5">
        <f>SUM($O$54:O453)+$U$30</f>
        <v>1.8955169147549054</v>
      </c>
      <c r="Q453" s="8">
        <f t="shared" si="109"/>
        <v>-2.3956939528022116E-3</v>
      </c>
      <c r="R453" s="5">
        <f>SUM($Q$54:Q453)*0.1+$O$8</f>
        <v>-4.7935694225149976E-2</v>
      </c>
      <c r="S453" s="5">
        <f>SUM($R$54:R453)+$U$8</f>
        <v>-6.4102094326818087</v>
      </c>
      <c r="T453">
        <f t="shared" si="110"/>
        <v>4.929571587017037E-2</v>
      </c>
      <c r="U453">
        <f t="shared" si="111"/>
        <v>6.6845919355608228</v>
      </c>
      <c r="X453" s="1"/>
    </row>
    <row r="454" spans="2:24" x14ac:dyDescent="0.35">
      <c r="B454">
        <f t="shared" si="96"/>
        <v>40.000000000000298</v>
      </c>
      <c r="C454">
        <f t="shared" si="97"/>
        <v>-1396.6998684018731</v>
      </c>
      <c r="D454">
        <f t="shared" si="98"/>
        <v>-725.74654049904279</v>
      </c>
      <c r="E454">
        <f t="shared" si="99"/>
        <v>29.169165961926041</v>
      </c>
      <c r="F454">
        <f t="shared" si="100"/>
        <v>36287.327024952137</v>
      </c>
      <c r="G454">
        <f t="shared" si="101"/>
        <v>-3320.5304242874563</v>
      </c>
      <c r="H454">
        <f t="shared" si="102"/>
        <v>24144.49134996827</v>
      </c>
      <c r="I454">
        <f t="shared" si="103"/>
        <v>24371.753831993938</v>
      </c>
      <c r="J454" s="46">
        <f t="shared" si="104"/>
        <v>726.33248673678577</v>
      </c>
      <c r="K454">
        <f t="shared" si="105"/>
        <v>3.8788850941806778</v>
      </c>
      <c r="L454">
        <f t="shared" si="106"/>
        <v>1.4449925699048496E-3</v>
      </c>
      <c r="M454" s="46">
        <f t="shared" si="107"/>
        <v>3.8788859016304706</v>
      </c>
      <c r="N454" s="8">
        <f t="shared" si="108"/>
        <v>3.302992691952357E-4</v>
      </c>
      <c r="O454" s="5">
        <f>SUM($N$54:N454)*0.1+$O$30</f>
        <v>1.153245696940689E-2</v>
      </c>
      <c r="P454" s="5">
        <f>SUM($O$54:O454)+$U$30</f>
        <v>1.9070493717243122</v>
      </c>
      <c r="Q454" s="8">
        <f t="shared" si="109"/>
        <v>-2.4016969667418494E-3</v>
      </c>
      <c r="R454" s="5">
        <f>SUM($Q$54:Q454)*0.1+$O$8</f>
        <v>-4.8175863921824158E-2</v>
      </c>
      <c r="S454" s="5">
        <f>SUM($R$54:R454)+$U$8</f>
        <v>-6.458385296603633</v>
      </c>
      <c r="T454">
        <f t="shared" si="110"/>
        <v>4.9536970318796648E-2</v>
      </c>
      <c r="U454">
        <f t="shared" si="111"/>
        <v>6.7340610292438017</v>
      </c>
      <c r="X454" s="1"/>
    </row>
    <row r="455" spans="2:24" x14ac:dyDescent="0.35">
      <c r="B455">
        <f t="shared" si="96"/>
        <v>40.1000000000003</v>
      </c>
      <c r="C455">
        <f t="shared" si="97"/>
        <v>-1396.6998684018731</v>
      </c>
      <c r="D455">
        <f t="shared" si="98"/>
        <v>-725.74654049904279</v>
      </c>
      <c r="E455">
        <f t="shared" si="99"/>
        <v>29.169165961926041</v>
      </c>
      <c r="F455">
        <f t="shared" si="100"/>
        <v>36287.327024952137</v>
      </c>
      <c r="G455">
        <f t="shared" si="101"/>
        <v>-3317.6135076912624</v>
      </c>
      <c r="H455">
        <f t="shared" si="102"/>
        <v>24204.84022834319</v>
      </c>
      <c r="I455">
        <f t="shared" si="103"/>
        <v>24431.145078895428</v>
      </c>
      <c r="J455" s="46">
        <f t="shared" si="104"/>
        <v>726.33248673678577</v>
      </c>
      <c r="K455">
        <f t="shared" si="105"/>
        <v>3.888337504701441</v>
      </c>
      <c r="L455">
        <f t="shared" si="106"/>
        <v>1.4449925699048496E-3</v>
      </c>
      <c r="M455" s="46">
        <f t="shared" si="107"/>
        <v>3.8883383101883524</v>
      </c>
      <c r="N455" s="8">
        <f t="shared" si="108"/>
        <v>3.3000911813594133E-4</v>
      </c>
      <c r="O455" s="5">
        <f>SUM($N$54:N455)*0.1+$O$30</f>
        <v>1.1565457881220483E-2</v>
      </c>
      <c r="P455" s="5">
        <f>SUM($O$54:O455)+$U$30</f>
        <v>1.9186148296055328</v>
      </c>
      <c r="Q455" s="8">
        <f t="shared" si="109"/>
        <v>-2.4076999806814867E-3</v>
      </c>
      <c r="R455" s="5">
        <f>SUM($Q$54:Q455)*0.1+$O$8</f>
        <v>-4.8416633919892309E-2</v>
      </c>
      <c r="S455" s="5">
        <f>SUM($R$54:R455)+$U$8</f>
        <v>-6.5068019305235252</v>
      </c>
      <c r="T455">
        <f t="shared" si="110"/>
        <v>4.9778813325903538E-2</v>
      </c>
      <c r="U455">
        <f t="shared" si="111"/>
        <v>6.7837713867322318</v>
      </c>
      <c r="X455" s="1"/>
    </row>
    <row r="456" spans="2:24" x14ac:dyDescent="0.35">
      <c r="B456">
        <f t="shared" si="96"/>
        <v>40.200000000000301</v>
      </c>
      <c r="C456">
        <f t="shared" si="97"/>
        <v>-1396.6998684018731</v>
      </c>
      <c r="D456">
        <f t="shared" si="98"/>
        <v>-725.74654049904279</v>
      </c>
      <c r="E456">
        <f t="shared" si="99"/>
        <v>29.169165961926041</v>
      </c>
      <c r="F456">
        <f t="shared" si="100"/>
        <v>36287.327024952137</v>
      </c>
      <c r="G456">
        <f t="shared" si="101"/>
        <v>-3314.6965910950703</v>
      </c>
      <c r="H456">
        <f t="shared" si="102"/>
        <v>24265.189106718113</v>
      </c>
      <c r="I456">
        <f t="shared" si="103"/>
        <v>24490.541355303041</v>
      </c>
      <c r="J456" s="46">
        <f t="shared" si="104"/>
        <v>726.33248673678577</v>
      </c>
      <c r="K456">
        <f t="shared" si="105"/>
        <v>3.897790715692965</v>
      </c>
      <c r="L456">
        <f t="shared" si="106"/>
        <v>1.4449925699048496E-3</v>
      </c>
      <c r="M456" s="46">
        <f t="shared" si="107"/>
        <v>3.8977915192263501</v>
      </c>
      <c r="N456" s="8">
        <f t="shared" si="108"/>
        <v>3.2971896707664706E-4</v>
      </c>
      <c r="O456" s="5">
        <f>SUM($N$54:N456)*0.1+$O$30</f>
        <v>1.1598429777928148E-2</v>
      </c>
      <c r="P456" s="5">
        <f>SUM($O$54:O456)+$U$30</f>
        <v>1.9302132593834609</v>
      </c>
      <c r="Q456" s="8">
        <f t="shared" si="109"/>
        <v>-2.4137029946211248E-3</v>
      </c>
      <c r="R456" s="5">
        <f>SUM($Q$54:Q456)*0.1+$O$8</f>
        <v>-4.8658004219354421E-2</v>
      </c>
      <c r="S456" s="5">
        <f>SUM($R$54:R456)+$U$8</f>
        <v>-6.5554599347428795</v>
      </c>
      <c r="T456">
        <f t="shared" si="110"/>
        <v>5.0021244965756731E-2</v>
      </c>
      <c r="U456">
        <f t="shared" si="111"/>
        <v>6.8337235957213576</v>
      </c>
      <c r="X456" s="1"/>
    </row>
    <row r="457" spans="2:24" x14ac:dyDescent="0.35">
      <c r="B457">
        <f t="shared" si="96"/>
        <v>40.300000000000303</v>
      </c>
      <c r="C457">
        <f t="shared" si="97"/>
        <v>-1396.6998684018731</v>
      </c>
      <c r="D457">
        <f t="shared" si="98"/>
        <v>-725.74654049904279</v>
      </c>
      <c r="E457">
        <f t="shared" si="99"/>
        <v>29.169165961926041</v>
      </c>
      <c r="F457">
        <f t="shared" si="100"/>
        <v>36287.327024952137</v>
      </c>
      <c r="G457">
        <f t="shared" si="101"/>
        <v>-3311.7796744988773</v>
      </c>
      <c r="H457">
        <f t="shared" si="102"/>
        <v>24325.537985093033</v>
      </c>
      <c r="I457">
        <f t="shared" si="103"/>
        <v>24549.942624711526</v>
      </c>
      <c r="J457" s="46">
        <f t="shared" si="104"/>
        <v>726.33248673678577</v>
      </c>
      <c r="K457">
        <f t="shared" si="105"/>
        <v>3.907244721345259</v>
      </c>
      <c r="L457">
        <f t="shared" si="106"/>
        <v>1.4449925699048496E-3</v>
      </c>
      <c r="M457" s="46">
        <f t="shared" si="107"/>
        <v>3.9072455229344074</v>
      </c>
      <c r="N457" s="8">
        <f t="shared" si="108"/>
        <v>3.2942881601735275E-4</v>
      </c>
      <c r="O457" s="5">
        <f>SUM($N$54:N457)*0.1+$O$30</f>
        <v>1.1631372659529883E-2</v>
      </c>
      <c r="P457" s="5">
        <f>SUM($O$54:O457)+$U$30</f>
        <v>1.9418446320429907</v>
      </c>
      <c r="Q457" s="8">
        <f t="shared" si="109"/>
        <v>-2.4197060085607621E-3</v>
      </c>
      <c r="R457" s="5">
        <f>SUM($Q$54:Q457)*0.1+$O$8</f>
        <v>-4.8899974820210496E-2</v>
      </c>
      <c r="S457" s="5">
        <f>SUM($R$54:R457)+$U$8</f>
        <v>-6.6043599095630903</v>
      </c>
      <c r="T457">
        <f t="shared" si="110"/>
        <v>5.0264265312069165E-2</v>
      </c>
      <c r="U457">
        <f t="shared" si="111"/>
        <v>6.8839182439972637</v>
      </c>
      <c r="X457" s="1"/>
    </row>
    <row r="458" spans="2:24" x14ac:dyDescent="0.35">
      <c r="B458">
        <f t="shared" si="96"/>
        <v>40.400000000000304</v>
      </c>
      <c r="C458">
        <f t="shared" si="97"/>
        <v>-1396.6998684018731</v>
      </c>
      <c r="D458">
        <f t="shared" si="98"/>
        <v>-725.74654049904279</v>
      </c>
      <c r="E458">
        <f t="shared" si="99"/>
        <v>29.169165961926041</v>
      </c>
      <c r="F458">
        <f t="shared" si="100"/>
        <v>36287.327024952137</v>
      </c>
      <c r="G458">
        <f t="shared" si="101"/>
        <v>-3308.8627579026852</v>
      </c>
      <c r="H458">
        <f t="shared" si="102"/>
        <v>24385.886863467953</v>
      </c>
      <c r="I458">
        <f t="shared" si="103"/>
        <v>24609.348850965038</v>
      </c>
      <c r="J458" s="46">
        <f t="shared" si="104"/>
        <v>726.33248673678577</v>
      </c>
      <c r="K458">
        <f t="shared" si="105"/>
        <v>3.9166995159039408</v>
      </c>
      <c r="L458">
        <f t="shared" si="106"/>
        <v>1.4449925699048496E-3</v>
      </c>
      <c r="M458" s="46">
        <f t="shared" si="107"/>
        <v>3.9167003155580775</v>
      </c>
      <c r="N458" s="8">
        <f t="shared" si="108"/>
        <v>3.2913866495805854E-4</v>
      </c>
      <c r="O458" s="5">
        <f>SUM($N$54:N458)*0.1+$O$30</f>
        <v>1.1664286526025689E-2</v>
      </c>
      <c r="P458" s="5">
        <f>SUM($O$54:O458)+$U$30</f>
        <v>1.9535089185690164</v>
      </c>
      <c r="Q458" s="8">
        <f t="shared" si="109"/>
        <v>-2.4257090225003998E-3</v>
      </c>
      <c r="R458" s="5">
        <f>SUM($Q$54:Q458)*0.1+$O$8</f>
        <v>-4.9142545722460539E-2</v>
      </c>
      <c r="S458" s="5">
        <f>SUM($R$54:R458)+$U$8</f>
        <v>-6.6535024552855511</v>
      </c>
      <c r="T458">
        <f t="shared" si="110"/>
        <v>5.0507874438005695E-2</v>
      </c>
      <c r="U458">
        <f t="shared" si="111"/>
        <v>6.934355919436177</v>
      </c>
      <c r="X458" s="1"/>
    </row>
    <row r="459" spans="2:24" x14ac:dyDescent="0.35">
      <c r="B459">
        <f t="shared" si="96"/>
        <v>40.500000000000306</v>
      </c>
      <c r="C459">
        <f t="shared" si="97"/>
        <v>-1396.6998684018731</v>
      </c>
      <c r="D459">
        <f t="shared" si="98"/>
        <v>-725.74654049904279</v>
      </c>
      <c r="E459">
        <f t="shared" si="99"/>
        <v>29.169165961926041</v>
      </c>
      <c r="F459">
        <f t="shared" si="100"/>
        <v>36287.327024952137</v>
      </c>
      <c r="G459">
        <f t="shared" si="101"/>
        <v>-3305.9458413064913</v>
      </c>
      <c r="H459">
        <f t="shared" si="102"/>
        <v>24446.235741842873</v>
      </c>
      <c r="I459">
        <f t="shared" si="103"/>
        <v>24668.759998253005</v>
      </c>
      <c r="J459" s="46">
        <f t="shared" si="104"/>
        <v>726.33248673678577</v>
      </c>
      <c r="K459">
        <f t="shared" si="105"/>
        <v>3.9261550936695815</v>
      </c>
      <c r="L459">
        <f t="shared" si="106"/>
        <v>1.4449925699048496E-3</v>
      </c>
      <c r="M459" s="46">
        <f t="shared" si="107"/>
        <v>3.9261558913978671</v>
      </c>
      <c r="N459" s="8">
        <f t="shared" si="108"/>
        <v>3.2884851389876417E-4</v>
      </c>
      <c r="O459" s="5">
        <f>SUM($N$54:N459)*0.1+$O$30</f>
        <v>1.1697171377415565E-2</v>
      </c>
      <c r="P459" s="5">
        <f>SUM($O$54:O459)+$U$30</f>
        <v>1.9652060899464321</v>
      </c>
      <c r="Q459" s="8">
        <f t="shared" si="109"/>
        <v>-2.4317120364400376E-3</v>
      </c>
      <c r="R459" s="5">
        <f>SUM($Q$54:Q459)*0.1+$O$8</f>
        <v>-4.9385716926104543E-2</v>
      </c>
      <c r="S459" s="5">
        <f>SUM($R$54:R459)+$U$8</f>
        <v>-6.7028881722116553</v>
      </c>
      <c r="T459">
        <f t="shared" si="110"/>
        <v>5.0752072416187684E-2</v>
      </c>
      <c r="U459">
        <f t="shared" si="111"/>
        <v>6.9850372100037843</v>
      </c>
      <c r="X459" s="1"/>
    </row>
    <row r="460" spans="2:24" x14ac:dyDescent="0.35">
      <c r="B460">
        <f t="shared" si="96"/>
        <v>40.600000000000307</v>
      </c>
      <c r="C460">
        <f t="shared" si="97"/>
        <v>-1396.6998684018731</v>
      </c>
      <c r="D460">
        <f t="shared" si="98"/>
        <v>-725.74654049904279</v>
      </c>
      <c r="E460">
        <f t="shared" si="99"/>
        <v>29.169165961926041</v>
      </c>
      <c r="F460">
        <f t="shared" si="100"/>
        <v>36287.327024952137</v>
      </c>
      <c r="G460">
        <f t="shared" si="101"/>
        <v>-3303.0289247103001</v>
      </c>
      <c r="H460">
        <f t="shared" si="102"/>
        <v>24506.584620217796</v>
      </c>
      <c r="I460">
        <f t="shared" si="103"/>
        <v>24728.176031106064</v>
      </c>
      <c r="J460" s="46">
        <f t="shared" si="104"/>
        <v>726.33248673678577</v>
      </c>
      <c r="K460">
        <f t="shared" si="105"/>
        <v>3.9356114489970562</v>
      </c>
      <c r="L460">
        <f t="shared" si="106"/>
        <v>1.4449925699048496E-3</v>
      </c>
      <c r="M460" s="46">
        <f t="shared" si="107"/>
        <v>3.9356122448085875</v>
      </c>
      <c r="N460" s="8">
        <f t="shared" si="108"/>
        <v>3.2855836283947001E-4</v>
      </c>
      <c r="O460" s="5">
        <f>SUM($N$54:N460)*0.1+$O$30</f>
        <v>1.1730027213699513E-2</v>
      </c>
      <c r="P460" s="5">
        <f>SUM($O$54:O460)+$U$30</f>
        <v>1.9769361171601316</v>
      </c>
      <c r="Q460" s="8">
        <f t="shared" si="109"/>
        <v>-2.4377150503796753E-3</v>
      </c>
      <c r="R460" s="5">
        <f>SUM($Q$54:Q460)*0.1+$O$8</f>
        <v>-4.962948843114251E-2</v>
      </c>
      <c r="S460" s="5">
        <f>SUM($R$54:R460)+$U$8</f>
        <v>-6.7525176606427975</v>
      </c>
      <c r="T460">
        <f t="shared" si="110"/>
        <v>5.099685931869765E-2</v>
      </c>
      <c r="U460">
        <f t="shared" si="111"/>
        <v>7.0359627037545511</v>
      </c>
      <c r="X460" s="1"/>
    </row>
    <row r="461" spans="2:24" x14ac:dyDescent="0.35">
      <c r="B461">
        <f t="shared" si="96"/>
        <v>40.700000000000308</v>
      </c>
      <c r="C461">
        <f t="shared" si="97"/>
        <v>-1396.6998684018731</v>
      </c>
      <c r="D461">
        <f t="shared" si="98"/>
        <v>-725.74654049904279</v>
      </c>
      <c r="E461">
        <f t="shared" si="99"/>
        <v>29.169165961926041</v>
      </c>
      <c r="F461">
        <f t="shared" si="100"/>
        <v>36287.327024952137</v>
      </c>
      <c r="G461">
        <f t="shared" si="101"/>
        <v>-3300.1120081141062</v>
      </c>
      <c r="H461">
        <f t="shared" si="102"/>
        <v>24566.933498592716</v>
      </c>
      <c r="I461">
        <f t="shared" si="103"/>
        <v>24787.596914392005</v>
      </c>
      <c r="J461" s="46">
        <f t="shared" si="104"/>
        <v>726.33248673678577</v>
      </c>
      <c r="K461">
        <f t="shared" si="105"/>
        <v>3.9450685762949003</v>
      </c>
      <c r="L461">
        <f t="shared" si="106"/>
        <v>1.4449925699048496E-3</v>
      </c>
      <c r="M461" s="46">
        <f t="shared" si="107"/>
        <v>3.945069370198711</v>
      </c>
      <c r="N461" s="8">
        <f t="shared" si="108"/>
        <v>3.2826821178017559E-4</v>
      </c>
      <c r="O461" s="5">
        <f>SUM($N$54:N461)*0.1+$O$30</f>
        <v>1.1762854034877529E-2</v>
      </c>
      <c r="P461" s="5">
        <f>SUM($O$54:O461)+$U$30</f>
        <v>1.9886989711950092</v>
      </c>
      <c r="Q461" s="8">
        <f t="shared" si="109"/>
        <v>-2.443718064319313E-3</v>
      </c>
      <c r="R461" s="5">
        <f>SUM($Q$54:Q461)*0.1+$O$8</f>
        <v>-4.9873860237574438E-2</v>
      </c>
      <c r="S461" s="5">
        <f>SUM($R$54:R461)+$U$8</f>
        <v>-6.8023915208803718</v>
      </c>
      <c r="T461">
        <f t="shared" si="110"/>
        <v>5.1242235217083799E-2</v>
      </c>
      <c r="U461">
        <f t="shared" si="111"/>
        <v>7.0871329888310459</v>
      </c>
      <c r="X461" s="1"/>
    </row>
    <row r="462" spans="2:24" x14ac:dyDescent="0.35">
      <c r="B462">
        <f t="shared" si="96"/>
        <v>40.80000000000031</v>
      </c>
      <c r="C462">
        <f t="shared" si="97"/>
        <v>-1396.6998684018731</v>
      </c>
      <c r="D462">
        <f t="shared" si="98"/>
        <v>-725.74654049904279</v>
      </c>
      <c r="E462">
        <f t="shared" si="99"/>
        <v>29.169165961926041</v>
      </c>
      <c r="F462">
        <f t="shared" si="100"/>
        <v>36287.327024952137</v>
      </c>
      <c r="G462">
        <f t="shared" si="101"/>
        <v>-3297.1950915179141</v>
      </c>
      <c r="H462">
        <f t="shared" si="102"/>
        <v>24627.282376967636</v>
      </c>
      <c r="I462">
        <f t="shared" si="103"/>
        <v>24847.022613311852</v>
      </c>
      <c r="J462" s="46">
        <f t="shared" si="104"/>
        <v>726.33248673678577</v>
      </c>
      <c r="K462">
        <f t="shared" si="105"/>
        <v>3.9545264700246849</v>
      </c>
      <c r="L462">
        <f t="shared" si="106"/>
        <v>1.4449925699048496E-3</v>
      </c>
      <c r="M462" s="46">
        <f t="shared" si="107"/>
        <v>3.9545272620297456</v>
      </c>
      <c r="N462" s="8">
        <f t="shared" si="108"/>
        <v>3.2797806072088138E-4</v>
      </c>
      <c r="O462" s="5">
        <f>SUM($N$54:N462)*0.1+$O$30</f>
        <v>1.1795651840949618E-2</v>
      </c>
      <c r="P462" s="5">
        <f>SUM($O$54:O462)+$U$30</f>
        <v>2.0004946230359586</v>
      </c>
      <c r="Q462" s="8">
        <f t="shared" si="109"/>
        <v>-2.4497210782589503E-3</v>
      </c>
      <c r="R462" s="5">
        <f>SUM($Q$54:Q462)*0.1+$O$8</f>
        <v>-5.0118832345400335E-2</v>
      </c>
      <c r="S462" s="5">
        <f>SUM($R$54:R462)+$U$8</f>
        <v>-6.8525103532257718</v>
      </c>
      <c r="T462">
        <f t="shared" si="110"/>
        <v>5.1488200182364552E-2</v>
      </c>
      <c r="U462">
        <f t="shared" si="111"/>
        <v>7.1385486534632632</v>
      </c>
      <c r="X462" s="1"/>
    </row>
    <row r="463" spans="2:24" x14ac:dyDescent="0.35">
      <c r="B463">
        <f t="shared" si="96"/>
        <v>40.900000000000311</v>
      </c>
      <c r="C463">
        <f t="shared" si="97"/>
        <v>-1396.6998684018731</v>
      </c>
      <c r="D463">
        <f t="shared" si="98"/>
        <v>-725.74654049904279</v>
      </c>
      <c r="E463">
        <f t="shared" si="99"/>
        <v>29.169165961926041</v>
      </c>
      <c r="F463">
        <f t="shared" si="100"/>
        <v>36287.327024952137</v>
      </c>
      <c r="G463">
        <f t="shared" si="101"/>
        <v>-3294.2781749217229</v>
      </c>
      <c r="H463">
        <f t="shared" si="102"/>
        <v>24687.63125534256</v>
      </c>
      <c r="I463">
        <f t="shared" si="103"/>
        <v>24906.453093395947</v>
      </c>
      <c r="J463" s="46">
        <f t="shared" si="104"/>
        <v>726.33248673678577</v>
      </c>
      <c r="K463">
        <f t="shared" si="105"/>
        <v>3.9639851247003928</v>
      </c>
      <c r="L463">
        <f t="shared" si="106"/>
        <v>1.4449925699048496E-3</v>
      </c>
      <c r="M463" s="46">
        <f t="shared" si="107"/>
        <v>3.9639859148156127</v>
      </c>
      <c r="N463" s="8">
        <f t="shared" si="108"/>
        <v>3.2768790966158722E-4</v>
      </c>
      <c r="O463" s="5">
        <f>SUM($N$54:N463)*0.1+$O$30</f>
        <v>1.1828420631915776E-2</v>
      </c>
      <c r="P463" s="5">
        <f>SUM($O$54:O463)+$U$30</f>
        <v>2.0123230436678745</v>
      </c>
      <c r="Q463" s="8">
        <f t="shared" si="109"/>
        <v>-2.4557240921985884E-3</v>
      </c>
      <c r="R463" s="5">
        <f>SUM($Q$54:Q463)*0.1+$O$8</f>
        <v>-5.0364404754620201E-2</v>
      </c>
      <c r="S463" s="5">
        <f>SUM($R$54:R463)+$U$8</f>
        <v>-6.902874757980392</v>
      </c>
      <c r="T463">
        <f t="shared" si="110"/>
        <v>5.1734754285033005E-2</v>
      </c>
      <c r="U463">
        <f t="shared" si="111"/>
        <v>7.1902102859679697</v>
      </c>
      <c r="X463" s="1"/>
    </row>
    <row r="464" spans="2:24" x14ac:dyDescent="0.35">
      <c r="B464">
        <f t="shared" si="96"/>
        <v>41.000000000000313</v>
      </c>
      <c r="C464">
        <f t="shared" si="97"/>
        <v>-1396.6998684018731</v>
      </c>
      <c r="D464">
        <f t="shared" si="98"/>
        <v>-725.74654049904279</v>
      </c>
      <c r="E464">
        <f t="shared" si="99"/>
        <v>29.169165961926041</v>
      </c>
      <c r="F464">
        <f t="shared" si="100"/>
        <v>36287.327024952137</v>
      </c>
      <c r="G464">
        <f t="shared" si="101"/>
        <v>-3291.361258325529</v>
      </c>
      <c r="H464">
        <f t="shared" si="102"/>
        <v>24747.980133717479</v>
      </c>
      <c r="I464">
        <f t="shared" si="103"/>
        <v>24965.88832050006</v>
      </c>
      <c r="J464" s="46">
        <f t="shared" si="104"/>
        <v>726.33248673678577</v>
      </c>
      <c r="K464">
        <f t="shared" si="105"/>
        <v>3.9734445348878018</v>
      </c>
      <c r="L464">
        <f t="shared" si="106"/>
        <v>1.4449925699048496E-3</v>
      </c>
      <c r="M464" s="46">
        <f t="shared" si="107"/>
        <v>3.9734453231220286</v>
      </c>
      <c r="N464" s="8">
        <f t="shared" si="108"/>
        <v>3.2739775860229285E-4</v>
      </c>
      <c r="O464" s="5">
        <f>SUM($N$54:N464)*0.1+$O$30</f>
        <v>1.1861160407776006E-2</v>
      </c>
      <c r="P464" s="5">
        <f>SUM($O$54:O464)+$U$30</f>
        <v>2.0241842040756506</v>
      </c>
      <c r="Q464" s="8">
        <f t="shared" si="109"/>
        <v>-2.4617271061382257E-3</v>
      </c>
      <c r="R464" s="5">
        <f>SUM($Q$54:Q464)*0.1+$O$8</f>
        <v>-5.0610577465234022E-2</v>
      </c>
      <c r="S464" s="5">
        <f>SUM($R$54:R464)+$U$8</f>
        <v>-6.9534853354456256</v>
      </c>
      <c r="T464">
        <f t="shared" si="110"/>
        <v>5.1981897595061367E-2</v>
      </c>
      <c r="U464">
        <f t="shared" si="111"/>
        <v>7.2421184747480307</v>
      </c>
      <c r="X464" s="1"/>
    </row>
    <row r="465" spans="2:24" x14ac:dyDescent="0.35">
      <c r="B465">
        <f t="shared" si="96"/>
        <v>41.100000000000314</v>
      </c>
      <c r="C465">
        <f t="shared" si="97"/>
        <v>-1396.6998684018731</v>
      </c>
      <c r="D465">
        <f t="shared" si="98"/>
        <v>-725.74654049904279</v>
      </c>
      <c r="E465">
        <f t="shared" si="99"/>
        <v>29.169165961926041</v>
      </c>
      <c r="F465">
        <f t="shared" si="100"/>
        <v>36287.327024952137</v>
      </c>
      <c r="G465">
        <f t="shared" si="101"/>
        <v>-3288.4443417293369</v>
      </c>
      <c r="H465">
        <f t="shared" si="102"/>
        <v>24808.329012092399</v>
      </c>
      <c r="I465">
        <f t="shared" si="103"/>
        <v>25025.328260801638</v>
      </c>
      <c r="J465" s="46">
        <f t="shared" si="104"/>
        <v>726.33248673678577</v>
      </c>
      <c r="K465">
        <f t="shared" si="105"/>
        <v>3.9829046952038851</v>
      </c>
      <c r="L465">
        <f t="shared" si="106"/>
        <v>1.4449925699048496E-3</v>
      </c>
      <c r="M465" s="46">
        <f t="shared" si="107"/>
        <v>3.9829054815659051</v>
      </c>
      <c r="N465" s="8">
        <f t="shared" si="108"/>
        <v>3.2710760754299864E-4</v>
      </c>
      <c r="O465" s="5">
        <f>SUM($N$54:N465)*0.1+$O$30</f>
        <v>1.1893871168530306E-2</v>
      </c>
      <c r="P465" s="5">
        <f>SUM($O$54:O465)+$U$30</f>
        <v>2.0360780752441809</v>
      </c>
      <c r="Q465" s="8">
        <f t="shared" si="109"/>
        <v>-2.4677301200778635E-3</v>
      </c>
      <c r="R465" s="5">
        <f>SUM($Q$54:Q465)*0.1+$O$8</f>
        <v>-5.0857350477241804E-2</v>
      </c>
      <c r="S465" s="5">
        <f>SUM($R$54:R465)+$U$8</f>
        <v>-7.0043426859228672</v>
      </c>
      <c r="T465">
        <f t="shared" si="110"/>
        <v>5.22296301819054E-2</v>
      </c>
      <c r="U465">
        <f t="shared" si="111"/>
        <v>7.2942738082917629</v>
      </c>
      <c r="X465" s="1"/>
    </row>
    <row r="466" spans="2:24" x14ac:dyDescent="0.35">
      <c r="B466">
        <f t="shared" si="96"/>
        <v>41.200000000000315</v>
      </c>
      <c r="C466">
        <f t="shared" si="97"/>
        <v>-1396.6998684018731</v>
      </c>
      <c r="D466">
        <f t="shared" si="98"/>
        <v>-725.74654049904279</v>
      </c>
      <c r="E466">
        <f t="shared" si="99"/>
        <v>29.169165961926041</v>
      </c>
      <c r="F466">
        <f t="shared" si="100"/>
        <v>36287.327024952137</v>
      </c>
      <c r="G466">
        <f t="shared" si="101"/>
        <v>-3285.5274251331439</v>
      </c>
      <c r="H466">
        <f t="shared" si="102"/>
        <v>24868.677890467319</v>
      </c>
      <c r="I466">
        <f t="shared" si="103"/>
        <v>25084.772880796034</v>
      </c>
      <c r="J466" s="46">
        <f t="shared" si="104"/>
        <v>726.33248673678577</v>
      </c>
      <c r="K466">
        <f t="shared" si="105"/>
        <v>3.9923656003162127</v>
      </c>
      <c r="L466">
        <f t="shared" si="106"/>
        <v>1.4449925699048496E-3</v>
      </c>
      <c r="M466" s="46">
        <f t="shared" si="107"/>
        <v>3.9923663848147521</v>
      </c>
      <c r="N466" s="8">
        <f t="shared" si="108"/>
        <v>3.2681745648370432E-4</v>
      </c>
      <c r="O466" s="5">
        <f>SUM($N$54:N466)*0.1+$O$30</f>
        <v>1.1926552914178677E-2</v>
      </c>
      <c r="P466" s="5">
        <f>SUM($O$54:O466)+$U$30</f>
        <v>2.0480046281583597</v>
      </c>
      <c r="Q466" s="8">
        <f t="shared" si="109"/>
        <v>-2.4737331340175012E-3</v>
      </c>
      <c r="R466" s="5">
        <f>SUM($Q$54:Q466)*0.1+$O$8</f>
        <v>-5.1104723790643562E-2</v>
      </c>
      <c r="S466" s="5">
        <f>SUM($R$54:R466)+$U$8</f>
        <v>-7.0554474097135111</v>
      </c>
      <c r="T466">
        <f t="shared" si="110"/>
        <v>5.2477952114508751E-2</v>
      </c>
      <c r="U466">
        <f t="shared" si="111"/>
        <v>7.3466768751722809</v>
      </c>
      <c r="X466" s="1"/>
    </row>
    <row r="467" spans="2:24" x14ac:dyDescent="0.35">
      <c r="B467">
        <f t="shared" si="96"/>
        <v>41.300000000000317</v>
      </c>
      <c r="C467">
        <f t="shared" si="97"/>
        <v>-1396.6998684018731</v>
      </c>
      <c r="D467">
        <f t="shared" si="98"/>
        <v>-725.74654049904279</v>
      </c>
      <c r="E467">
        <f t="shared" si="99"/>
        <v>29.169165961926041</v>
      </c>
      <c r="F467">
        <f t="shared" si="100"/>
        <v>36287.327024952137</v>
      </c>
      <c r="G467">
        <f t="shared" si="101"/>
        <v>-3282.6105085369518</v>
      </c>
      <c r="H467">
        <f t="shared" si="102"/>
        <v>24929.026768842246</v>
      </c>
      <c r="I467">
        <f t="shared" si="103"/>
        <v>25144.222147292814</v>
      </c>
      <c r="J467" s="46">
        <f t="shared" si="104"/>
        <v>726.33248673678577</v>
      </c>
      <c r="K467">
        <f t="shared" si="105"/>
        <v>4.0018272449423629</v>
      </c>
      <c r="L467">
        <f t="shared" si="106"/>
        <v>1.4449925699048496E-3</v>
      </c>
      <c r="M467" s="46">
        <f t="shared" si="107"/>
        <v>4.0018280275860887</v>
      </c>
      <c r="N467" s="8">
        <f t="shared" si="108"/>
        <v>3.2652730542441006E-4</v>
      </c>
      <c r="O467" s="5">
        <f>SUM($N$54:N467)*0.1+$O$30</f>
        <v>1.1959205644721117E-2</v>
      </c>
      <c r="P467" s="5">
        <f>SUM($O$54:O467)+$U$30</f>
        <v>2.059963833803081</v>
      </c>
      <c r="Q467" s="8">
        <f t="shared" si="109"/>
        <v>-2.4797361479571393E-3</v>
      </c>
      <c r="R467" s="5">
        <f>SUM($Q$54:Q467)*0.1+$O$8</f>
        <v>-5.1352697405439275E-2</v>
      </c>
      <c r="S467" s="5">
        <f>SUM($R$54:R467)+$U$8</f>
        <v>-7.1068001071189508</v>
      </c>
      <c r="T467">
        <f t="shared" si="110"/>
        <v>5.2726863461307262E-2</v>
      </c>
      <c r="U467">
        <f t="shared" si="111"/>
        <v>7.3993282640468534</v>
      </c>
      <c r="X467" s="1"/>
    </row>
    <row r="468" spans="2:24" x14ac:dyDescent="0.35">
      <c r="B468">
        <f t="shared" si="96"/>
        <v>41.400000000000318</v>
      </c>
      <c r="C468">
        <f t="shared" si="97"/>
        <v>-1396.6998684018731</v>
      </c>
      <c r="D468">
        <f t="shared" si="98"/>
        <v>-725.74654049904279</v>
      </c>
      <c r="E468">
        <f t="shared" si="99"/>
        <v>29.169165961926041</v>
      </c>
      <c r="F468">
        <f t="shared" si="100"/>
        <v>36287.327024952137</v>
      </c>
      <c r="G468">
        <f t="shared" si="101"/>
        <v>-3279.6935919407588</v>
      </c>
      <c r="H468">
        <f t="shared" si="102"/>
        <v>24989.375647217166</v>
      </c>
      <c r="I468">
        <f t="shared" si="103"/>
        <v>25203.676027412108</v>
      </c>
      <c r="J468" s="46">
        <f t="shared" si="104"/>
        <v>726.33248673678577</v>
      </c>
      <c r="K468">
        <f t="shared" si="105"/>
        <v>4.0112896238493407</v>
      </c>
      <c r="L468">
        <f t="shared" si="106"/>
        <v>1.4449925699048496E-3</v>
      </c>
      <c r="M468" s="46">
        <f t="shared" si="107"/>
        <v>4.0112904046468589</v>
      </c>
      <c r="N468" s="8">
        <f t="shared" si="108"/>
        <v>3.2623715436511574E-4</v>
      </c>
      <c r="O468" s="5">
        <f>SUM($N$54:N468)*0.1+$O$30</f>
        <v>1.1991829360157628E-2</v>
      </c>
      <c r="P468" s="5">
        <f>SUM($O$54:O468)+$U$30</f>
        <v>2.0719556631632385</v>
      </c>
      <c r="Q468" s="8">
        <f t="shared" si="109"/>
        <v>-2.4857391618967771E-3</v>
      </c>
      <c r="R468" s="5">
        <f>SUM($Q$54:Q468)*0.1+$O$8</f>
        <v>-5.160127132162895E-2</v>
      </c>
      <c r="S468" s="5">
        <f>SUM($R$54:R468)+$U$8</f>
        <v>-7.1584013784405798</v>
      </c>
      <c r="T468">
        <f t="shared" si="110"/>
        <v>5.2976364290233287E-2</v>
      </c>
      <c r="U468">
        <f t="shared" si="111"/>
        <v>7.4522285636562575</v>
      </c>
      <c r="X468" s="1"/>
    </row>
    <row r="469" spans="2:24" x14ac:dyDescent="0.35">
      <c r="B469">
        <f t="shared" si="96"/>
        <v>41.50000000000032</v>
      </c>
      <c r="C469">
        <f t="shared" si="97"/>
        <v>-1396.6998684018731</v>
      </c>
      <c r="D469">
        <f t="shared" si="98"/>
        <v>-725.74654049904279</v>
      </c>
      <c r="E469">
        <f t="shared" si="99"/>
        <v>29.169165961926041</v>
      </c>
      <c r="F469">
        <f t="shared" si="100"/>
        <v>36287.327024952137</v>
      </c>
      <c r="G469">
        <f t="shared" si="101"/>
        <v>-3276.7766753445667</v>
      </c>
      <c r="H469">
        <f t="shared" si="102"/>
        <v>25049.724525592086</v>
      </c>
      <c r="I469">
        <f t="shared" si="103"/>
        <v>25263.134488581021</v>
      </c>
      <c r="J469" s="46">
        <f t="shared" si="104"/>
        <v>726.33248673678577</v>
      </c>
      <c r="K469">
        <f t="shared" si="105"/>
        <v>4.020752731853011</v>
      </c>
      <c r="L469">
        <f t="shared" si="106"/>
        <v>1.4449925699048496E-3</v>
      </c>
      <c r="M469" s="46">
        <f t="shared" si="107"/>
        <v>4.0207535108128711</v>
      </c>
      <c r="N469" s="8">
        <f t="shared" si="108"/>
        <v>3.2594700330582153E-4</v>
      </c>
      <c r="O469" s="5">
        <f>SUM($N$54:N469)*0.1+$O$30</f>
        <v>1.202442406048821E-2</v>
      </c>
      <c r="P469" s="5">
        <f>SUM($O$54:O469)+$U$30</f>
        <v>2.0839800872237269</v>
      </c>
      <c r="Q469" s="8">
        <f t="shared" si="109"/>
        <v>-2.4917421758364144E-3</v>
      </c>
      <c r="R469" s="5">
        <f>SUM($Q$54:Q469)*0.1+$O$8</f>
        <v>-5.1850445539212586E-2</v>
      </c>
      <c r="S469" s="5">
        <f>SUM($R$54:R469)+$U$8</f>
        <v>-7.2102518239797924</v>
      </c>
      <c r="T469">
        <f t="shared" si="110"/>
        <v>5.3226454668719933E-2</v>
      </c>
      <c r="U469">
        <f t="shared" si="111"/>
        <v>7.5053783628241506</v>
      </c>
      <c r="X469" s="1"/>
    </row>
    <row r="470" spans="2:24" x14ac:dyDescent="0.35">
      <c r="B470">
        <f t="shared" si="96"/>
        <v>41.600000000000321</v>
      </c>
      <c r="C470">
        <f t="shared" si="97"/>
        <v>-1396.6998684018731</v>
      </c>
      <c r="D470">
        <f t="shared" si="98"/>
        <v>-725.74654049904279</v>
      </c>
      <c r="E470">
        <f t="shared" si="99"/>
        <v>29.169165961926041</v>
      </c>
      <c r="F470">
        <f t="shared" si="100"/>
        <v>36287.327024952137</v>
      </c>
      <c r="G470">
        <f t="shared" si="101"/>
        <v>-3273.8597587483728</v>
      </c>
      <c r="H470">
        <f t="shared" si="102"/>
        <v>25110.07340396701</v>
      </c>
      <c r="I470">
        <f t="shared" si="103"/>
        <v>25322.597498530111</v>
      </c>
      <c r="J470" s="46">
        <f t="shared" si="104"/>
        <v>726.33248673678577</v>
      </c>
      <c r="K470">
        <f t="shared" si="105"/>
        <v>4.0302165638175316</v>
      </c>
      <c r="L470">
        <f t="shared" si="106"/>
        <v>1.4449925699048496E-3</v>
      </c>
      <c r="M470" s="46">
        <f t="shared" si="107"/>
        <v>4.0302173409482238</v>
      </c>
      <c r="N470" s="8">
        <f t="shared" si="108"/>
        <v>3.2565685224652716E-4</v>
      </c>
      <c r="O470" s="5">
        <f>SUM($N$54:N470)*0.1+$O$30</f>
        <v>1.2056989745712864E-2</v>
      </c>
      <c r="P470" s="5">
        <f>SUM($O$54:O470)+$U$30</f>
        <v>2.0960370769694396</v>
      </c>
      <c r="Q470" s="8">
        <f t="shared" si="109"/>
        <v>-2.4977451897760525E-3</v>
      </c>
      <c r="R470" s="5">
        <f>SUM($Q$54:Q470)*0.1+$O$8</f>
        <v>-5.2100220058190198E-2</v>
      </c>
      <c r="S470" s="5">
        <f>SUM($R$54:R470)+$U$8</f>
        <v>-7.262352044037983</v>
      </c>
      <c r="T470">
        <f t="shared" si="110"/>
        <v>5.3477134663705288E-2</v>
      </c>
      <c r="U470">
        <f t="shared" si="111"/>
        <v>7.5587782504564363</v>
      </c>
      <c r="X470" s="1"/>
    </row>
    <row r="471" spans="2:24" x14ac:dyDescent="0.35">
      <c r="B471">
        <f t="shared" si="96"/>
        <v>41.700000000000323</v>
      </c>
      <c r="C471">
        <f t="shared" si="97"/>
        <v>-1396.6998684018731</v>
      </c>
      <c r="D471">
        <f t="shared" si="98"/>
        <v>-725.74654049904279</v>
      </c>
      <c r="E471">
        <f t="shared" si="99"/>
        <v>29.169165961926041</v>
      </c>
      <c r="F471">
        <f t="shared" si="100"/>
        <v>36287.327024952137</v>
      </c>
      <c r="G471">
        <f t="shared" si="101"/>
        <v>-3270.9428421521816</v>
      </c>
      <c r="H471">
        <f t="shared" si="102"/>
        <v>25170.42228234193</v>
      </c>
      <c r="I471">
        <f t="shared" si="103"/>
        <v>25382.065025289838</v>
      </c>
      <c r="J471" s="46">
        <f t="shared" si="104"/>
        <v>726.33248673678577</v>
      </c>
      <c r="K471">
        <f t="shared" si="105"/>
        <v>4.0396811146547913</v>
      </c>
      <c r="L471">
        <f t="shared" si="106"/>
        <v>1.4449925699048496E-3</v>
      </c>
      <c r="M471" s="46">
        <f t="shared" si="107"/>
        <v>4.039681889964748</v>
      </c>
      <c r="N471" s="8">
        <f t="shared" si="108"/>
        <v>3.2536670118723301E-4</v>
      </c>
      <c r="O471" s="5">
        <f>SUM($N$54:N471)*0.1+$O$30</f>
        <v>1.2089526415831588E-2</v>
      </c>
      <c r="P471" s="5">
        <f>SUM($O$54:O471)+$U$30</f>
        <v>2.108126603385271</v>
      </c>
      <c r="Q471" s="8">
        <f t="shared" si="109"/>
        <v>-2.5037482037156898E-3</v>
      </c>
      <c r="R471" s="5">
        <f>SUM($Q$54:Q471)*0.1+$O$8</f>
        <v>-5.2350594878561765E-2</v>
      </c>
      <c r="S471" s="5">
        <f>SUM($R$54:R471)+$U$8</f>
        <v>-7.314702638916545</v>
      </c>
      <c r="T471">
        <f t="shared" si="110"/>
        <v>5.3728404341636532E-2</v>
      </c>
      <c r="U471">
        <f t="shared" si="111"/>
        <v>7.6124288155406346</v>
      </c>
      <c r="X471" s="1"/>
    </row>
    <row r="472" spans="2:24" x14ac:dyDescent="0.35">
      <c r="B472">
        <f t="shared" si="96"/>
        <v>41.800000000000324</v>
      </c>
      <c r="C472">
        <f t="shared" si="97"/>
        <v>-1396.6998684018731</v>
      </c>
      <c r="D472">
        <f t="shared" si="98"/>
        <v>-725.74654049904279</v>
      </c>
      <c r="E472">
        <f t="shared" si="99"/>
        <v>29.169165961926041</v>
      </c>
      <c r="F472">
        <f t="shared" si="100"/>
        <v>36287.327024952137</v>
      </c>
      <c r="G472">
        <f t="shared" si="101"/>
        <v>-3268.0259255559877</v>
      </c>
      <c r="H472">
        <f t="shared" si="102"/>
        <v>25230.771160716849</v>
      </c>
      <c r="I472">
        <f t="shared" si="103"/>
        <v>25441.53703718718</v>
      </c>
      <c r="J472" s="46">
        <f t="shared" si="104"/>
        <v>726.33248673678577</v>
      </c>
      <c r="K472">
        <f t="shared" si="105"/>
        <v>4.0491463793238731</v>
      </c>
      <c r="L472">
        <f t="shared" si="106"/>
        <v>1.4449925699048496E-3</v>
      </c>
      <c r="M472" s="46">
        <f t="shared" si="107"/>
        <v>4.0491471528214698</v>
      </c>
      <c r="N472" s="8">
        <f t="shared" si="108"/>
        <v>3.2507655012793858E-4</v>
      </c>
      <c r="O472" s="5">
        <f>SUM($N$54:N472)*0.1+$O$30</f>
        <v>1.2122034070844381E-2</v>
      </c>
      <c r="P472" s="5">
        <f>SUM($O$54:O472)+$U$30</f>
        <v>2.1202486374561156</v>
      </c>
      <c r="Q472" s="8">
        <f t="shared" si="109"/>
        <v>-2.5097512176553275E-3</v>
      </c>
      <c r="R472" s="5">
        <f>SUM($Q$54:Q472)*0.1+$O$8</f>
        <v>-5.2601570000327294E-2</v>
      </c>
      <c r="S472" s="5">
        <f>SUM($R$54:R472)+$U$8</f>
        <v>-7.3673042089168721</v>
      </c>
      <c r="T472">
        <f t="shared" si="110"/>
        <v>5.3980263768474167E-2</v>
      </c>
      <c r="U472">
        <f t="shared" si="111"/>
        <v>7.6663306471452666</v>
      </c>
      <c r="X472" s="1"/>
    </row>
    <row r="473" spans="2:24" x14ac:dyDescent="0.35">
      <c r="B473">
        <f t="shared" si="96"/>
        <v>41.900000000000325</v>
      </c>
      <c r="C473">
        <f t="shared" si="97"/>
        <v>-1396.6998684018731</v>
      </c>
      <c r="D473">
        <f t="shared" si="98"/>
        <v>-725.74654049904279</v>
      </c>
      <c r="E473">
        <f t="shared" si="99"/>
        <v>29.169165961926041</v>
      </c>
      <c r="F473">
        <f t="shared" si="100"/>
        <v>36287.327024952137</v>
      </c>
      <c r="G473">
        <f t="shared" si="101"/>
        <v>-3265.1090089597956</v>
      </c>
      <c r="H473">
        <f t="shared" si="102"/>
        <v>25291.120039091769</v>
      </c>
      <c r="I473">
        <f t="shared" si="103"/>
        <v>25501.01350284219</v>
      </c>
      <c r="J473" s="46">
        <f t="shared" si="104"/>
        <v>726.33248673678577</v>
      </c>
      <c r="K473">
        <f t="shared" si="105"/>
        <v>4.0586123528305036</v>
      </c>
      <c r="L473">
        <f t="shared" si="106"/>
        <v>1.4449925699048496E-3</v>
      </c>
      <c r="M473" s="46">
        <f t="shared" si="107"/>
        <v>4.058613124524058</v>
      </c>
      <c r="N473" s="8">
        <f t="shared" si="108"/>
        <v>3.2478639906864437E-4</v>
      </c>
      <c r="O473" s="5">
        <f>SUM($N$54:N473)*0.1+$O$30</f>
        <v>1.2154512710751245E-2</v>
      </c>
      <c r="P473" s="5">
        <f>SUM($O$54:O473)+$U$30</f>
        <v>2.132403150166867</v>
      </c>
      <c r="Q473" s="8">
        <f t="shared" si="109"/>
        <v>-2.5157542315949648E-3</v>
      </c>
      <c r="R473" s="5">
        <f>SUM($Q$54:Q473)*0.1+$O$8</f>
        <v>-5.2853145423486791E-2</v>
      </c>
      <c r="S473" s="5">
        <f>SUM($R$54:R473)+$U$8</f>
        <v>-7.4201573543403585</v>
      </c>
      <c r="T473">
        <f t="shared" si="110"/>
        <v>5.4232713009696058E-2</v>
      </c>
      <c r="U473">
        <f t="shared" si="111"/>
        <v>7.7204843344192398</v>
      </c>
      <c r="X473" s="1"/>
    </row>
    <row r="474" spans="2:24" x14ac:dyDescent="0.35">
      <c r="B474">
        <f t="shared" si="96"/>
        <v>42.000000000000327</v>
      </c>
      <c r="C474">
        <f t="shared" si="97"/>
        <v>-1396.6998684018731</v>
      </c>
      <c r="D474">
        <f t="shared" si="98"/>
        <v>-725.74654049904279</v>
      </c>
      <c r="E474">
        <f t="shared" si="99"/>
        <v>29.169165961926041</v>
      </c>
      <c r="F474">
        <f t="shared" si="100"/>
        <v>36287.327024952137</v>
      </c>
      <c r="G474">
        <f t="shared" si="101"/>
        <v>-3262.1920923636026</v>
      </c>
      <c r="H474">
        <f t="shared" si="102"/>
        <v>25351.468917466693</v>
      </c>
      <c r="I474">
        <f t="shared" si="103"/>
        <v>25560.494391164651</v>
      </c>
      <c r="J474" s="46">
        <f t="shared" si="104"/>
        <v>726.33248673678577</v>
      </c>
      <c r="K474">
        <f t="shared" si="105"/>
        <v>4.0680790302265208</v>
      </c>
      <c r="L474">
        <f t="shared" si="106"/>
        <v>1.4449925699048496E-3</v>
      </c>
      <c r="M474" s="46">
        <f t="shared" si="107"/>
        <v>4.0680798001242957</v>
      </c>
      <c r="N474" s="8">
        <f t="shared" si="108"/>
        <v>3.2449624800935005E-4</v>
      </c>
      <c r="O474" s="5">
        <f>SUM($N$54:N474)*0.1+$O$30</f>
        <v>1.2186962335552181E-2</v>
      </c>
      <c r="P474" s="5">
        <f>SUM($O$54:O474)+$U$30</f>
        <v>2.1445901125024194</v>
      </c>
      <c r="Q474" s="8">
        <f t="shared" si="109"/>
        <v>-2.521757245534603E-3</v>
      </c>
      <c r="R474" s="5">
        <f>SUM($Q$54:Q474)*0.1+$O$8</f>
        <v>-5.3105321148040258E-2</v>
      </c>
      <c r="S474" s="5">
        <f>SUM($R$54:R474)+$U$8</f>
        <v>-7.4732626754883986</v>
      </c>
      <c r="T474">
        <f t="shared" si="110"/>
        <v>5.4485752130301546E-2</v>
      </c>
      <c r="U474">
        <f t="shared" si="111"/>
        <v>7.774890466591228</v>
      </c>
      <c r="X474" s="1"/>
    </row>
    <row r="475" spans="2:24" x14ac:dyDescent="0.35">
      <c r="B475">
        <f t="shared" si="96"/>
        <v>42.100000000000328</v>
      </c>
      <c r="C475">
        <f t="shared" si="97"/>
        <v>-1396.6998684018731</v>
      </c>
      <c r="D475">
        <f t="shared" si="98"/>
        <v>-725.74654049904279</v>
      </c>
      <c r="E475">
        <f t="shared" si="99"/>
        <v>29.169165961926041</v>
      </c>
      <c r="F475">
        <f t="shared" si="100"/>
        <v>36287.327024952137</v>
      </c>
      <c r="G475">
        <f t="shared" si="101"/>
        <v>-3259.2751757674105</v>
      </c>
      <c r="H475">
        <f t="shared" si="102"/>
        <v>25411.817795841613</v>
      </c>
      <c r="I475">
        <f t="shared" si="103"/>
        <v>25619.97967135076</v>
      </c>
      <c r="J475" s="46">
        <f t="shared" si="104"/>
        <v>726.33248673678577</v>
      </c>
      <c r="K475">
        <f t="shared" si="105"/>
        <v>4.0775464066093461</v>
      </c>
      <c r="L475">
        <f t="shared" si="106"/>
        <v>1.4449925699048496E-3</v>
      </c>
      <c r="M475" s="46">
        <f t="shared" si="107"/>
        <v>4.0775471747195482</v>
      </c>
      <c r="N475" s="8">
        <f t="shared" si="108"/>
        <v>3.2420609695005585E-4</v>
      </c>
      <c r="O475" s="5">
        <f>SUM($N$54:N475)*0.1+$O$30</f>
        <v>1.2219382945247187E-2</v>
      </c>
      <c r="P475" s="5">
        <f>SUM($O$54:O475)+$U$30</f>
        <v>2.1568094954476664</v>
      </c>
      <c r="Q475" s="8">
        <f t="shared" si="109"/>
        <v>-2.5277602594742403E-3</v>
      </c>
      <c r="R475" s="5">
        <f>SUM($Q$54:Q475)*0.1+$O$8</f>
        <v>-5.3358097173987679E-2</v>
      </c>
      <c r="S475" s="5">
        <f>SUM($R$54:R475)+$U$8</f>
        <v>-7.5266207726623859</v>
      </c>
      <c r="T475">
        <f t="shared" si="110"/>
        <v>5.4739381194815397E-2</v>
      </c>
      <c r="U475">
        <f t="shared" si="111"/>
        <v>7.8295496329690737</v>
      </c>
      <c r="X475" s="1"/>
    </row>
    <row r="476" spans="2:24" x14ac:dyDescent="0.35">
      <c r="B476">
        <f t="shared" si="96"/>
        <v>42.20000000000033</v>
      </c>
      <c r="C476">
        <f t="shared" si="97"/>
        <v>-1396.6998684018731</v>
      </c>
      <c r="D476">
        <f t="shared" si="98"/>
        <v>-725.74654049904279</v>
      </c>
      <c r="E476">
        <f t="shared" si="99"/>
        <v>29.169165961926041</v>
      </c>
      <c r="F476">
        <f t="shared" si="100"/>
        <v>36287.327024952137</v>
      </c>
      <c r="G476">
        <f t="shared" si="101"/>
        <v>-3256.3582591712166</v>
      </c>
      <c r="H476">
        <f t="shared" si="102"/>
        <v>25472.166674216533</v>
      </c>
      <c r="I476">
        <f t="shared" si="103"/>
        <v>25679.46931287989</v>
      </c>
      <c r="J476" s="46">
        <f t="shared" si="104"/>
        <v>726.33248673678577</v>
      </c>
      <c r="K476">
        <f t="shared" si="105"/>
        <v>4.087014477121472</v>
      </c>
      <c r="L476">
        <f t="shared" si="106"/>
        <v>1.4449925699048496E-3</v>
      </c>
      <c r="M476" s="46">
        <f t="shared" si="107"/>
        <v>4.0870152434522531</v>
      </c>
      <c r="N476" s="8">
        <f t="shared" si="108"/>
        <v>3.2391594589076142E-4</v>
      </c>
      <c r="O476" s="5">
        <f>SUM($N$54:N476)*0.1+$O$30</f>
        <v>1.2251774539836262E-2</v>
      </c>
      <c r="P476" s="5">
        <f>SUM($O$54:O476)+$U$30</f>
        <v>2.1690612699875027</v>
      </c>
      <c r="Q476" s="8">
        <f t="shared" si="109"/>
        <v>-2.533763273413878E-3</v>
      </c>
      <c r="R476" s="5">
        <f>SUM($Q$54:Q476)*0.1+$O$8</f>
        <v>-5.3611473501329068E-2</v>
      </c>
      <c r="S476" s="5">
        <f>SUM($R$54:R476)+$U$8</f>
        <v>-7.5802322461637148</v>
      </c>
      <c r="T476">
        <f t="shared" si="110"/>
        <v>5.4993600267291914E-2</v>
      </c>
      <c r="U476">
        <f t="shared" si="111"/>
        <v>7.8844624229391815</v>
      </c>
      <c r="X476" s="1"/>
    </row>
    <row r="477" spans="2:24" x14ac:dyDescent="0.35">
      <c r="B477">
        <f t="shared" si="96"/>
        <v>42.300000000000331</v>
      </c>
      <c r="C477">
        <f t="shared" si="97"/>
        <v>-1396.6998684018731</v>
      </c>
      <c r="D477">
        <f t="shared" si="98"/>
        <v>-725.74654049904279</v>
      </c>
      <c r="E477">
        <f t="shared" si="99"/>
        <v>29.169165961926041</v>
      </c>
      <c r="F477">
        <f t="shared" si="100"/>
        <v>36287.327024952137</v>
      </c>
      <c r="G477">
        <f t="shared" si="101"/>
        <v>-3253.4413425750254</v>
      </c>
      <c r="H477">
        <f t="shared" si="102"/>
        <v>25532.515552591456</v>
      </c>
      <c r="I477">
        <f t="shared" si="103"/>
        <v>25738.963285511345</v>
      </c>
      <c r="J477" s="46">
        <f t="shared" si="104"/>
        <v>726.33248673678577</v>
      </c>
      <c r="K477">
        <f t="shared" si="105"/>
        <v>4.0964832369499415</v>
      </c>
      <c r="L477">
        <f t="shared" si="106"/>
        <v>1.4449925699048496E-3</v>
      </c>
      <c r="M477" s="46">
        <f t="shared" si="107"/>
        <v>4.0964840015093982</v>
      </c>
      <c r="N477" s="8">
        <f t="shared" si="108"/>
        <v>3.2362579483146732E-4</v>
      </c>
      <c r="O477" s="5">
        <f>SUM($N$54:N477)*0.1+$O$30</f>
        <v>1.2284137119319409E-2</v>
      </c>
      <c r="P477" s="5">
        <f>SUM($O$54:O477)+$U$30</f>
        <v>2.1813454071068219</v>
      </c>
      <c r="Q477" s="8">
        <f t="shared" si="109"/>
        <v>-2.5397662873535157E-3</v>
      </c>
      <c r="R477" s="5">
        <f>SUM($Q$54:Q477)*0.1+$O$8</f>
        <v>-5.386545013006442E-2</v>
      </c>
      <c r="S477" s="5">
        <f>SUM($R$54:R477)+$U$8</f>
        <v>-7.6340976962937797</v>
      </c>
      <c r="T477">
        <f t="shared" si="110"/>
        <v>5.5248409411318783E-2</v>
      </c>
      <c r="U477">
        <f t="shared" si="111"/>
        <v>7.9396294259659266</v>
      </c>
      <c r="X477" s="1"/>
    </row>
    <row r="478" spans="2:24" x14ac:dyDescent="0.35">
      <c r="B478">
        <f t="shared" si="96"/>
        <v>42.400000000000333</v>
      </c>
      <c r="C478">
        <f t="shared" si="97"/>
        <v>-1396.6998684018731</v>
      </c>
      <c r="D478">
        <f t="shared" si="98"/>
        <v>-725.74654049904279</v>
      </c>
      <c r="E478">
        <f t="shared" si="99"/>
        <v>29.169165961926041</v>
      </c>
      <c r="F478">
        <f t="shared" si="100"/>
        <v>36287.327024952137</v>
      </c>
      <c r="G478">
        <f t="shared" si="101"/>
        <v>-3250.5244259788315</v>
      </c>
      <c r="H478">
        <f t="shared" si="102"/>
        <v>25592.864430966376</v>
      </c>
      <c r="I478">
        <f t="shared" si="103"/>
        <v>25798.461559281182</v>
      </c>
      <c r="J478" s="46">
        <f t="shared" si="104"/>
        <v>726.33248673678577</v>
      </c>
      <c r="K478">
        <f t="shared" si="105"/>
        <v>4.1059526813258467</v>
      </c>
      <c r="L478">
        <f t="shared" si="106"/>
        <v>1.4449925699048496E-3</v>
      </c>
      <c r="M478" s="46">
        <f t="shared" si="107"/>
        <v>4.1059534441220213</v>
      </c>
      <c r="N478" s="8">
        <f t="shared" si="108"/>
        <v>3.2333564377217289E-4</v>
      </c>
      <c r="O478" s="5">
        <f>SUM($N$54:N478)*0.1+$O$30</f>
        <v>1.2316470683696627E-2</v>
      </c>
      <c r="P478" s="5">
        <f>SUM($O$54:O478)+$U$30</f>
        <v>2.1936618777905186</v>
      </c>
      <c r="Q478" s="8">
        <f t="shared" si="109"/>
        <v>-2.5457693012931534E-3</v>
      </c>
      <c r="R478" s="5">
        <f>SUM($Q$54:Q478)*0.1+$O$8</f>
        <v>-5.4120027060193733E-2</v>
      </c>
      <c r="S478" s="5">
        <f>SUM($R$54:R478)+$U$8</f>
        <v>-7.688217723353973</v>
      </c>
      <c r="T478">
        <f t="shared" si="110"/>
        <v>5.5503808690021084E-2</v>
      </c>
      <c r="U478">
        <f t="shared" si="111"/>
        <v>7.9950512315910505</v>
      </c>
      <c r="X478" s="1"/>
    </row>
    <row r="479" spans="2:24" x14ac:dyDescent="0.35">
      <c r="B479">
        <f t="shared" si="96"/>
        <v>42.500000000000334</v>
      </c>
      <c r="C479">
        <f t="shared" si="97"/>
        <v>-1396.6998684018731</v>
      </c>
      <c r="D479">
        <f t="shared" si="98"/>
        <v>-725.74654049904279</v>
      </c>
      <c r="E479">
        <f t="shared" si="99"/>
        <v>29.169165961926041</v>
      </c>
      <c r="F479">
        <f t="shared" si="100"/>
        <v>36287.327024952137</v>
      </c>
      <c r="G479">
        <f t="shared" si="101"/>
        <v>-3247.6075093826394</v>
      </c>
      <c r="H479">
        <f t="shared" si="102"/>
        <v>25653.213309341296</v>
      </c>
      <c r="I479">
        <f t="shared" si="103"/>
        <v>25857.9641044991</v>
      </c>
      <c r="J479" s="46">
        <f t="shared" si="104"/>
        <v>726.33248673678577</v>
      </c>
      <c r="K479">
        <f t="shared" si="105"/>
        <v>4.1154228055238269</v>
      </c>
      <c r="L479">
        <f t="shared" si="106"/>
        <v>1.4449925699048496E-3</v>
      </c>
      <c r="M479" s="46">
        <f t="shared" si="107"/>
        <v>4.1154235665647088</v>
      </c>
      <c r="N479" s="8">
        <f t="shared" si="108"/>
        <v>3.2304549271287868E-4</v>
      </c>
      <c r="O479" s="5">
        <f>SUM($N$54:N479)*0.1+$O$30</f>
        <v>1.2348775232967915E-2</v>
      </c>
      <c r="P479" s="5">
        <f>SUM($O$54:O479)+$U$30</f>
        <v>2.2060106530234864</v>
      </c>
      <c r="Q479" s="8">
        <f t="shared" si="109"/>
        <v>-2.5517723152327912E-3</v>
      </c>
      <c r="R479" s="5">
        <f>SUM($Q$54:Q479)*0.1+$O$8</f>
        <v>-5.4375204291717008E-2</v>
      </c>
      <c r="S479" s="5">
        <f>SUM($R$54:R479)+$U$8</f>
        <v>-7.7425929276456902</v>
      </c>
      <c r="T479">
        <f t="shared" si="110"/>
        <v>5.575979816606514E-2</v>
      </c>
      <c r="U479">
        <f t="shared" si="111"/>
        <v>8.0507284294330894</v>
      </c>
      <c r="X479" s="1"/>
    </row>
    <row r="480" spans="2:24" x14ac:dyDescent="0.35">
      <c r="B480">
        <f t="shared" si="96"/>
        <v>42.600000000000335</v>
      </c>
      <c r="C480">
        <f t="shared" si="97"/>
        <v>-1396.6998684018731</v>
      </c>
      <c r="D480">
        <f t="shared" si="98"/>
        <v>-725.74654049904279</v>
      </c>
      <c r="E480">
        <f t="shared" si="99"/>
        <v>29.169165961926041</v>
      </c>
      <c r="F480">
        <f t="shared" si="100"/>
        <v>36287.327024952137</v>
      </c>
      <c r="G480">
        <f t="shared" si="101"/>
        <v>-3244.6905927864464</v>
      </c>
      <c r="H480">
        <f t="shared" si="102"/>
        <v>25713.562187716216</v>
      </c>
      <c r="I480">
        <f t="shared" si="103"/>
        <v>25917.470891745321</v>
      </c>
      <c r="J480" s="46">
        <f t="shared" si="104"/>
        <v>726.33248673678577</v>
      </c>
      <c r="K480">
        <f t="shared" si="105"/>
        <v>4.1248936048615805</v>
      </c>
      <c r="L480">
        <f t="shared" si="106"/>
        <v>1.4449925699048496E-3</v>
      </c>
      <c r="M480" s="46">
        <f t="shared" si="107"/>
        <v>4.1248943641551046</v>
      </c>
      <c r="N480" s="8">
        <f t="shared" si="108"/>
        <v>3.2275534165358437E-4</v>
      </c>
      <c r="O480" s="5">
        <f>SUM($N$54:N480)*0.1+$O$30</f>
        <v>1.2381050767133273E-2</v>
      </c>
      <c r="P480" s="5">
        <f>SUM($O$54:O480)+$U$30</f>
        <v>2.2183917037906196</v>
      </c>
      <c r="Q480" s="8">
        <f t="shared" si="109"/>
        <v>-2.5577753291724284E-3</v>
      </c>
      <c r="R480" s="5">
        <f>SUM($Q$54:Q480)*0.1+$O$8</f>
        <v>-5.4630981824634252E-2</v>
      </c>
      <c r="S480" s="5">
        <f>SUM($R$54:R480)+$U$8</f>
        <v>-7.7972239094703246</v>
      </c>
      <c r="T480">
        <f t="shared" si="110"/>
        <v>5.6016377901662383E-2</v>
      </c>
      <c r="U480">
        <f t="shared" si="111"/>
        <v>8.1066616091867765</v>
      </c>
      <c r="X480" s="1"/>
    </row>
    <row r="481" spans="2:24" x14ac:dyDescent="0.35">
      <c r="B481">
        <f t="shared" si="96"/>
        <v>42.700000000000337</v>
      </c>
      <c r="C481">
        <f t="shared" si="97"/>
        <v>-1396.6998684018731</v>
      </c>
      <c r="D481">
        <f t="shared" si="98"/>
        <v>-725.74654049904279</v>
      </c>
      <c r="E481">
        <f t="shared" si="99"/>
        <v>29.169165961926041</v>
      </c>
      <c r="F481">
        <f t="shared" si="100"/>
        <v>36287.327024952137</v>
      </c>
      <c r="G481">
        <f t="shared" si="101"/>
        <v>-3241.7736761902543</v>
      </c>
      <c r="H481">
        <f t="shared" si="102"/>
        <v>25773.911066091139</v>
      </c>
      <c r="I481">
        <f t="shared" si="103"/>
        <v>25976.981891867566</v>
      </c>
      <c r="J481" s="46">
        <f t="shared" si="104"/>
        <v>726.33248673678577</v>
      </c>
      <c r="K481">
        <f t="shared" si="105"/>
        <v>4.134365074699379</v>
      </c>
      <c r="L481">
        <f t="shared" si="106"/>
        <v>1.4449925699048496E-3</v>
      </c>
      <c r="M481" s="46">
        <f t="shared" si="107"/>
        <v>4.1343658322534278</v>
      </c>
      <c r="N481" s="8">
        <f t="shared" si="108"/>
        <v>3.2246519059429016E-4</v>
      </c>
      <c r="O481" s="5">
        <f>SUM($N$54:N481)*0.1+$O$30</f>
        <v>1.2413297286192702E-2</v>
      </c>
      <c r="P481" s="5">
        <f>SUM($O$54:O481)+$U$30</f>
        <v>2.2308050010768121</v>
      </c>
      <c r="Q481" s="8">
        <f t="shared" si="109"/>
        <v>-2.5637783431120666E-3</v>
      </c>
      <c r="R481" s="5">
        <f>SUM($Q$54:Q481)*0.1+$O$8</f>
        <v>-5.4887359658945457E-2</v>
      </c>
      <c r="S481" s="5">
        <f>SUM($R$54:R481)+$U$8</f>
        <v>-7.8521112691292698</v>
      </c>
      <c r="T481">
        <f t="shared" si="110"/>
        <v>5.6273547958573145E-2</v>
      </c>
      <c r="U481">
        <f t="shared" si="111"/>
        <v>8.162851360622474</v>
      </c>
      <c r="X481" s="1"/>
    </row>
    <row r="482" spans="2:24" x14ac:dyDescent="0.35">
      <c r="B482">
        <f t="shared" si="96"/>
        <v>42.800000000000338</v>
      </c>
      <c r="C482">
        <f t="shared" si="97"/>
        <v>-1396.6998684018731</v>
      </c>
      <c r="D482">
        <f t="shared" si="98"/>
        <v>-725.74654049904279</v>
      </c>
      <c r="E482">
        <f t="shared" si="99"/>
        <v>29.169165961926041</v>
      </c>
      <c r="F482">
        <f t="shared" si="100"/>
        <v>36287.327024952137</v>
      </c>
      <c r="G482">
        <f t="shared" si="101"/>
        <v>-3238.8567595940613</v>
      </c>
      <c r="H482">
        <f t="shared" si="102"/>
        <v>25834.259944466059</v>
      </c>
      <c r="I482">
        <f t="shared" si="103"/>
        <v>26036.497075978012</v>
      </c>
      <c r="J482" s="46">
        <f t="shared" si="104"/>
        <v>726.33248673678577</v>
      </c>
      <c r="K482">
        <f t="shared" si="105"/>
        <v>4.14383721043958</v>
      </c>
      <c r="L482">
        <f t="shared" si="106"/>
        <v>1.4449925699048496E-3</v>
      </c>
      <c r="M482" s="46">
        <f t="shared" si="107"/>
        <v>4.1438379662619846</v>
      </c>
      <c r="N482" s="8">
        <f t="shared" si="108"/>
        <v>3.2217503953499584E-4</v>
      </c>
      <c r="O482" s="5">
        <f>SUM($N$54:N482)*0.1+$O$30</f>
        <v>1.2445514790146201E-2</v>
      </c>
      <c r="P482" s="5">
        <f>SUM($O$54:O482)+$U$30</f>
        <v>2.2432505158669582</v>
      </c>
      <c r="Q482" s="8">
        <f t="shared" si="109"/>
        <v>-2.5697813570517039E-3</v>
      </c>
      <c r="R482" s="5">
        <f>SUM($Q$54:Q482)*0.1+$O$8</f>
        <v>-5.5144337794650625E-2</v>
      </c>
      <c r="S482" s="5">
        <f>SUM($R$54:R482)+$U$8</f>
        <v>-7.9072556069239202</v>
      </c>
      <c r="T482">
        <f t="shared" si="110"/>
        <v>5.6531308398110519E-2</v>
      </c>
      <c r="U482">
        <f t="shared" si="111"/>
        <v>8.2192982735855953</v>
      </c>
      <c r="X482" s="1"/>
    </row>
    <row r="483" spans="2:24" x14ac:dyDescent="0.35">
      <c r="B483">
        <f t="shared" si="96"/>
        <v>42.90000000000034</v>
      </c>
      <c r="C483">
        <f t="shared" si="97"/>
        <v>-1396.6998684018731</v>
      </c>
      <c r="D483">
        <f t="shared" si="98"/>
        <v>-725.74654049904279</v>
      </c>
      <c r="E483">
        <f t="shared" si="99"/>
        <v>29.169165961926041</v>
      </c>
      <c r="F483">
        <f t="shared" si="100"/>
        <v>36287.327024952137</v>
      </c>
      <c r="G483">
        <f t="shared" si="101"/>
        <v>-3235.9398429978692</v>
      </c>
      <c r="H483">
        <f t="shared" si="102"/>
        <v>25894.608822840979</v>
      </c>
      <c r="I483">
        <f t="shared" si="103"/>
        <v>26096.016415450365</v>
      </c>
      <c r="J483" s="46">
        <f t="shared" si="104"/>
        <v>726.33248673678577</v>
      </c>
      <c r="K483">
        <f t="shared" si="105"/>
        <v>4.1533100075261702</v>
      </c>
      <c r="L483">
        <f t="shared" si="106"/>
        <v>1.4449925699048496E-3</v>
      </c>
      <c r="M483" s="46">
        <f t="shared" si="107"/>
        <v>4.1533107616247085</v>
      </c>
      <c r="N483" s="8">
        <f t="shared" si="108"/>
        <v>3.2188488847570158E-4</v>
      </c>
      <c r="O483" s="5">
        <f>SUM($N$54:N483)*0.1+$O$30</f>
        <v>1.2477703278993772E-2</v>
      </c>
      <c r="P483" s="5">
        <f>SUM($O$54:O483)+$U$30</f>
        <v>2.255728219145952</v>
      </c>
      <c r="Q483" s="8">
        <f t="shared" si="109"/>
        <v>-2.5757843709913416E-3</v>
      </c>
      <c r="R483" s="5">
        <f>SUM($Q$54:Q483)*0.1+$O$8</f>
        <v>-5.5401916231749761E-2</v>
      </c>
      <c r="S483" s="5">
        <f>SUM($R$54:R483)+$U$8</f>
        <v>-7.96265752315567</v>
      </c>
      <c r="T483">
        <f t="shared" si="110"/>
        <v>5.6789659281144045E-2</v>
      </c>
      <c r="U483">
        <f t="shared" si="111"/>
        <v>8.2760029379960329</v>
      </c>
      <c r="X483" s="1"/>
    </row>
    <row r="484" spans="2:24" x14ac:dyDescent="0.35">
      <c r="B484">
        <f t="shared" si="96"/>
        <v>43.000000000000341</v>
      </c>
      <c r="C484">
        <f t="shared" si="97"/>
        <v>-1396.6998684018731</v>
      </c>
      <c r="D484">
        <f t="shared" si="98"/>
        <v>-725.74654049904279</v>
      </c>
      <c r="E484">
        <f t="shared" si="99"/>
        <v>29.169165961926041</v>
      </c>
      <c r="F484">
        <f t="shared" si="100"/>
        <v>36287.327024952137</v>
      </c>
      <c r="G484">
        <f t="shared" si="101"/>
        <v>-3233.0229264016752</v>
      </c>
      <c r="H484">
        <f t="shared" si="102"/>
        <v>25954.957701215899</v>
      </c>
      <c r="I484">
        <f t="shared" si="103"/>
        <v>26155.539881916895</v>
      </c>
      <c r="J484" s="46">
        <f t="shared" si="104"/>
        <v>726.33248673678577</v>
      </c>
      <c r="K484">
        <f t="shared" si="105"/>
        <v>4.1627834614442829</v>
      </c>
      <c r="L484">
        <f t="shared" si="106"/>
        <v>1.4449925699048496E-3</v>
      </c>
      <c r="M484" s="46">
        <f t="shared" si="107"/>
        <v>4.162784213826682</v>
      </c>
      <c r="N484" s="8">
        <f t="shared" si="108"/>
        <v>3.215947374164072E-4</v>
      </c>
      <c r="O484" s="5">
        <f>SUM($N$54:N484)*0.1+$O$30</f>
        <v>1.2509862752735412E-2</v>
      </c>
      <c r="P484" s="5">
        <f>SUM($O$54:O484)+$U$30</f>
        <v>2.2682380818986876</v>
      </c>
      <c r="Q484" s="8">
        <f t="shared" si="109"/>
        <v>-2.5817873849309793E-3</v>
      </c>
      <c r="R484" s="5">
        <f>SUM($Q$54:Q484)*0.1+$O$8</f>
        <v>-5.5660094970242859E-2</v>
      </c>
      <c r="S484" s="5">
        <f>SUM($R$54:R484)+$U$8</f>
        <v>-8.0183176181259128</v>
      </c>
      <c r="T484">
        <f t="shared" si="110"/>
        <v>5.7048600668103432E-2</v>
      </c>
      <c r="U484">
        <f t="shared" si="111"/>
        <v>8.3329659438475954</v>
      </c>
      <c r="X484" s="1"/>
    </row>
    <row r="485" spans="2:24" x14ac:dyDescent="0.35">
      <c r="B485">
        <f t="shared" si="96"/>
        <v>43.100000000000342</v>
      </c>
      <c r="C485">
        <f t="shared" si="97"/>
        <v>-1396.6998684018731</v>
      </c>
      <c r="D485">
        <f t="shared" si="98"/>
        <v>-725.74654049904279</v>
      </c>
      <c r="E485">
        <f t="shared" si="99"/>
        <v>29.169165961926041</v>
      </c>
      <c r="F485">
        <f t="shared" si="100"/>
        <v>36287.327024952137</v>
      </c>
      <c r="G485">
        <f t="shared" si="101"/>
        <v>-3230.1060098054841</v>
      </c>
      <c r="H485">
        <f t="shared" si="102"/>
        <v>26015.306579590822</v>
      </c>
      <c r="I485">
        <f t="shared" si="103"/>
        <v>26215.06744726557</v>
      </c>
      <c r="J485" s="46">
        <f t="shared" si="104"/>
        <v>726.33248673678577</v>
      </c>
      <c r="K485">
        <f t="shared" si="105"/>
        <v>4.1722575677197504</v>
      </c>
      <c r="L485">
        <f t="shared" si="106"/>
        <v>1.4449925699048496E-3</v>
      </c>
      <c r="M485" s="46">
        <f t="shared" si="107"/>
        <v>4.1722583183936859</v>
      </c>
      <c r="N485" s="8">
        <f t="shared" si="108"/>
        <v>3.2130458635711305E-4</v>
      </c>
      <c r="O485" s="5">
        <f>SUM($N$54:N485)*0.1+$O$30</f>
        <v>1.2541993211371125E-2</v>
      </c>
      <c r="P485" s="5">
        <f>SUM($O$54:O485)+$U$30</f>
        <v>2.2807800751100586</v>
      </c>
      <c r="Q485" s="8">
        <f t="shared" si="109"/>
        <v>-2.5877903988706171E-3</v>
      </c>
      <c r="R485" s="5">
        <f>SUM($Q$54:Q485)*0.1+$O$8</f>
        <v>-5.5918874010129918E-2</v>
      </c>
      <c r="S485" s="5">
        <f>SUM($R$54:R485)+$U$8</f>
        <v>-8.074236492136043</v>
      </c>
      <c r="T485">
        <f t="shared" si="110"/>
        <v>5.7308132618982294E-2</v>
      </c>
      <c r="U485">
        <f t="shared" si="111"/>
        <v>8.3901878812074511</v>
      </c>
      <c r="X485" s="1"/>
    </row>
    <row r="486" spans="2:24" x14ac:dyDescent="0.35">
      <c r="B486">
        <f t="shared" si="96"/>
        <v>43.200000000000344</v>
      </c>
      <c r="C486">
        <f t="shared" si="97"/>
        <v>-1396.6998684018731</v>
      </c>
      <c r="D486">
        <f t="shared" si="98"/>
        <v>-725.74654049904279</v>
      </c>
      <c r="E486">
        <f t="shared" si="99"/>
        <v>29.169165961926041</v>
      </c>
      <c r="F486">
        <f t="shared" si="100"/>
        <v>36287.327024952137</v>
      </c>
      <c r="G486">
        <f t="shared" si="101"/>
        <v>-3227.1890932092901</v>
      </c>
      <c r="H486">
        <f t="shared" si="102"/>
        <v>26075.655457965746</v>
      </c>
      <c r="I486">
        <f t="shared" si="103"/>
        <v>26274.599083637178</v>
      </c>
      <c r="J486" s="46">
        <f t="shared" si="104"/>
        <v>726.33248673678577</v>
      </c>
      <c r="K486">
        <f t="shared" si="105"/>
        <v>4.1817323219186413</v>
      </c>
      <c r="L486">
        <f t="shared" si="106"/>
        <v>1.4449925699048496E-3</v>
      </c>
      <c r="M486" s="46">
        <f t="shared" si="107"/>
        <v>4.1817330708917391</v>
      </c>
      <c r="N486" s="8">
        <f t="shared" si="108"/>
        <v>3.2101443529781868E-4</v>
      </c>
      <c r="O486" s="5">
        <f>SUM($N$54:N486)*0.1+$O$30</f>
        <v>1.2574094654900905E-2</v>
      </c>
      <c r="P486" s="5">
        <f>SUM($O$54:O486)+$U$30</f>
        <v>2.2933541697649598</v>
      </c>
      <c r="Q486" s="8">
        <f t="shared" si="109"/>
        <v>-2.5937934128102548E-3</v>
      </c>
      <c r="R486" s="5">
        <f>SUM($Q$54:Q486)*0.1+$O$8</f>
        <v>-5.6178253351410946E-2</v>
      </c>
      <c r="S486" s="5">
        <f>SUM($R$54:R486)+$U$8</f>
        <v>-8.1304147454874531</v>
      </c>
      <c r="T486">
        <f t="shared" si="110"/>
        <v>5.7568255193341779E-2</v>
      </c>
      <c r="U486">
        <f t="shared" si="111"/>
        <v>8.4476693402155671</v>
      </c>
      <c r="X486" s="1"/>
    </row>
    <row r="487" spans="2:24" x14ac:dyDescent="0.35">
      <c r="B487">
        <f t="shared" si="96"/>
        <v>43.300000000000345</v>
      </c>
      <c r="C487">
        <f t="shared" si="97"/>
        <v>-1396.6998684018731</v>
      </c>
      <c r="D487">
        <f t="shared" si="98"/>
        <v>-725.74654049904279</v>
      </c>
      <c r="E487">
        <f t="shared" si="99"/>
        <v>29.169165961926041</v>
      </c>
      <c r="F487">
        <f t="shared" si="100"/>
        <v>36287.327024952137</v>
      </c>
      <c r="G487">
        <f t="shared" si="101"/>
        <v>-3224.2721766130981</v>
      </c>
      <c r="H487">
        <f t="shared" si="102"/>
        <v>26136.004336340666</v>
      </c>
      <c r="I487">
        <f t="shared" si="103"/>
        <v>26334.134763422539</v>
      </c>
      <c r="J487" s="46">
        <f t="shared" si="104"/>
        <v>726.33248673678577</v>
      </c>
      <c r="K487">
        <f t="shared" si="105"/>
        <v>4.1912077196468172</v>
      </c>
      <c r="L487">
        <f t="shared" si="106"/>
        <v>1.4449925699048496E-3</v>
      </c>
      <c r="M487" s="46">
        <f t="shared" si="107"/>
        <v>4.1912084669266516</v>
      </c>
      <c r="N487" s="8">
        <f t="shared" si="108"/>
        <v>3.2072428423852441E-4</v>
      </c>
      <c r="O487" s="5">
        <f>SUM($N$54:N487)*0.1+$O$30</f>
        <v>1.2606167083324758E-2</v>
      </c>
      <c r="P487" s="5">
        <f>SUM($O$54:O487)+$U$30</f>
        <v>2.3059603368482846</v>
      </c>
      <c r="Q487" s="8">
        <f t="shared" si="109"/>
        <v>-2.5997964267498925E-3</v>
      </c>
      <c r="R487" s="5">
        <f>SUM($Q$54:Q487)*0.1+$O$8</f>
        <v>-5.6438232994085936E-2</v>
      </c>
      <c r="S487" s="5">
        <f>SUM($R$54:R487)+$U$8</f>
        <v>-8.1868529784815394</v>
      </c>
      <c r="T487">
        <f t="shared" si="110"/>
        <v>5.7828968450314162E-2</v>
      </c>
      <c r="U487">
        <f t="shared" si="111"/>
        <v>8.5054109110841623</v>
      </c>
      <c r="X487" s="1"/>
    </row>
    <row r="488" spans="2:24" x14ac:dyDescent="0.35">
      <c r="B488">
        <f t="shared" si="96"/>
        <v>43.400000000000347</v>
      </c>
      <c r="C488">
        <f t="shared" si="97"/>
        <v>-1396.6998684018731</v>
      </c>
      <c r="D488">
        <f t="shared" si="98"/>
        <v>-725.74654049904279</v>
      </c>
      <c r="E488">
        <f t="shared" si="99"/>
        <v>29.169165961926041</v>
      </c>
      <c r="F488">
        <f t="shared" si="100"/>
        <v>36287.327024952137</v>
      </c>
      <c r="G488">
        <f t="shared" si="101"/>
        <v>-3221.3552600169069</v>
      </c>
      <c r="H488">
        <f t="shared" si="102"/>
        <v>26196.353214715589</v>
      </c>
      <c r="I488">
        <f t="shared" si="103"/>
        <v>26393.674459259713</v>
      </c>
      <c r="J488" s="46">
        <f t="shared" si="104"/>
        <v>726.33248673678577</v>
      </c>
      <c r="K488">
        <f t="shared" si="105"/>
        <v>4.2006837565494912</v>
      </c>
      <c r="L488">
        <f t="shared" si="106"/>
        <v>1.4449925699048496E-3</v>
      </c>
      <c r="M488" s="46">
        <f t="shared" si="107"/>
        <v>4.2006845021435879</v>
      </c>
      <c r="N488" s="8">
        <f t="shared" si="108"/>
        <v>3.2043413317923031E-4</v>
      </c>
      <c r="O488" s="5">
        <f>SUM($N$54:N488)*0.1+$O$30</f>
        <v>1.2638210496642681E-2</v>
      </c>
      <c r="P488" s="5">
        <f>SUM($O$54:O488)+$U$30</f>
        <v>2.3185985473449273</v>
      </c>
      <c r="Q488" s="8">
        <f t="shared" si="109"/>
        <v>-2.6057994406895307E-3</v>
      </c>
      <c r="R488" s="5">
        <f>SUM($Q$54:Q488)*0.1+$O$8</f>
        <v>-5.6698812938154888E-2</v>
      </c>
      <c r="S488" s="5">
        <f>SUM($R$54:R488)+$U$8</f>
        <v>-8.2435517914196943</v>
      </c>
      <c r="T488">
        <f t="shared" si="110"/>
        <v>5.8090272448606484E-2</v>
      </c>
      <c r="U488">
        <f t="shared" si="111"/>
        <v>8.5634131840971488</v>
      </c>
      <c r="X488" s="1"/>
    </row>
    <row r="489" spans="2:24" x14ac:dyDescent="0.35">
      <c r="B489">
        <f t="shared" si="96"/>
        <v>43.500000000000348</v>
      </c>
      <c r="C489">
        <f t="shared" si="97"/>
        <v>-1396.6998684018731</v>
      </c>
      <c r="D489">
        <f t="shared" si="98"/>
        <v>-725.74654049904279</v>
      </c>
      <c r="E489">
        <f t="shared" si="99"/>
        <v>29.169165961926041</v>
      </c>
      <c r="F489">
        <f t="shared" si="100"/>
        <v>36287.327024952137</v>
      </c>
      <c r="G489">
        <f t="shared" si="101"/>
        <v>-3218.438343420713</v>
      </c>
      <c r="H489">
        <f t="shared" si="102"/>
        <v>26256.702093090509</v>
      </c>
      <c r="I489">
        <f t="shared" si="103"/>
        <v>26453.218144031252</v>
      </c>
      <c r="J489" s="46">
        <f t="shared" si="104"/>
        <v>726.33248673678577</v>
      </c>
      <c r="K489">
        <f t="shared" si="105"/>
        <v>4.2101604283107879</v>
      </c>
      <c r="L489">
        <f t="shared" si="106"/>
        <v>1.4449925699048496E-3</v>
      </c>
      <c r="M489" s="46">
        <f t="shared" si="107"/>
        <v>4.2101611722266234</v>
      </c>
      <c r="N489" s="8">
        <f t="shared" si="108"/>
        <v>3.2014398211993589E-4</v>
      </c>
      <c r="O489" s="5">
        <f>SUM($N$54:N489)*0.1+$O$30</f>
        <v>1.2670224894854674E-2</v>
      </c>
      <c r="P489" s="5">
        <f>SUM($O$54:O489)+$U$30</f>
        <v>2.331268772239782</v>
      </c>
      <c r="Q489" s="8">
        <f t="shared" si="109"/>
        <v>-2.611802454629168E-3</v>
      </c>
      <c r="R489" s="5">
        <f>SUM($Q$54:Q489)*0.1+$O$8</f>
        <v>-5.6959993183617809E-2</v>
      </c>
      <c r="S489" s="5">
        <f>SUM($R$54:R489)+$U$8</f>
        <v>-8.3005117846033123</v>
      </c>
      <c r="T489">
        <f t="shared" si="110"/>
        <v>5.8352167246504071E-2</v>
      </c>
      <c r="U489">
        <f t="shared" si="111"/>
        <v>8.6216767496096054</v>
      </c>
      <c r="X489" s="1"/>
    </row>
    <row r="490" spans="2:24" x14ac:dyDescent="0.35">
      <c r="B490">
        <f t="shared" si="96"/>
        <v>43.60000000000035</v>
      </c>
      <c r="C490">
        <f t="shared" si="97"/>
        <v>-1396.6998684018731</v>
      </c>
      <c r="D490">
        <f t="shared" si="98"/>
        <v>-725.74654049904279</v>
      </c>
      <c r="E490">
        <f t="shared" si="99"/>
        <v>29.169165961926041</v>
      </c>
      <c r="F490">
        <f t="shared" si="100"/>
        <v>36287.327024952137</v>
      </c>
      <c r="G490">
        <f t="shared" si="101"/>
        <v>-3215.5214268245209</v>
      </c>
      <c r="H490">
        <f t="shared" si="102"/>
        <v>26317.050971465429</v>
      </c>
      <c r="I490">
        <f t="shared" si="103"/>
        <v>26512.765790861526</v>
      </c>
      <c r="J490" s="46">
        <f t="shared" si="104"/>
        <v>726.33248673678577</v>
      </c>
      <c r="K490">
        <f t="shared" si="105"/>
        <v>4.2196377306533162</v>
      </c>
      <c r="L490">
        <f t="shared" si="106"/>
        <v>1.4449925699048496E-3</v>
      </c>
      <c r="M490" s="46">
        <f t="shared" si="107"/>
        <v>4.2196384728983176</v>
      </c>
      <c r="N490" s="8">
        <f t="shared" si="108"/>
        <v>3.1985383106064168E-4</v>
      </c>
      <c r="O490" s="5">
        <f>SUM($N$54:N490)*0.1+$O$30</f>
        <v>1.2702210277960738E-2</v>
      </c>
      <c r="P490" s="5">
        <f>SUM($O$54:O490)+$U$30</f>
        <v>2.3439709825177428</v>
      </c>
      <c r="Q490" s="8">
        <f t="shared" si="109"/>
        <v>-2.6178054685688057E-3</v>
      </c>
      <c r="R490" s="5">
        <f>SUM($Q$54:Q490)*0.1+$O$8</f>
        <v>-5.7221773730474691E-2</v>
      </c>
      <c r="S490" s="5">
        <f>SUM($R$54:R490)+$U$8</f>
        <v>-8.3577335583337877</v>
      </c>
      <c r="T490">
        <f t="shared" si="110"/>
        <v>5.8614652901874072E-2</v>
      </c>
      <c r="U490">
        <f t="shared" si="111"/>
        <v>8.6802021980472297</v>
      </c>
      <c r="X490" s="1"/>
    </row>
    <row r="491" spans="2:24" x14ac:dyDescent="0.35">
      <c r="B491">
        <f t="shared" ref="B491:B554" si="112">B490+0.1</f>
        <v>43.700000000000351</v>
      </c>
      <c r="C491">
        <f t="shared" si="97"/>
        <v>-1396.6998684018731</v>
      </c>
      <c r="D491">
        <f t="shared" si="98"/>
        <v>-725.74654049904279</v>
      </c>
      <c r="E491">
        <f t="shared" si="99"/>
        <v>29.169165961926041</v>
      </c>
      <c r="F491">
        <f t="shared" si="100"/>
        <v>36287.327024952137</v>
      </c>
      <c r="G491">
        <f t="shared" si="101"/>
        <v>-3212.6045102283279</v>
      </c>
      <c r="H491">
        <f t="shared" si="102"/>
        <v>26377.399849840349</v>
      </c>
      <c r="I491">
        <f t="shared" si="103"/>
        <v>26572.31737311402</v>
      </c>
      <c r="J491" s="46">
        <f t="shared" si="104"/>
        <v>726.33248673678577</v>
      </c>
      <c r="K491">
        <f t="shared" si="105"/>
        <v>4.2291156593377437</v>
      </c>
      <c r="L491">
        <f t="shared" si="106"/>
        <v>1.4449925699048496E-3</v>
      </c>
      <c r="M491" s="46">
        <f t="shared" si="107"/>
        <v>4.22911639991929</v>
      </c>
      <c r="N491" s="8">
        <f t="shared" si="108"/>
        <v>3.1956368000134736E-4</v>
      </c>
      <c r="O491" s="5">
        <f>SUM($N$54:N491)*0.1+$O$30</f>
        <v>1.2734166645960873E-2</v>
      </c>
      <c r="P491" s="5">
        <f>SUM($O$54:O491)+$U$30</f>
        <v>2.3567051491637039</v>
      </c>
      <c r="Q491" s="8">
        <f t="shared" si="109"/>
        <v>-2.623808482508443E-3</v>
      </c>
      <c r="R491" s="5">
        <f>SUM($Q$54:Q491)*0.1+$O$8</f>
        <v>-5.7484154578725535E-2</v>
      </c>
      <c r="S491" s="5">
        <f>SUM($R$54:R491)+$U$8</f>
        <v>-8.4152177129125132</v>
      </c>
      <c r="T491">
        <f t="shared" si="110"/>
        <v>5.8877729472168967E-2</v>
      </c>
      <c r="U491">
        <f t="shared" si="111"/>
        <v>8.738990119905802</v>
      </c>
      <c r="X491" s="1"/>
    </row>
    <row r="492" spans="2:24" x14ac:dyDescent="0.35">
      <c r="B492">
        <f t="shared" si="112"/>
        <v>43.800000000000352</v>
      </c>
      <c r="C492">
        <f t="shared" si="97"/>
        <v>-1396.6998684018731</v>
      </c>
      <c r="D492">
        <f t="shared" si="98"/>
        <v>-725.74654049904279</v>
      </c>
      <c r="E492">
        <f t="shared" si="99"/>
        <v>29.169165961926041</v>
      </c>
      <c r="F492">
        <f t="shared" si="100"/>
        <v>36287.327024952137</v>
      </c>
      <c r="G492">
        <f t="shared" si="101"/>
        <v>-3209.6875936321358</v>
      </c>
      <c r="H492">
        <f t="shared" si="102"/>
        <v>26437.748728215272</v>
      </c>
      <c r="I492">
        <f t="shared" si="103"/>
        <v>26631.872864388723</v>
      </c>
      <c r="J492" s="46">
        <f t="shared" si="104"/>
        <v>726.33248673678577</v>
      </c>
      <c r="K492">
        <f t="shared" si="105"/>
        <v>4.238594210162379</v>
      </c>
      <c r="L492">
        <f t="shared" si="106"/>
        <v>1.4449925699048496E-3</v>
      </c>
      <c r="M492" s="46">
        <f t="shared" si="107"/>
        <v>4.2385949490878012</v>
      </c>
      <c r="N492" s="8">
        <f t="shared" si="108"/>
        <v>3.1927352894205315E-4</v>
      </c>
      <c r="O492" s="5">
        <f>SUM($N$54:N492)*0.1+$O$30</f>
        <v>1.2766093998855081E-2</v>
      </c>
      <c r="P492" s="5">
        <f>SUM($O$54:O492)+$U$30</f>
        <v>2.3694712431625589</v>
      </c>
      <c r="Q492" s="8">
        <f t="shared" si="109"/>
        <v>-2.6298114964480811E-3</v>
      </c>
      <c r="R492" s="5">
        <f>SUM($Q$54:Q492)*0.1+$O$8</f>
        <v>-5.7747135728370341E-2</v>
      </c>
      <c r="S492" s="5">
        <f>SUM($R$54:R492)+$U$8</f>
        <v>-8.4729648486408831</v>
      </c>
      <c r="T492">
        <f t="shared" si="110"/>
        <v>5.9141397014430004E-2</v>
      </c>
      <c r="U492">
        <f t="shared" si="111"/>
        <v>8.7980411057506629</v>
      </c>
      <c r="X492" s="1"/>
    </row>
    <row r="493" spans="2:24" x14ac:dyDescent="0.35">
      <c r="B493">
        <f t="shared" si="112"/>
        <v>43.900000000000354</v>
      </c>
      <c r="C493">
        <f t="shared" si="97"/>
        <v>-1396.6998684018731</v>
      </c>
      <c r="D493">
        <f t="shared" si="98"/>
        <v>-725.74654049904279</v>
      </c>
      <c r="E493">
        <f t="shared" si="99"/>
        <v>29.169165961926041</v>
      </c>
      <c r="F493">
        <f t="shared" si="100"/>
        <v>36287.327024952137</v>
      </c>
      <c r="G493">
        <f t="shared" si="101"/>
        <v>-3206.7706770359418</v>
      </c>
      <c r="H493">
        <f t="shared" si="102"/>
        <v>26498.097606590192</v>
      </c>
      <c r="I493">
        <f t="shared" si="103"/>
        <v>26691.432238519508</v>
      </c>
      <c r="J493" s="46">
        <f t="shared" si="104"/>
        <v>726.33248673678577</v>
      </c>
      <c r="K493">
        <f t="shared" si="105"/>
        <v>4.2480733789627534</v>
      </c>
      <c r="L493">
        <f t="shared" si="106"/>
        <v>1.4449925699048496E-3</v>
      </c>
      <c r="M493" s="46">
        <f t="shared" si="107"/>
        <v>4.2480741162393345</v>
      </c>
      <c r="N493" s="8">
        <f t="shared" si="108"/>
        <v>3.1898337788275873E-4</v>
      </c>
      <c r="O493" s="5">
        <f>SUM($N$54:N493)*0.1+$O$30</f>
        <v>1.2797992336643355E-2</v>
      </c>
      <c r="P493" s="5">
        <f>SUM($O$54:O493)+$U$30</f>
        <v>2.3822692354992023</v>
      </c>
      <c r="Q493" s="8">
        <f t="shared" si="109"/>
        <v>-2.6358145103877184E-3</v>
      </c>
      <c r="R493" s="5">
        <f>SUM($Q$54:Q493)*0.1+$O$8</f>
        <v>-5.8010717179409116E-2</v>
      </c>
      <c r="S493" s="5">
        <f>SUM($R$54:R493)+$U$8</f>
        <v>-8.5309755658202917</v>
      </c>
      <c r="T493">
        <f t="shared" si="110"/>
        <v>5.9405655585290651E-2</v>
      </c>
      <c r="U493">
        <f t="shared" si="111"/>
        <v>8.8573557462161805</v>
      </c>
      <c r="X493" s="1"/>
    </row>
    <row r="494" spans="2:24" x14ac:dyDescent="0.35">
      <c r="B494">
        <f t="shared" si="112"/>
        <v>44.000000000000355</v>
      </c>
      <c r="C494">
        <f t="shared" si="97"/>
        <v>-1396.6998684018731</v>
      </c>
      <c r="D494">
        <f t="shared" si="98"/>
        <v>-725.74654049904279</v>
      </c>
      <c r="E494">
        <f t="shared" si="99"/>
        <v>29.169165961926041</v>
      </c>
      <c r="F494">
        <f t="shared" si="100"/>
        <v>36287.327024952137</v>
      </c>
      <c r="G494">
        <f t="shared" si="101"/>
        <v>-3203.8537604397507</v>
      </c>
      <c r="H494">
        <f t="shared" si="102"/>
        <v>26558.446484965112</v>
      </c>
      <c r="I494">
        <f t="shared" si="103"/>
        <v>26750.995469571586</v>
      </c>
      <c r="J494" s="46">
        <f t="shared" si="104"/>
        <v>726.33248673678577</v>
      </c>
      <c r="K494">
        <f t="shared" si="105"/>
        <v>4.2575531616112166</v>
      </c>
      <c r="L494">
        <f t="shared" si="106"/>
        <v>1.4449925699048496E-3</v>
      </c>
      <c r="M494" s="46">
        <f t="shared" si="107"/>
        <v>4.2575538972461926</v>
      </c>
      <c r="N494" s="8">
        <f t="shared" si="108"/>
        <v>3.1869322682346457E-4</v>
      </c>
      <c r="O494" s="5">
        <f>SUM($N$54:N494)*0.1+$O$30</f>
        <v>1.2829861659325701E-2</v>
      </c>
      <c r="P494" s="5">
        <f>SUM($O$54:O494)+$U$30</f>
        <v>2.395099097158528</v>
      </c>
      <c r="Q494" s="8">
        <f t="shared" si="109"/>
        <v>-2.6418175243273561E-3</v>
      </c>
      <c r="R494" s="5">
        <f>SUM($Q$54:Q494)*0.1+$O$8</f>
        <v>-5.8274898931841845E-2</v>
      </c>
      <c r="S494" s="5">
        <f>SUM($R$54:R494)+$U$8</f>
        <v>-8.5892504647521335</v>
      </c>
      <c r="T494">
        <f t="shared" si="110"/>
        <v>5.9670505240979964E-2</v>
      </c>
      <c r="U494">
        <f t="shared" si="111"/>
        <v>8.9169346320052352</v>
      </c>
      <c r="X494" s="1"/>
    </row>
    <row r="495" spans="2:24" x14ac:dyDescent="0.35">
      <c r="B495">
        <f t="shared" si="112"/>
        <v>44.100000000000357</v>
      </c>
      <c r="C495">
        <f t="shared" si="97"/>
        <v>-1396.6998684018731</v>
      </c>
      <c r="D495">
        <f t="shared" si="98"/>
        <v>-725.74654049904279</v>
      </c>
      <c r="E495">
        <f t="shared" si="99"/>
        <v>29.169165961926041</v>
      </c>
      <c r="F495">
        <f t="shared" si="100"/>
        <v>36287.327024952137</v>
      </c>
      <c r="G495">
        <f t="shared" si="101"/>
        <v>-3200.9368438435567</v>
      </c>
      <c r="H495">
        <f t="shared" si="102"/>
        <v>26618.795363340036</v>
      </c>
      <c r="I495">
        <f t="shared" si="103"/>
        <v>26810.562531838979</v>
      </c>
      <c r="J495" s="46">
        <f t="shared" si="104"/>
        <v>726.33248673678577</v>
      </c>
      <c r="K495">
        <f t="shared" si="105"/>
        <v>4.2670335540165345</v>
      </c>
      <c r="L495">
        <f t="shared" si="106"/>
        <v>1.4449925699048496E-3</v>
      </c>
      <c r="M495" s="46">
        <f t="shared" si="107"/>
        <v>4.2670342880170953</v>
      </c>
      <c r="N495" s="8">
        <f t="shared" si="108"/>
        <v>3.184030757641702E-4</v>
      </c>
      <c r="O495" s="5">
        <f>SUM($N$54:N495)*0.1+$O$30</f>
        <v>1.2861701966902117E-2</v>
      </c>
      <c r="P495" s="5">
        <f>SUM($O$54:O495)+$U$30</f>
        <v>2.4079607991254299</v>
      </c>
      <c r="Q495" s="8">
        <f t="shared" si="109"/>
        <v>-2.6478205382669939E-3</v>
      </c>
      <c r="R495" s="5">
        <f>SUM($Q$54:Q495)*0.1+$O$8</f>
        <v>-5.8539680985668544E-2</v>
      </c>
      <c r="S495" s="5">
        <f>SUM($R$54:R495)+$U$8</f>
        <v>-8.6477901457378028</v>
      </c>
      <c r="T495">
        <f t="shared" si="110"/>
        <v>5.9935946037326021E-2</v>
      </c>
      <c r="U495">
        <f t="shared" si="111"/>
        <v>8.9767783538886956</v>
      </c>
      <c r="X495" s="1"/>
    </row>
    <row r="496" spans="2:24" x14ac:dyDescent="0.35">
      <c r="B496">
        <f t="shared" si="112"/>
        <v>44.200000000000358</v>
      </c>
      <c r="C496">
        <f t="shared" si="97"/>
        <v>-1396.6998684018731</v>
      </c>
      <c r="D496">
        <f t="shared" si="98"/>
        <v>-725.74654049904279</v>
      </c>
      <c r="E496">
        <f t="shared" si="99"/>
        <v>29.169165961926041</v>
      </c>
      <c r="F496">
        <f t="shared" si="100"/>
        <v>36287.327024952137</v>
      </c>
      <c r="G496">
        <f t="shared" si="101"/>
        <v>-3198.0199272473656</v>
      </c>
      <c r="H496">
        <f t="shared" si="102"/>
        <v>26679.144241714956</v>
      </c>
      <c r="I496">
        <f t="shared" si="103"/>
        <v>26870.13339984198</v>
      </c>
      <c r="J496" s="46">
        <f t="shared" si="104"/>
        <v>726.33248673678577</v>
      </c>
      <c r="K496">
        <f t="shared" si="105"/>
        <v>4.2765145521234871</v>
      </c>
      <c r="L496">
        <f t="shared" si="106"/>
        <v>1.4449925699048496E-3</v>
      </c>
      <c r="M496" s="46">
        <f t="shared" si="107"/>
        <v>4.2765152844967744</v>
      </c>
      <c r="N496" s="8">
        <f t="shared" si="108"/>
        <v>3.1811292470487605E-4</v>
      </c>
      <c r="O496" s="5">
        <f>SUM($N$54:N496)*0.1+$O$30</f>
        <v>1.2893513259372606E-2</v>
      </c>
      <c r="P496" s="5">
        <f>SUM($O$54:O496)+$U$30</f>
        <v>2.4208543123848028</v>
      </c>
      <c r="Q496" s="8">
        <f t="shared" si="109"/>
        <v>-2.6538235522066316E-3</v>
      </c>
      <c r="R496" s="5">
        <f>SUM($Q$54:Q496)*0.1+$O$8</f>
        <v>-5.880506334088921E-2</v>
      </c>
      <c r="S496" s="5">
        <f>SUM($R$54:R496)+$U$8</f>
        <v>-8.7065952090786922</v>
      </c>
      <c r="T496">
        <f t="shared" si="110"/>
        <v>6.0201978029759198E-2</v>
      </c>
      <c r="U496">
        <f t="shared" si="111"/>
        <v>9.0368875027049071</v>
      </c>
      <c r="X496" s="1"/>
    </row>
    <row r="497" spans="2:24" x14ac:dyDescent="0.35">
      <c r="B497">
        <f t="shared" si="112"/>
        <v>44.30000000000036</v>
      </c>
      <c r="C497">
        <f t="shared" si="97"/>
        <v>-1396.6998684018731</v>
      </c>
      <c r="D497">
        <f t="shared" si="98"/>
        <v>-725.74654049904279</v>
      </c>
      <c r="E497">
        <f t="shared" si="99"/>
        <v>29.169165961926041</v>
      </c>
      <c r="F497">
        <f t="shared" si="100"/>
        <v>36287.327024952137</v>
      </c>
      <c r="G497">
        <f t="shared" si="101"/>
        <v>-3195.1030106511716</v>
      </c>
      <c r="H497">
        <f t="shared" si="102"/>
        <v>26739.493120089875</v>
      </c>
      <c r="I497">
        <f t="shared" si="103"/>
        <v>26929.708048324734</v>
      </c>
      <c r="J497" s="46">
        <f t="shared" si="104"/>
        <v>726.33248673678577</v>
      </c>
      <c r="K497">
        <f t="shared" si="105"/>
        <v>4.285996151912479</v>
      </c>
      <c r="L497">
        <f t="shared" si="106"/>
        <v>1.4449925699048496E-3</v>
      </c>
      <c r="M497" s="46">
        <f t="shared" si="107"/>
        <v>4.2859968826655903</v>
      </c>
      <c r="N497" s="8">
        <f t="shared" si="108"/>
        <v>3.1782277364558167E-4</v>
      </c>
      <c r="O497" s="5">
        <f>SUM($N$54:N497)*0.1+$O$30</f>
        <v>1.2925295536737165E-2</v>
      </c>
      <c r="P497" s="5">
        <f>SUM($O$54:O497)+$U$30</f>
        <v>2.4337796079215401</v>
      </c>
      <c r="Q497" s="8">
        <f t="shared" si="109"/>
        <v>-2.6598265661462693E-3</v>
      </c>
      <c r="R497" s="5">
        <f>SUM($Q$54:Q497)*0.1+$O$8</f>
        <v>-5.9071045997503839E-2</v>
      </c>
      <c r="S497" s="5">
        <f>SUM($R$54:R497)+$U$8</f>
        <v>-8.7656662550761961</v>
      </c>
      <c r="T497">
        <f t="shared" si="110"/>
        <v>6.0468601273315492E-2</v>
      </c>
      <c r="U497">
        <f t="shared" si="111"/>
        <v>9.0972626693591891</v>
      </c>
      <c r="X497" s="1"/>
    </row>
    <row r="498" spans="2:24" x14ac:dyDescent="0.35">
      <c r="B498">
        <f t="shared" si="112"/>
        <v>44.400000000000361</v>
      </c>
      <c r="C498">
        <f t="shared" si="97"/>
        <v>-1396.6998684018731</v>
      </c>
      <c r="D498">
        <f t="shared" si="98"/>
        <v>-725.74654049904279</v>
      </c>
      <c r="E498">
        <f t="shared" si="99"/>
        <v>29.169165961926041</v>
      </c>
      <c r="F498">
        <f t="shared" si="100"/>
        <v>36287.327024952137</v>
      </c>
      <c r="G498">
        <f t="shared" si="101"/>
        <v>-3192.1860940549795</v>
      </c>
      <c r="H498">
        <f t="shared" si="102"/>
        <v>26799.841998464795</v>
      </c>
      <c r="I498">
        <f t="shared" si="103"/>
        <v>26989.286452252782</v>
      </c>
      <c r="J498" s="46">
        <f t="shared" si="104"/>
        <v>726.33248673678577</v>
      </c>
      <c r="K498">
        <f t="shared" si="105"/>
        <v>4.2954783493991533</v>
      </c>
      <c r="L498">
        <f t="shared" si="106"/>
        <v>1.4449925699048496E-3</v>
      </c>
      <c r="M498" s="46">
        <f t="shared" si="107"/>
        <v>4.2954790785391399</v>
      </c>
      <c r="N498" s="8">
        <f t="shared" si="108"/>
        <v>3.1753262258628741E-4</v>
      </c>
      <c r="O498" s="5">
        <f>SUM($N$54:N498)*0.1+$O$30</f>
        <v>1.2957048798995794E-2</v>
      </c>
      <c r="P498" s="5">
        <f>SUM($O$54:O498)+$U$30</f>
        <v>2.4467366567205358</v>
      </c>
      <c r="Q498" s="8">
        <f t="shared" si="109"/>
        <v>-2.6658295800859066E-3</v>
      </c>
      <c r="R498" s="5">
        <f>SUM($Q$54:Q498)*0.1+$O$8</f>
        <v>-5.9337628955512423E-2</v>
      </c>
      <c r="S498" s="5">
        <f>SUM($R$54:R498)+$U$8</f>
        <v>-8.8250038840317089</v>
      </c>
      <c r="T498">
        <f t="shared" si="110"/>
        <v>6.0735815822639816E-2</v>
      </c>
      <c r="U498">
        <f t="shared" si="111"/>
        <v>9.1579044448233216</v>
      </c>
      <c r="X498" s="1"/>
    </row>
    <row r="499" spans="2:24" x14ac:dyDescent="0.35">
      <c r="B499">
        <f t="shared" si="112"/>
        <v>44.500000000000362</v>
      </c>
      <c r="C499">
        <f t="shared" si="97"/>
        <v>-1396.6998684018731</v>
      </c>
      <c r="D499">
        <f t="shared" si="98"/>
        <v>-725.74654049904279</v>
      </c>
      <c r="E499">
        <f t="shared" si="99"/>
        <v>29.169165961926041</v>
      </c>
      <c r="F499">
        <f t="shared" si="100"/>
        <v>36287.327024952137</v>
      </c>
      <c r="G499">
        <f t="shared" si="101"/>
        <v>-3189.2691774587865</v>
      </c>
      <c r="H499">
        <f t="shared" si="102"/>
        <v>26860.190876839719</v>
      </c>
      <c r="I499">
        <f t="shared" si="103"/>
        <v>27048.868586810655</v>
      </c>
      <c r="J499" s="46">
        <f t="shared" si="104"/>
        <v>726.33248673678577</v>
      </c>
      <c r="K499">
        <f t="shared" si="105"/>
        <v>4.3049611406340054</v>
      </c>
      <c r="L499">
        <f t="shared" si="106"/>
        <v>1.4449925699048496E-3</v>
      </c>
      <c r="M499" s="46">
        <f t="shared" si="107"/>
        <v>4.3049618681678723</v>
      </c>
      <c r="N499" s="8">
        <f t="shared" si="108"/>
        <v>3.1724247152699309E-4</v>
      </c>
      <c r="O499" s="5">
        <f>SUM($N$54:N499)*0.1+$O$30</f>
        <v>1.2988773046148492E-2</v>
      </c>
      <c r="P499" s="5">
        <f>SUM($O$54:O499)+$U$30</f>
        <v>2.4597254297666842</v>
      </c>
      <c r="Q499" s="8">
        <f t="shared" si="109"/>
        <v>-2.6718325940255448E-3</v>
      </c>
      <c r="R499" s="5">
        <f>SUM($Q$54:Q499)*0.1+$O$8</f>
        <v>-5.9604812214914982E-2</v>
      </c>
      <c r="S499" s="5">
        <f>SUM($R$54:R499)+$U$8</f>
        <v>-8.8846086962466231</v>
      </c>
      <c r="T499">
        <f t="shared" si="110"/>
        <v>6.1003621731989255E-2</v>
      </c>
      <c r="U499">
        <f t="shared" si="111"/>
        <v>9.2188134201350458</v>
      </c>
      <c r="X499" s="1"/>
    </row>
    <row r="500" spans="2:24" x14ac:dyDescent="0.35">
      <c r="B500">
        <f t="shared" si="112"/>
        <v>44.600000000000364</v>
      </c>
      <c r="C500">
        <f t="shared" si="97"/>
        <v>-1396.6998684018731</v>
      </c>
      <c r="D500">
        <f t="shared" si="98"/>
        <v>-725.74654049904279</v>
      </c>
      <c r="E500">
        <f t="shared" si="99"/>
        <v>29.169165961926041</v>
      </c>
      <c r="F500">
        <f t="shared" si="100"/>
        <v>36287.327024952137</v>
      </c>
      <c r="G500">
        <f t="shared" si="101"/>
        <v>-3186.3522608625944</v>
      </c>
      <c r="H500">
        <f t="shared" si="102"/>
        <v>26920.539755214639</v>
      </c>
      <c r="I500">
        <f t="shared" si="103"/>
        <v>27108.454427399505</v>
      </c>
      <c r="J500" s="46">
        <f t="shared" si="104"/>
        <v>726.33248673678577</v>
      </c>
      <c r="K500">
        <f t="shared" si="105"/>
        <v>4.3144445217020069</v>
      </c>
      <c r="L500">
        <f t="shared" si="106"/>
        <v>1.4449925699048496E-3</v>
      </c>
      <c r="M500" s="46">
        <f t="shared" si="107"/>
        <v>4.3144452476367157</v>
      </c>
      <c r="N500" s="8">
        <f t="shared" si="108"/>
        <v>3.1695232046769888E-4</v>
      </c>
      <c r="O500" s="5">
        <f>SUM($N$54:N500)*0.1+$O$30</f>
        <v>1.3020468278195261E-2</v>
      </c>
      <c r="P500" s="5">
        <f>SUM($O$54:O500)+$U$30</f>
        <v>2.4727458980448795</v>
      </c>
      <c r="Q500" s="8">
        <f t="shared" si="109"/>
        <v>-2.677835607965182E-3</v>
      </c>
      <c r="R500" s="5">
        <f>SUM($Q$54:Q500)*0.1+$O$8</f>
        <v>-5.9872595775711503E-2</v>
      </c>
      <c r="S500" s="5">
        <f>SUM($R$54:R500)+$U$8</f>
        <v>-8.9444812920223349</v>
      </c>
      <c r="T500">
        <f t="shared" si="110"/>
        <v>6.1272019055236264E-2</v>
      </c>
      <c r="U500">
        <f t="shared" si="111"/>
        <v>9.2799901863975762</v>
      </c>
      <c r="X500" s="1"/>
    </row>
    <row r="501" spans="2:24" x14ac:dyDescent="0.35">
      <c r="B501">
        <f t="shared" si="112"/>
        <v>44.700000000000365</v>
      </c>
      <c r="C501">
        <f t="shared" si="97"/>
        <v>-1396.6998684018731</v>
      </c>
      <c r="D501">
        <f t="shared" si="98"/>
        <v>-725.74654049904279</v>
      </c>
      <c r="E501">
        <f t="shared" si="99"/>
        <v>29.169165961926041</v>
      </c>
      <c r="F501">
        <f t="shared" si="100"/>
        <v>36287.327024952137</v>
      </c>
      <c r="G501">
        <f t="shared" si="101"/>
        <v>-3183.4353442664005</v>
      </c>
      <c r="H501">
        <f t="shared" si="102"/>
        <v>26980.888633589559</v>
      </c>
      <c r="I501">
        <f t="shared" si="103"/>
        <v>27168.043949634775</v>
      </c>
      <c r="J501" s="46">
        <f t="shared" si="104"/>
        <v>726.33248673678577</v>
      </c>
      <c r="K501">
        <f t="shared" si="105"/>
        <v>4.3239284887222347</v>
      </c>
      <c r="L501">
        <f t="shared" si="106"/>
        <v>1.4449925699048496E-3</v>
      </c>
      <c r="M501" s="46">
        <f t="shared" si="107"/>
        <v>4.3239292130647016</v>
      </c>
      <c r="N501" s="8">
        <f t="shared" si="108"/>
        <v>3.1666216940840446E-4</v>
      </c>
      <c r="O501" s="5">
        <f>SUM($N$54:N501)*0.1+$O$30</f>
        <v>1.30521344951361E-2</v>
      </c>
      <c r="P501" s="5">
        <f>SUM($O$54:O501)+$U$30</f>
        <v>2.4857980325400155</v>
      </c>
      <c r="Q501" s="8">
        <f t="shared" si="109"/>
        <v>-2.6838386219048198E-3</v>
      </c>
      <c r="R501" s="5">
        <f>SUM($Q$54:Q501)*0.1+$O$8</f>
        <v>-6.0140979637901985E-2</v>
      </c>
      <c r="S501" s="5">
        <f>SUM($R$54:R501)+$U$8</f>
        <v>-9.0046222716602369</v>
      </c>
      <c r="T501">
        <f t="shared" si="110"/>
        <v>6.1541007845871867E-2</v>
      </c>
      <c r="U501">
        <f t="shared" si="111"/>
        <v>9.3414353347790922</v>
      </c>
      <c r="X501" s="1"/>
    </row>
    <row r="502" spans="2:24" x14ac:dyDescent="0.35">
      <c r="B502">
        <f t="shared" si="112"/>
        <v>44.800000000000367</v>
      </c>
      <c r="C502">
        <f t="shared" si="97"/>
        <v>-1396.6998684018731</v>
      </c>
      <c r="D502">
        <f t="shared" si="98"/>
        <v>-725.74654049904279</v>
      </c>
      <c r="E502">
        <f t="shared" si="99"/>
        <v>29.169165961926041</v>
      </c>
      <c r="F502">
        <f t="shared" si="100"/>
        <v>36287.327024952137</v>
      </c>
      <c r="G502">
        <f t="shared" si="101"/>
        <v>-3180.5184276702093</v>
      </c>
      <c r="H502">
        <f t="shared" si="102"/>
        <v>27041.237511964478</v>
      </c>
      <c r="I502">
        <f t="shared" si="103"/>
        <v>27227.637129343864</v>
      </c>
      <c r="J502" s="46">
        <f t="shared" si="104"/>
        <v>726.33248673678577</v>
      </c>
      <c r="K502">
        <f t="shared" si="105"/>
        <v>4.3334130378474995</v>
      </c>
      <c r="L502">
        <f t="shared" si="106"/>
        <v>1.4449925699048496E-3</v>
      </c>
      <c r="M502" s="46">
        <f t="shared" si="107"/>
        <v>4.3334137606045973</v>
      </c>
      <c r="N502" s="8">
        <f t="shared" si="108"/>
        <v>3.1637201834911036E-4</v>
      </c>
      <c r="O502" s="5">
        <f>SUM($N$54:N502)*0.1+$O$30</f>
        <v>1.3083771696971011E-2</v>
      </c>
      <c r="P502" s="5">
        <f>SUM($O$54:O502)+$U$30</f>
        <v>2.4988818042369867</v>
      </c>
      <c r="Q502" s="8">
        <f t="shared" si="109"/>
        <v>-2.6898416358444575E-3</v>
      </c>
      <c r="R502" s="5">
        <f>SUM($Q$54:Q502)*0.1+$O$8</f>
        <v>-6.0409963801486423E-2</v>
      </c>
      <c r="S502" s="5">
        <f>SUM($R$54:R502)+$U$8</f>
        <v>-9.0650322354617234</v>
      </c>
      <c r="T502">
        <f t="shared" si="110"/>
        <v>6.1810588157008829E-2</v>
      </c>
      <c r="U502">
        <f t="shared" si="111"/>
        <v>9.4031494565122635</v>
      </c>
      <c r="X502" s="1"/>
    </row>
    <row r="503" spans="2:24" x14ac:dyDescent="0.35">
      <c r="B503">
        <f t="shared" si="112"/>
        <v>44.900000000000368</v>
      </c>
      <c r="C503">
        <f t="shared" ref="C503:C566" si="113">IF(B503&lt;$B$41,0,IF(AND($B$41&lt;=B503,B503&lt;$B$41+$G$8),$B$15,$B$15+$B$12))</f>
        <v>-1396.6998684018731</v>
      </c>
      <c r="D503">
        <f t="shared" ref="D503:D566" si="114">IF(B503&lt;$B$41,$B$13,IF(AND($B$41&lt;=B503,B503&lt;$B$41+$G$8),$B$13+$B$16,$B$13+$B$16+$B$10))</f>
        <v>-725.74654049904279</v>
      </c>
      <c r="E503">
        <f t="shared" ref="E503:E566" si="115">IF(B503&lt;$B$41,$B$14,IF(AND($B$41&lt;=B503,B503&lt;$B$41+$G$8),$B$14+$B$17,$B$14+$B$17+$B$11))</f>
        <v>29.169165961926041</v>
      </c>
      <c r="F503">
        <f t="shared" ref="F503:F566" si="116">IF(B503&lt;$B$41,-$G$6*$B$13,IF(AND($B$41&lt;=B503,B503&lt;$B$41+$G$8),-$G$6*$B$13,-$G$6*$B$13-$G$5*$B$10))</f>
        <v>36287.327024952137</v>
      </c>
      <c r="G503">
        <f t="shared" ref="G503:G566" si="117">IF(B503&lt;$B$41,$B$14*B503,IF(AND($B$41&lt;=B503,B503&lt;$B$41+$G$8),$B$14*B503-(-B503+$B$41)*$B$17,$B$14*B503-(-B503+$B$41)*$B$17-(-B503+$B$41+$G$8)*$B$11+$G$5*$B$12))</f>
        <v>-3177.6015110740154</v>
      </c>
      <c r="H503">
        <f t="shared" ref="H503:H566" si="118">IF(B503&lt;$B$41,-$B$13*B503,IF(AND($B$41&lt;=B503,B503&lt;=$B$41+$G$8),-$B$13*B503+(-B503+B490)*B465,-$B$13*B503+(-B503+$B$41)*$B$16+(-B503+$B$41+$G$8)*$B$10))</f>
        <v>27101.586390339402</v>
      </c>
      <c r="I503">
        <f t="shared" ref="I503:I566" si="119">SQRT(SUMSQ(H503,G503))</f>
        <v>27287.233942563871</v>
      </c>
      <c r="J503" s="46">
        <f t="shared" ref="J503:J566" si="120">SQRT(SUMSQ(D503:E503))</f>
        <v>726.33248673678577</v>
      </c>
      <c r="K503">
        <f t="shared" ref="K503:K566" si="121">32*I503/(PI()*$G$13^3)</f>
        <v>4.3428981652639882</v>
      </c>
      <c r="L503">
        <f t="shared" ref="L503:L566" si="122">16*J503/(PI()*$G$13^4)</f>
        <v>1.4449925699048496E-3</v>
      </c>
      <c r="M503" s="46">
        <f t="shared" ref="M503:M566" si="123">SQRT(K503^2+3*L503^2)</f>
        <v>4.3428988864425451</v>
      </c>
      <c r="N503" s="8">
        <f t="shared" ref="N503:N566" si="124">-G503/($G$13*$B$42)</f>
        <v>3.1608186728981593E-4</v>
      </c>
      <c r="O503" s="5">
        <f>SUM($N$54:N503)*0.1+$O$30</f>
        <v>1.3115379883699993E-2</v>
      </c>
      <c r="P503" s="5">
        <f>SUM($O$54:O503)+$U$30</f>
        <v>2.5119971841206867</v>
      </c>
      <c r="Q503" s="8">
        <f t="shared" ref="Q503:Q566" si="125">-H503/($B$42*$G$13)</f>
        <v>-2.6958446497840952E-3</v>
      </c>
      <c r="R503" s="5">
        <f>SUM($Q$54:Q503)*0.1+$O$8</f>
        <v>-6.0679548266464836E-2</v>
      </c>
      <c r="S503" s="5">
        <f>SUM($R$54:R503)+$U$8</f>
        <v>-9.1257117837281889</v>
      </c>
      <c r="T503">
        <f t="shared" ref="T503:T566" si="126">SQRT(SUMSQ(O503,R503))</f>
        <v>6.208076004138479E-2</v>
      </c>
      <c r="U503">
        <f t="shared" ref="U503:U566" si="127">SQRT(SUMSQ(S503,P503))</f>
        <v>9.4651331428937535</v>
      </c>
      <c r="X503" s="1"/>
    </row>
    <row r="504" spans="2:24" x14ac:dyDescent="0.35">
      <c r="B504">
        <f t="shared" si="112"/>
        <v>45.000000000000369</v>
      </c>
      <c r="C504">
        <f t="shared" si="113"/>
        <v>0</v>
      </c>
      <c r="D504">
        <f t="shared" si="114"/>
        <v>1693.4085944977662</v>
      </c>
      <c r="E504">
        <f t="shared" si="115"/>
        <v>-987.54519064168142</v>
      </c>
      <c r="F504">
        <f t="shared" si="116"/>
        <v>0</v>
      </c>
      <c r="G504">
        <f t="shared" si="117"/>
        <v>17775.813431549897</v>
      </c>
      <c r="H504">
        <f t="shared" si="118"/>
        <v>30481.354700959168</v>
      </c>
      <c r="I504">
        <f t="shared" si="119"/>
        <v>35285.868666634175</v>
      </c>
      <c r="J504" s="46">
        <f t="shared" si="120"/>
        <v>1960.3260370352721</v>
      </c>
      <c r="K504">
        <f t="shared" si="121"/>
        <v>5.6159204195862555</v>
      </c>
      <c r="L504">
        <f t="shared" si="122"/>
        <v>3.8999447358238678E-3</v>
      </c>
      <c r="M504" s="46">
        <f t="shared" si="123"/>
        <v>5.6159244820272196</v>
      </c>
      <c r="N504" s="8">
        <f t="shared" si="124"/>
        <v>-1.7681928594440453E-3</v>
      </c>
      <c r="O504" s="5">
        <f>SUM($N$54:N504)*0.1+$O$30</f>
        <v>1.293856059775559E-2</v>
      </c>
      <c r="P504" s="5">
        <f>SUM($O$54:O504)+$U$30</f>
        <v>2.5249357447184422</v>
      </c>
      <c r="Q504" s="8">
        <f t="shared" si="125"/>
        <v>-3.0320364204968952E-3</v>
      </c>
      <c r="R504" s="5">
        <f>SUM($Q$54:Q504)*0.1+$O$8</f>
        <v>-6.0982751908514522E-2</v>
      </c>
      <c r="S504" s="5">
        <f>SUM($R$54:R504)+$U$8</f>
        <v>-9.186694535636704</v>
      </c>
      <c r="T504">
        <f t="shared" si="126"/>
        <v>6.2340214794923708E-2</v>
      </c>
      <c r="U504">
        <f t="shared" si="127"/>
        <v>9.5273635915742272</v>
      </c>
      <c r="X504" s="1"/>
    </row>
    <row r="505" spans="2:24" x14ac:dyDescent="0.35">
      <c r="B505">
        <f t="shared" si="112"/>
        <v>45.100000000000371</v>
      </c>
      <c r="C505">
        <f t="shared" si="113"/>
        <v>0</v>
      </c>
      <c r="D505">
        <f t="shared" si="114"/>
        <v>1693.4085944977662</v>
      </c>
      <c r="E505">
        <f t="shared" si="115"/>
        <v>-987.54519064168142</v>
      </c>
      <c r="F505">
        <f t="shared" si="116"/>
        <v>0</v>
      </c>
      <c r="G505">
        <f t="shared" si="117"/>
        <v>17677.058912485729</v>
      </c>
      <c r="H505">
        <f t="shared" si="118"/>
        <v>30312.01384150939</v>
      </c>
      <c r="I505">
        <f t="shared" si="119"/>
        <v>35089.836062930641</v>
      </c>
      <c r="J505" s="46">
        <f t="shared" si="120"/>
        <v>1960.3260370352721</v>
      </c>
      <c r="K505">
        <f t="shared" si="121"/>
        <v>5.5847208616996635</v>
      </c>
      <c r="L505">
        <f t="shared" si="122"/>
        <v>3.8999447358238678E-3</v>
      </c>
      <c r="M505" s="46">
        <f t="shared" si="123"/>
        <v>5.584724946835812</v>
      </c>
      <c r="N505" s="8">
        <f t="shared" si="124"/>
        <v>-1.758369565780467E-3</v>
      </c>
      <c r="O505" s="5">
        <f>SUM($N$54:N505)*0.1+$O$30</f>
        <v>1.2762723641177543E-2</v>
      </c>
      <c r="P505" s="5">
        <f>SUM($O$54:O505)+$U$30</f>
        <v>2.5376984683596198</v>
      </c>
      <c r="Q505" s="8">
        <f t="shared" si="125"/>
        <v>-3.0151917737163566E-3</v>
      </c>
      <c r="R505" s="5">
        <f>SUM($Q$54:Q505)*0.1+$O$8</f>
        <v>-6.1284271085886161E-2</v>
      </c>
      <c r="S505" s="5">
        <f>SUM($R$54:R505)+$U$8</f>
        <v>-9.2479788067225908</v>
      </c>
      <c r="T505">
        <f t="shared" si="126"/>
        <v>6.2599113390442315E-2</v>
      </c>
      <c r="U505">
        <f t="shared" si="127"/>
        <v>9.5898397028263691</v>
      </c>
      <c r="X505" s="1"/>
    </row>
    <row r="506" spans="2:24" x14ac:dyDescent="0.35">
      <c r="B506">
        <f t="shared" si="112"/>
        <v>45.200000000000372</v>
      </c>
      <c r="C506">
        <f t="shared" si="113"/>
        <v>0</v>
      </c>
      <c r="D506">
        <f t="shared" si="114"/>
        <v>1693.4085944977662</v>
      </c>
      <c r="E506">
        <f t="shared" si="115"/>
        <v>-987.54519064168142</v>
      </c>
      <c r="F506">
        <f t="shared" si="116"/>
        <v>0</v>
      </c>
      <c r="G506">
        <f t="shared" si="117"/>
        <v>17578.30439342156</v>
      </c>
      <c r="H506">
        <f t="shared" si="118"/>
        <v>30142.672982059612</v>
      </c>
      <c r="I506">
        <f t="shared" si="119"/>
        <v>34893.803459227114</v>
      </c>
      <c r="J506" s="46">
        <f t="shared" si="120"/>
        <v>1960.3260370352721</v>
      </c>
      <c r="K506">
        <f t="shared" si="121"/>
        <v>5.5535213038130724</v>
      </c>
      <c r="L506">
        <f t="shared" si="122"/>
        <v>3.8999447358238678E-3</v>
      </c>
      <c r="M506" s="46">
        <f t="shared" si="123"/>
        <v>5.5535254118994066</v>
      </c>
      <c r="N506" s="8">
        <f t="shared" si="124"/>
        <v>-1.7485462721168888E-3</v>
      </c>
      <c r="O506" s="5">
        <f>SUM($N$54:N506)*0.1+$O$30</f>
        <v>1.2587869013965853E-2</v>
      </c>
      <c r="P506" s="5">
        <f>SUM($O$54:O506)+$U$30</f>
        <v>2.5502863373735858</v>
      </c>
      <c r="Q506" s="8">
        <f t="shared" si="125"/>
        <v>-2.9983471269358175E-3</v>
      </c>
      <c r="R506" s="5">
        <f>SUM($Q$54:Q506)*0.1+$O$8</f>
        <v>-6.1584105798579737E-2</v>
      </c>
      <c r="S506" s="5">
        <f>SUM($R$54:R506)+$U$8</f>
        <v>-9.3095629125211712</v>
      </c>
      <c r="T506">
        <f t="shared" si="126"/>
        <v>6.2857430215714549E-2</v>
      </c>
      <c r="U506">
        <f t="shared" si="127"/>
        <v>9.6525603870053072</v>
      </c>
      <c r="X506" s="1"/>
    </row>
    <row r="507" spans="2:24" x14ac:dyDescent="0.35">
      <c r="B507">
        <f t="shared" si="112"/>
        <v>45.300000000000374</v>
      </c>
      <c r="C507">
        <f t="shared" si="113"/>
        <v>0</v>
      </c>
      <c r="D507">
        <f t="shared" si="114"/>
        <v>1693.4085944977662</v>
      </c>
      <c r="E507">
        <f t="shared" si="115"/>
        <v>-987.54519064168142</v>
      </c>
      <c r="F507">
        <f t="shared" si="116"/>
        <v>0</v>
      </c>
      <c r="G507">
        <f t="shared" si="117"/>
        <v>17479.549874357392</v>
      </c>
      <c r="H507">
        <f t="shared" si="118"/>
        <v>29973.332122609834</v>
      </c>
      <c r="I507">
        <f t="shared" si="119"/>
        <v>34697.770855523588</v>
      </c>
      <c r="J507" s="46">
        <f t="shared" si="120"/>
        <v>1960.3260370352721</v>
      </c>
      <c r="K507">
        <f t="shared" si="121"/>
        <v>5.5223217459264813</v>
      </c>
      <c r="L507">
        <f t="shared" si="122"/>
        <v>3.8999447358238678E-3</v>
      </c>
      <c r="M507" s="46">
        <f t="shared" si="123"/>
        <v>5.5223258772223254</v>
      </c>
      <c r="N507" s="8">
        <f t="shared" si="124"/>
        <v>-1.7387229784533104E-3</v>
      </c>
      <c r="O507" s="5">
        <f>SUM($N$54:N507)*0.1+$O$30</f>
        <v>1.2413996716120521E-2</v>
      </c>
      <c r="P507" s="5">
        <f>SUM($O$54:O507)+$U$30</f>
        <v>2.5627003340897061</v>
      </c>
      <c r="Q507" s="8">
        <f t="shared" si="125"/>
        <v>-2.9815024801552788E-3</v>
      </c>
      <c r="R507" s="5">
        <f>SUM($Q$54:Q507)*0.1+$O$8</f>
        <v>-6.1882256046595266E-2</v>
      </c>
      <c r="S507" s="5">
        <f>SUM($R$54:R507)+$U$8</f>
        <v>-9.3714451685677673</v>
      </c>
      <c r="T507">
        <f t="shared" si="126"/>
        <v>6.3115140242926082E-2</v>
      </c>
      <c r="U507">
        <f t="shared" si="127"/>
        <v>9.715524563800745</v>
      </c>
      <c r="X507" s="1"/>
    </row>
    <row r="508" spans="2:24" x14ac:dyDescent="0.35">
      <c r="B508">
        <f t="shared" si="112"/>
        <v>45.400000000000375</v>
      </c>
      <c r="C508">
        <f t="shared" si="113"/>
        <v>0</v>
      </c>
      <c r="D508">
        <f t="shared" si="114"/>
        <v>1693.4085944977662</v>
      </c>
      <c r="E508">
        <f t="shared" si="115"/>
        <v>-987.54519064168142</v>
      </c>
      <c r="F508">
        <f t="shared" si="116"/>
        <v>0</v>
      </c>
      <c r="G508">
        <f t="shared" si="117"/>
        <v>17380.795355293219</v>
      </c>
      <c r="H508">
        <f t="shared" si="118"/>
        <v>29803.991263160053</v>
      </c>
      <c r="I508">
        <f t="shared" si="119"/>
        <v>34501.738251820054</v>
      </c>
      <c r="J508" s="46">
        <f t="shared" si="120"/>
        <v>1960.3260370352721</v>
      </c>
      <c r="K508">
        <f t="shared" si="121"/>
        <v>5.4911221880398893</v>
      </c>
      <c r="L508">
        <f t="shared" si="122"/>
        <v>3.8999447358238678E-3</v>
      </c>
      <c r="M508" s="46">
        <f t="shared" si="123"/>
        <v>5.4911263428089878</v>
      </c>
      <c r="N508" s="8">
        <f t="shared" si="124"/>
        <v>-1.7288996847897318E-3</v>
      </c>
      <c r="O508" s="5">
        <f>SUM($N$54:N508)*0.1+$O$30</f>
        <v>1.2241106747641547E-2</v>
      </c>
      <c r="P508" s="5">
        <f>SUM($O$54:O508)+$U$30</f>
        <v>2.5749414408373474</v>
      </c>
      <c r="Q508" s="8">
        <f t="shared" si="125"/>
        <v>-2.9646578333747398E-3</v>
      </c>
      <c r="R508" s="5">
        <f>SUM($Q$54:Q508)*0.1+$O$8</f>
        <v>-6.217872182993274E-2</v>
      </c>
      <c r="S508" s="5">
        <f>SUM($R$54:R508)+$U$8</f>
        <v>-9.4336238903976994</v>
      </c>
      <c r="T508">
        <f t="shared" si="126"/>
        <v>6.3372219014417586E-2</v>
      </c>
      <c r="U508">
        <f t="shared" si="127"/>
        <v>9.7787311615170065</v>
      </c>
      <c r="X508" s="1"/>
    </row>
    <row r="509" spans="2:24" x14ac:dyDescent="0.35">
      <c r="B509">
        <f t="shared" si="112"/>
        <v>45.500000000000377</v>
      </c>
      <c r="C509">
        <f t="shared" si="113"/>
        <v>0</v>
      </c>
      <c r="D509">
        <f t="shared" si="114"/>
        <v>1693.4085944977662</v>
      </c>
      <c r="E509">
        <f t="shared" si="115"/>
        <v>-987.54519064168142</v>
      </c>
      <c r="F509">
        <f t="shared" si="116"/>
        <v>0</v>
      </c>
      <c r="G509">
        <f t="shared" si="117"/>
        <v>17282.040836229051</v>
      </c>
      <c r="H509">
        <f t="shared" si="118"/>
        <v>29634.650403710275</v>
      </c>
      <c r="I509">
        <f t="shared" si="119"/>
        <v>34305.705648116527</v>
      </c>
      <c r="J509" s="46">
        <f t="shared" si="120"/>
        <v>1960.3260370352721</v>
      </c>
      <c r="K509">
        <f t="shared" si="121"/>
        <v>5.459922630153299</v>
      </c>
      <c r="L509">
        <f t="shared" si="122"/>
        <v>3.8999447358238678E-3</v>
      </c>
      <c r="M509" s="46">
        <f t="shared" si="123"/>
        <v>5.4599268086639174</v>
      </c>
      <c r="N509" s="8">
        <f t="shared" si="124"/>
        <v>-1.7190763911261535E-3</v>
      </c>
      <c r="O509" s="5">
        <f>SUM($N$54:N509)*0.1+$O$30</f>
        <v>1.2069199108528932E-2</v>
      </c>
      <c r="P509" s="5">
        <f>SUM($O$54:O509)+$U$30</f>
        <v>2.5870106399458765</v>
      </c>
      <c r="Q509" s="8">
        <f t="shared" si="125"/>
        <v>-2.9478131865942011E-3</v>
      </c>
      <c r="R509" s="5">
        <f>SUM($Q$54:Q509)*0.1+$O$8</f>
        <v>-6.2473503148592159E-2</v>
      </c>
      <c r="S509" s="5">
        <f>SUM($R$54:R509)+$U$8</f>
        <v>-9.4960973935462913</v>
      </c>
      <c r="T509">
        <f t="shared" si="126"/>
        <v>6.3628642628760126E-2</v>
      </c>
      <c r="U509">
        <f t="shared" si="127"/>
        <v>9.8421791163801657</v>
      </c>
      <c r="X509" s="1"/>
    </row>
    <row r="510" spans="2:24" x14ac:dyDescent="0.35">
      <c r="B510">
        <f t="shared" si="112"/>
        <v>45.600000000000378</v>
      </c>
      <c r="C510">
        <f t="shared" si="113"/>
        <v>0</v>
      </c>
      <c r="D510">
        <f t="shared" si="114"/>
        <v>1693.4085944977662</v>
      </c>
      <c r="E510">
        <f t="shared" si="115"/>
        <v>-987.54519064168142</v>
      </c>
      <c r="F510">
        <f t="shared" si="116"/>
        <v>0</v>
      </c>
      <c r="G510">
        <f t="shared" si="117"/>
        <v>17183.286317164879</v>
      </c>
      <c r="H510">
        <f t="shared" si="118"/>
        <v>29465.309544260494</v>
      </c>
      <c r="I510">
        <f t="shared" si="119"/>
        <v>34109.673044412993</v>
      </c>
      <c r="J510" s="46">
        <f t="shared" si="120"/>
        <v>1960.3260370352721</v>
      </c>
      <c r="K510">
        <f t="shared" si="121"/>
        <v>5.428723072266707</v>
      </c>
      <c r="L510">
        <f t="shared" si="122"/>
        <v>3.8999447358238678E-3</v>
      </c>
      <c r="M510" s="46">
        <f t="shared" si="123"/>
        <v>5.4287272747917354</v>
      </c>
      <c r="N510" s="8">
        <f t="shared" si="124"/>
        <v>-1.7092530974625749E-3</v>
      </c>
      <c r="O510" s="5">
        <f>SUM($N$54:N510)*0.1+$O$30</f>
        <v>1.1898273798782675E-2</v>
      </c>
      <c r="P510" s="5">
        <f>SUM($O$54:O510)+$U$30</f>
        <v>2.5989089137446593</v>
      </c>
      <c r="Q510" s="8">
        <f t="shared" si="125"/>
        <v>-2.930968539813662E-3</v>
      </c>
      <c r="R510" s="5">
        <f>SUM($Q$54:Q510)*0.1+$O$8</f>
        <v>-6.276660000257353E-2</v>
      </c>
      <c r="S510" s="5">
        <f>SUM($R$54:R510)+$U$8</f>
        <v>-9.5588639935488651</v>
      </c>
      <c r="T510">
        <f t="shared" si="126"/>
        <v>6.3884387727158057E-2</v>
      </c>
      <c r="U510">
        <f t="shared" si="127"/>
        <v>9.9058673718714001</v>
      </c>
      <c r="X510" s="1"/>
    </row>
    <row r="511" spans="2:24" x14ac:dyDescent="0.35">
      <c r="B511">
        <f t="shared" si="112"/>
        <v>45.700000000000379</v>
      </c>
      <c r="C511">
        <f t="shared" si="113"/>
        <v>0</v>
      </c>
      <c r="D511">
        <f t="shared" si="114"/>
        <v>1693.4085944977662</v>
      </c>
      <c r="E511">
        <f t="shared" si="115"/>
        <v>-987.54519064168142</v>
      </c>
      <c r="F511">
        <f t="shared" si="116"/>
        <v>0</v>
      </c>
      <c r="G511">
        <f t="shared" si="117"/>
        <v>17084.53179810071</v>
      </c>
      <c r="H511">
        <f t="shared" si="118"/>
        <v>29295.968684810716</v>
      </c>
      <c r="I511">
        <f t="shared" si="119"/>
        <v>33913.64044070946</v>
      </c>
      <c r="J511" s="46">
        <f t="shared" si="120"/>
        <v>1960.3260370352721</v>
      </c>
      <c r="K511">
        <f t="shared" si="121"/>
        <v>5.397523514380115</v>
      </c>
      <c r="L511">
        <f t="shared" si="122"/>
        <v>3.8999447358238678E-3</v>
      </c>
      <c r="M511" s="46">
        <f t="shared" si="123"/>
        <v>5.3975277411971767</v>
      </c>
      <c r="N511" s="8">
        <f t="shared" si="124"/>
        <v>-1.6994298037989967E-3</v>
      </c>
      <c r="O511" s="5">
        <f>SUM($N$54:N511)*0.1+$O$30</f>
        <v>1.1728330818402775E-2</v>
      </c>
      <c r="P511" s="5">
        <f>SUM($O$54:O511)+$U$30</f>
        <v>2.6106372445630619</v>
      </c>
      <c r="Q511" s="8">
        <f t="shared" si="125"/>
        <v>-2.9141238930331229E-3</v>
      </c>
      <c r="R511" s="5">
        <f>SUM($Q$54:Q511)*0.1+$O$8</f>
        <v>-6.3058012391876847E-2</v>
      </c>
      <c r="S511" s="5">
        <f>SUM($R$54:R511)+$U$8</f>
        <v>-9.6219220059407427</v>
      </c>
      <c r="T511">
        <f t="shared" si="126"/>
        <v>6.4139431480174425E-2</v>
      </c>
      <c r="U511">
        <f t="shared" si="127"/>
        <v>9.9697948780858354</v>
      </c>
      <c r="X511" s="1"/>
    </row>
    <row r="512" spans="2:24" x14ac:dyDescent="0.35">
      <c r="B512">
        <f t="shared" si="112"/>
        <v>45.800000000000381</v>
      </c>
      <c r="C512">
        <f t="shared" si="113"/>
        <v>0</v>
      </c>
      <c r="D512">
        <f t="shared" si="114"/>
        <v>1693.4085944977662</v>
      </c>
      <c r="E512">
        <f t="shared" si="115"/>
        <v>-987.54519064168142</v>
      </c>
      <c r="F512">
        <f t="shared" si="116"/>
        <v>0</v>
      </c>
      <c r="G512">
        <f t="shared" si="117"/>
        <v>16985.777279036542</v>
      </c>
      <c r="H512">
        <f t="shared" si="118"/>
        <v>29126.627825360938</v>
      </c>
      <c r="I512">
        <f t="shared" si="119"/>
        <v>33717.607837005933</v>
      </c>
      <c r="J512" s="46">
        <f t="shared" si="120"/>
        <v>1960.3260370352721</v>
      </c>
      <c r="K512">
        <f t="shared" si="121"/>
        <v>5.3663239564935239</v>
      </c>
      <c r="L512">
        <f t="shared" si="122"/>
        <v>3.8999447358238678E-3</v>
      </c>
      <c r="M512" s="46">
        <f t="shared" si="123"/>
        <v>5.3663282078850836</v>
      </c>
      <c r="N512" s="8">
        <f t="shared" si="124"/>
        <v>-1.6896065101354185E-3</v>
      </c>
      <c r="O512" s="5">
        <f>SUM($N$54:N512)*0.1+$O$30</f>
        <v>1.1559370167389234E-2</v>
      </c>
      <c r="P512" s="5">
        <f>SUM($O$54:O512)+$U$30</f>
        <v>2.6221966147304512</v>
      </c>
      <c r="Q512" s="8">
        <f t="shared" si="125"/>
        <v>-2.8972792462525843E-3</v>
      </c>
      <c r="R512" s="5">
        <f>SUM($Q$54:Q512)*0.1+$O$8</f>
        <v>-6.3347740316502102E-2</v>
      </c>
      <c r="S512" s="5">
        <f>SUM($R$54:R512)+$U$8</f>
        <v>-9.6852697462572443</v>
      </c>
      <c r="T512">
        <f t="shared" si="126"/>
        <v>6.4393751574774047E-2</v>
      </c>
      <c r="U512">
        <f t="shared" si="127"/>
        <v>10.033960591116037</v>
      </c>
      <c r="X512" s="1"/>
    </row>
    <row r="513" spans="2:24" x14ac:dyDescent="0.35">
      <c r="B513">
        <f t="shared" si="112"/>
        <v>45.900000000000382</v>
      </c>
      <c r="C513">
        <f t="shared" si="113"/>
        <v>0</v>
      </c>
      <c r="D513">
        <f t="shared" si="114"/>
        <v>1693.4085944977662</v>
      </c>
      <c r="E513">
        <f t="shared" si="115"/>
        <v>-987.54519064168142</v>
      </c>
      <c r="F513">
        <f t="shared" si="116"/>
        <v>0</v>
      </c>
      <c r="G513">
        <f t="shared" si="117"/>
        <v>16887.022759972373</v>
      </c>
      <c r="H513">
        <f t="shared" si="118"/>
        <v>28957.286965911157</v>
      </c>
      <c r="I513">
        <f t="shared" si="119"/>
        <v>33521.575233302399</v>
      </c>
      <c r="J513" s="46">
        <f t="shared" si="120"/>
        <v>1960.3260370352721</v>
      </c>
      <c r="K513">
        <f t="shared" si="121"/>
        <v>5.3351243986069319</v>
      </c>
      <c r="L513">
        <f t="shared" si="122"/>
        <v>3.8999447358238678E-3</v>
      </c>
      <c r="M513" s="46">
        <f t="shared" si="123"/>
        <v>5.3351286748604112</v>
      </c>
      <c r="N513" s="8">
        <f t="shared" si="124"/>
        <v>-1.67978321647184E-3</v>
      </c>
      <c r="O513" s="5">
        <f>SUM($N$54:N513)*0.1+$O$30</f>
        <v>1.1391391845742048E-2</v>
      </c>
      <c r="P513" s="5">
        <f>SUM($O$54:O513)+$U$30</f>
        <v>2.6335880065761934</v>
      </c>
      <c r="Q513" s="8">
        <f t="shared" si="125"/>
        <v>-2.8804345994720452E-3</v>
      </c>
      <c r="R513" s="5">
        <f>SUM($Q$54:Q513)*0.1+$O$8</f>
        <v>-6.3635783776449309E-2</v>
      </c>
      <c r="S513" s="5">
        <f>SUM($R$54:R513)+$U$8</f>
        <v>-9.748905530033694</v>
      </c>
      <c r="T513">
        <f t="shared" si="126"/>
        <v>6.4647326201678665E-2</v>
      </c>
      <c r="U513">
        <f t="shared" si="127"/>
        <v>10.098363472459461</v>
      </c>
      <c r="X513" s="1"/>
    </row>
    <row r="514" spans="2:24" x14ac:dyDescent="0.35">
      <c r="B514">
        <f t="shared" si="112"/>
        <v>46.000000000000384</v>
      </c>
      <c r="C514">
        <f t="shared" si="113"/>
        <v>0</v>
      </c>
      <c r="D514">
        <f t="shared" si="114"/>
        <v>1693.4085944977662</v>
      </c>
      <c r="E514">
        <f t="shared" si="115"/>
        <v>-987.54519064168142</v>
      </c>
      <c r="F514">
        <f t="shared" si="116"/>
        <v>0</v>
      </c>
      <c r="G514">
        <f t="shared" si="117"/>
        <v>16788.268240908204</v>
      </c>
      <c r="H514">
        <f t="shared" si="118"/>
        <v>28787.946106461379</v>
      </c>
      <c r="I514">
        <f t="shared" si="119"/>
        <v>33325.542629598873</v>
      </c>
      <c r="J514" s="46">
        <f t="shared" si="120"/>
        <v>1960.3260370352721</v>
      </c>
      <c r="K514">
        <f t="shared" si="121"/>
        <v>5.3039248407203408</v>
      </c>
      <c r="L514">
        <f t="shared" si="122"/>
        <v>3.8999447358238678E-3</v>
      </c>
      <c r="M514" s="46">
        <f t="shared" si="123"/>
        <v>5.303929142128232</v>
      </c>
      <c r="N514" s="8">
        <f t="shared" si="124"/>
        <v>-1.6699599228082618E-3</v>
      </c>
      <c r="O514" s="5">
        <f>SUM($N$54:N514)*0.1+$O$30</f>
        <v>1.1224395853461223E-2</v>
      </c>
      <c r="P514" s="5">
        <f>SUM($O$54:O514)+$U$30</f>
        <v>2.6448124024296544</v>
      </c>
      <c r="Q514" s="8">
        <f t="shared" si="125"/>
        <v>-2.8635899526915066E-3</v>
      </c>
      <c r="R514" s="5">
        <f>SUM($Q$54:Q514)*0.1+$O$8</f>
        <v>-6.3922142771718468E-2</v>
      </c>
      <c r="S514" s="5">
        <f>SUM($R$54:R514)+$U$8</f>
        <v>-9.8128276728054118</v>
      </c>
      <c r="T514">
        <f t="shared" si="126"/>
        <v>6.4900134043029203E-2</v>
      </c>
      <c r="U514">
        <f t="shared" si="127"/>
        <v>10.163002488449042</v>
      </c>
      <c r="X514" s="1"/>
    </row>
    <row r="515" spans="2:24" x14ac:dyDescent="0.35">
      <c r="B515">
        <f t="shared" si="112"/>
        <v>46.100000000000385</v>
      </c>
      <c r="C515">
        <f t="shared" si="113"/>
        <v>0</v>
      </c>
      <c r="D515">
        <f t="shared" si="114"/>
        <v>1693.4085944977662</v>
      </c>
      <c r="E515">
        <f t="shared" si="115"/>
        <v>-987.54519064168142</v>
      </c>
      <c r="F515">
        <f t="shared" si="116"/>
        <v>0</v>
      </c>
      <c r="G515">
        <f t="shared" si="117"/>
        <v>16689.513721844032</v>
      </c>
      <c r="H515">
        <f t="shared" si="118"/>
        <v>28618.605247011601</v>
      </c>
      <c r="I515">
        <f t="shared" si="119"/>
        <v>33129.510025895346</v>
      </c>
      <c r="J515" s="46">
        <f t="shared" si="120"/>
        <v>1960.3260370352721</v>
      </c>
      <c r="K515">
        <f t="shared" si="121"/>
        <v>5.2727252828337505</v>
      </c>
      <c r="L515">
        <f t="shared" si="122"/>
        <v>3.8999447358238678E-3</v>
      </c>
      <c r="M515" s="46">
        <f t="shared" si="123"/>
        <v>5.2727296096937391</v>
      </c>
      <c r="N515" s="8">
        <f t="shared" si="124"/>
        <v>-1.6601366291446832E-3</v>
      </c>
      <c r="O515" s="5">
        <f>SUM($N$54:N515)*0.1+$O$30</f>
        <v>1.1058382190546754E-2</v>
      </c>
      <c r="P515" s="5">
        <f>SUM($O$54:O515)+$U$30</f>
        <v>2.655870784620201</v>
      </c>
      <c r="Q515" s="8">
        <f t="shared" si="125"/>
        <v>-2.8467453059109675E-3</v>
      </c>
      <c r="R515" s="5">
        <f>SUM($Q$54:Q515)*0.1+$O$8</f>
        <v>-6.4206817302309566E-2</v>
      </c>
      <c r="S515" s="5">
        <f>SUM($R$54:R515)+$U$8</f>
        <v>-9.8770344901077216</v>
      </c>
      <c r="T515">
        <f t="shared" si="126"/>
        <v>6.5152154260349371E-2</v>
      </c>
      <c r="U515">
        <f t="shared" si="127"/>
        <v>10.22787660970627</v>
      </c>
      <c r="X515" s="1"/>
    </row>
    <row r="516" spans="2:24" x14ac:dyDescent="0.35">
      <c r="B516">
        <f t="shared" si="112"/>
        <v>46.200000000000387</v>
      </c>
      <c r="C516">
        <f t="shared" si="113"/>
        <v>0</v>
      </c>
      <c r="D516">
        <f t="shared" si="114"/>
        <v>1693.4085944977662</v>
      </c>
      <c r="E516">
        <f t="shared" si="115"/>
        <v>-987.54519064168142</v>
      </c>
      <c r="F516">
        <f t="shared" si="116"/>
        <v>0</v>
      </c>
      <c r="G516">
        <f t="shared" si="117"/>
        <v>16590.759202779864</v>
      </c>
      <c r="H516">
        <f t="shared" si="118"/>
        <v>28449.26438756182</v>
      </c>
      <c r="I516">
        <f t="shared" si="119"/>
        <v>32933.477422191812</v>
      </c>
      <c r="J516" s="46">
        <f t="shared" si="120"/>
        <v>1960.3260370352721</v>
      </c>
      <c r="K516">
        <f t="shared" si="121"/>
        <v>5.2415257249471585</v>
      </c>
      <c r="L516">
        <f t="shared" si="122"/>
        <v>3.8999447358238678E-3</v>
      </c>
      <c r="M516" s="46">
        <f t="shared" si="123"/>
        <v>5.2415300775622438</v>
      </c>
      <c r="N516" s="8">
        <f t="shared" si="124"/>
        <v>-1.650313335481105E-3</v>
      </c>
      <c r="O516" s="5">
        <f>SUM($N$54:N516)*0.1+$O$30</f>
        <v>1.0893350856998643E-2</v>
      </c>
      <c r="P516" s="5">
        <f>SUM($O$54:O516)+$U$30</f>
        <v>2.6667641354771998</v>
      </c>
      <c r="Q516" s="8">
        <f t="shared" si="125"/>
        <v>-2.8299006591304284E-3</v>
      </c>
      <c r="R516" s="5">
        <f>SUM($Q$54:Q516)*0.1+$O$8</f>
        <v>-6.4489807368222615E-2</v>
      </c>
      <c r="S516" s="5">
        <f>SUM($R$54:R516)+$U$8</f>
        <v>-9.9415242974759437</v>
      </c>
      <c r="T516">
        <f t="shared" si="126"/>
        <v>6.5403366482805245E-2</v>
      </c>
      <c r="U516">
        <f t="shared" si="127"/>
        <v>10.292984810616016</v>
      </c>
      <c r="X516" s="1"/>
    </row>
    <row r="517" spans="2:24" x14ac:dyDescent="0.35">
      <c r="B517">
        <f t="shared" si="112"/>
        <v>46.300000000000388</v>
      </c>
      <c r="C517">
        <f t="shared" si="113"/>
        <v>0</v>
      </c>
      <c r="D517">
        <f t="shared" si="114"/>
        <v>1693.4085944977662</v>
      </c>
      <c r="E517">
        <f t="shared" si="115"/>
        <v>-987.54519064168142</v>
      </c>
      <c r="F517">
        <f t="shared" si="116"/>
        <v>0</v>
      </c>
      <c r="G517">
        <f t="shared" si="117"/>
        <v>16492.004683715691</v>
      </c>
      <c r="H517">
        <f t="shared" si="118"/>
        <v>28279.923528112042</v>
      </c>
      <c r="I517">
        <f t="shared" si="119"/>
        <v>32737.444818488282</v>
      </c>
      <c r="J517" s="46">
        <f t="shared" si="120"/>
        <v>1960.3260370352721</v>
      </c>
      <c r="K517">
        <f t="shared" si="121"/>
        <v>5.2103261670605665</v>
      </c>
      <c r="L517">
        <f t="shared" si="122"/>
        <v>3.8999447358238678E-3</v>
      </c>
      <c r="M517" s="46">
        <f t="shared" si="123"/>
        <v>5.2103305457391933</v>
      </c>
      <c r="N517" s="8">
        <f t="shared" si="124"/>
        <v>-1.6404900418175263E-3</v>
      </c>
      <c r="O517" s="5">
        <f>SUM($N$54:N517)*0.1+$O$30</f>
        <v>1.072930185281689E-2</v>
      </c>
      <c r="P517" s="5">
        <f>SUM($O$54:O517)+$U$30</f>
        <v>2.6774934373300168</v>
      </c>
      <c r="Q517" s="8">
        <f t="shared" si="125"/>
        <v>-2.8130560123498898E-3</v>
      </c>
      <c r="R517" s="5">
        <f>SUM($Q$54:Q517)*0.1+$O$8</f>
        <v>-6.4771112969457603E-2</v>
      </c>
      <c r="S517" s="5">
        <f>SUM($R$54:R517)+$U$8</f>
        <v>-10.006295410445402</v>
      </c>
      <c r="T517">
        <f t="shared" si="126"/>
        <v>6.5653750795754987E-2</v>
      </c>
      <c r="U517">
        <f t="shared" si="127"/>
        <v>10.358326068822414</v>
      </c>
      <c r="X517" s="1"/>
    </row>
    <row r="518" spans="2:24" x14ac:dyDescent="0.35">
      <c r="B518">
        <f t="shared" si="112"/>
        <v>46.400000000000389</v>
      </c>
      <c r="C518">
        <f t="shared" si="113"/>
        <v>0</v>
      </c>
      <c r="D518">
        <f t="shared" si="114"/>
        <v>1693.4085944977662</v>
      </c>
      <c r="E518">
        <f t="shared" si="115"/>
        <v>-987.54519064168142</v>
      </c>
      <c r="F518">
        <f t="shared" si="116"/>
        <v>0</v>
      </c>
      <c r="G518">
        <f t="shared" si="117"/>
        <v>16393.250164651523</v>
      </c>
      <c r="H518">
        <f t="shared" si="118"/>
        <v>28110.58266866226</v>
      </c>
      <c r="I518">
        <f t="shared" si="119"/>
        <v>32541.412214784752</v>
      </c>
      <c r="J518" s="46">
        <f t="shared" si="120"/>
        <v>1960.3260370352721</v>
      </c>
      <c r="K518">
        <f t="shared" si="121"/>
        <v>5.1791266091739754</v>
      </c>
      <c r="L518">
        <f t="shared" si="122"/>
        <v>3.8999447358238678E-3</v>
      </c>
      <c r="M518" s="46">
        <f t="shared" si="123"/>
        <v>5.1791310142301619</v>
      </c>
      <c r="N518" s="8">
        <f t="shared" si="124"/>
        <v>-1.6306667481539479E-3</v>
      </c>
      <c r="O518" s="5">
        <f>SUM($N$54:N518)*0.1+$O$30</f>
        <v>1.0566235178001496E-2</v>
      </c>
      <c r="P518" s="5">
        <f>SUM($O$54:O518)+$U$30</f>
        <v>2.6880596725080181</v>
      </c>
      <c r="Q518" s="8">
        <f t="shared" si="125"/>
        <v>-2.7962113655693507E-3</v>
      </c>
      <c r="R518" s="5">
        <f>SUM($Q$54:Q518)*0.1+$O$8</f>
        <v>-6.5050734106014543E-2</v>
      </c>
      <c r="S518" s="5">
        <f>SUM($R$54:R518)+$U$8</f>
        <v>-10.071346144551416</v>
      </c>
      <c r="T518">
        <f t="shared" si="126"/>
        <v>6.590328772958326E-2</v>
      </c>
      <c r="U518">
        <f t="shared" si="127"/>
        <v>10.423899364745163</v>
      </c>
      <c r="X518" s="1"/>
    </row>
    <row r="519" spans="2:24" x14ac:dyDescent="0.35">
      <c r="B519">
        <f t="shared" si="112"/>
        <v>46.500000000000391</v>
      </c>
      <c r="C519">
        <f t="shared" si="113"/>
        <v>0</v>
      </c>
      <c r="D519">
        <f t="shared" si="114"/>
        <v>1693.4085944977662</v>
      </c>
      <c r="E519">
        <f t="shared" si="115"/>
        <v>-987.54519064168142</v>
      </c>
      <c r="F519">
        <f t="shared" si="116"/>
        <v>0</v>
      </c>
      <c r="G519">
        <f t="shared" si="117"/>
        <v>16294.495645587354</v>
      </c>
      <c r="H519">
        <f t="shared" si="118"/>
        <v>27941.241809212483</v>
      </c>
      <c r="I519">
        <f t="shared" si="119"/>
        <v>32345.379611081222</v>
      </c>
      <c r="J519" s="46">
        <f t="shared" si="120"/>
        <v>1960.3260370352721</v>
      </c>
      <c r="K519">
        <f t="shared" si="121"/>
        <v>5.1479270512873843</v>
      </c>
      <c r="L519">
        <f t="shared" si="122"/>
        <v>3.8999447358238678E-3</v>
      </c>
      <c r="M519" s="46">
        <f t="shared" si="123"/>
        <v>5.1479314830408587</v>
      </c>
      <c r="N519" s="8">
        <f t="shared" si="124"/>
        <v>-1.6208434544903697E-3</v>
      </c>
      <c r="O519" s="5">
        <f>SUM($N$54:N519)*0.1+$O$30</f>
        <v>1.0404150832552458E-2</v>
      </c>
      <c r="P519" s="5">
        <f>SUM($O$54:O519)+$U$30</f>
        <v>2.6984638233405707</v>
      </c>
      <c r="Q519" s="8">
        <f t="shared" si="125"/>
        <v>-2.779366718788812E-3</v>
      </c>
      <c r="R519" s="5">
        <f>SUM($Q$54:Q519)*0.1+$O$8</f>
        <v>-6.5328670777893436E-2</v>
      </c>
      <c r="S519" s="5">
        <f>SUM($R$54:R519)+$U$8</f>
        <v>-10.136674815329309</v>
      </c>
      <c r="T519">
        <f t="shared" si="126"/>
        <v>6.6151958248814452E-2</v>
      </c>
      <c r="U519">
        <f t="shared" si="127"/>
        <v>10.489703681115559</v>
      </c>
      <c r="X519" s="1"/>
    </row>
    <row r="520" spans="2:24" x14ac:dyDescent="0.35">
      <c r="B520">
        <f t="shared" si="112"/>
        <v>46.600000000000392</v>
      </c>
      <c r="C520">
        <f t="shared" si="113"/>
        <v>0</v>
      </c>
      <c r="D520">
        <f t="shared" si="114"/>
        <v>1693.4085944977662</v>
      </c>
      <c r="E520">
        <f t="shared" si="115"/>
        <v>-987.54519064168142</v>
      </c>
      <c r="F520">
        <f t="shared" si="116"/>
        <v>0</v>
      </c>
      <c r="G520">
        <f t="shared" si="117"/>
        <v>16195.741126523186</v>
      </c>
      <c r="H520">
        <f t="shared" si="118"/>
        <v>27771.900949762705</v>
      </c>
      <c r="I520">
        <f t="shared" si="119"/>
        <v>32149.347007377695</v>
      </c>
      <c r="J520" s="46">
        <f t="shared" si="120"/>
        <v>1960.3260370352721</v>
      </c>
      <c r="K520">
        <f t="shared" si="121"/>
        <v>5.1167274934007931</v>
      </c>
      <c r="L520">
        <f t="shared" si="122"/>
        <v>3.8999447358238678E-3</v>
      </c>
      <c r="M520" s="46">
        <f t="shared" si="123"/>
        <v>5.1167319521771306</v>
      </c>
      <c r="N520" s="8">
        <f t="shared" si="124"/>
        <v>-1.6110201608267915E-3</v>
      </c>
      <c r="O520" s="5">
        <f>SUM($N$54:N520)*0.1+$O$30</f>
        <v>1.024304881646978E-2</v>
      </c>
      <c r="P520" s="5">
        <f>SUM($O$54:O520)+$U$30</f>
        <v>2.7087068721570406</v>
      </c>
      <c r="Q520" s="8">
        <f t="shared" si="125"/>
        <v>-2.7625220720082729E-3</v>
      </c>
      <c r="R520" s="5">
        <f>SUM($Q$54:Q520)*0.1+$O$8</f>
        <v>-6.5604922985094252E-2</v>
      </c>
      <c r="S520" s="5">
        <f>SUM($R$54:R520)+$U$8</f>
        <v>-10.202279738314404</v>
      </c>
      <c r="T520">
        <f t="shared" si="126"/>
        <v>6.6399743741498971E-2</v>
      </c>
      <c r="U520">
        <f t="shared" si="127"/>
        <v>10.555738002531676</v>
      </c>
      <c r="X520" s="1"/>
    </row>
    <row r="521" spans="2:24" x14ac:dyDescent="0.35">
      <c r="B521">
        <f t="shared" si="112"/>
        <v>46.700000000000394</v>
      </c>
      <c r="C521">
        <f t="shared" si="113"/>
        <v>0</v>
      </c>
      <c r="D521">
        <f t="shared" si="114"/>
        <v>1693.4085944977662</v>
      </c>
      <c r="E521">
        <f t="shared" si="115"/>
        <v>-987.54519064168142</v>
      </c>
      <c r="F521">
        <f t="shared" si="116"/>
        <v>0</v>
      </c>
      <c r="G521">
        <f t="shared" si="117"/>
        <v>16096.986607459015</v>
      </c>
      <c r="H521">
        <f t="shared" si="118"/>
        <v>27602.560090312927</v>
      </c>
      <c r="I521">
        <f t="shared" si="119"/>
        <v>31953.314403674165</v>
      </c>
      <c r="J521" s="46">
        <f t="shared" si="120"/>
        <v>1960.3260370352721</v>
      </c>
      <c r="K521">
        <f t="shared" si="121"/>
        <v>5.085527935514202</v>
      </c>
      <c r="L521">
        <f t="shared" si="122"/>
        <v>3.8999447358238678E-3</v>
      </c>
      <c r="M521" s="46">
        <f t="shared" si="123"/>
        <v>5.085532421644972</v>
      </c>
      <c r="N521" s="8">
        <f t="shared" si="124"/>
        <v>-1.601196867163213E-3</v>
      </c>
      <c r="O521" s="5">
        <f>SUM($N$54:N521)*0.1+$O$30</f>
        <v>1.0082929129753459E-2</v>
      </c>
      <c r="P521" s="5">
        <f>SUM($O$54:O521)+$U$30</f>
        <v>2.7187898012867939</v>
      </c>
      <c r="Q521" s="8">
        <f t="shared" si="125"/>
        <v>-2.7456774252277343E-3</v>
      </c>
      <c r="R521" s="5">
        <f>SUM($Q$54:Q521)*0.1+$O$8</f>
        <v>-6.5879490727617021E-2</v>
      </c>
      <c r="S521" s="5">
        <f>SUM($R$54:R521)+$U$8</f>
        <v>-10.268159229042022</v>
      </c>
      <c r="T521">
        <f t="shared" si="126"/>
        <v>6.6646626008867157E-2</v>
      </c>
      <c r="U521">
        <f t="shared" si="127"/>
        <v>10.622001315032019</v>
      </c>
      <c r="X521" s="1"/>
    </row>
    <row r="522" spans="2:24" x14ac:dyDescent="0.35">
      <c r="B522">
        <f t="shared" si="112"/>
        <v>46.800000000000395</v>
      </c>
      <c r="C522">
        <f t="shared" si="113"/>
        <v>0</v>
      </c>
      <c r="D522">
        <f t="shared" si="114"/>
        <v>1693.4085944977662</v>
      </c>
      <c r="E522">
        <f t="shared" si="115"/>
        <v>-987.54519064168142</v>
      </c>
      <c r="F522">
        <f t="shared" si="116"/>
        <v>0</v>
      </c>
      <c r="G522">
        <f t="shared" si="117"/>
        <v>15998.232088394847</v>
      </c>
      <c r="H522">
        <f t="shared" si="118"/>
        <v>27433.219230863142</v>
      </c>
      <c r="I522">
        <f t="shared" si="119"/>
        <v>31757.281799970631</v>
      </c>
      <c r="J522" s="46">
        <f t="shared" si="120"/>
        <v>1960.3260370352721</v>
      </c>
      <c r="K522">
        <f t="shared" si="121"/>
        <v>5.05432837762761</v>
      </c>
      <c r="L522">
        <f t="shared" si="122"/>
        <v>3.8999447358238678E-3</v>
      </c>
      <c r="M522" s="46">
        <f t="shared" si="123"/>
        <v>5.0543328914505201</v>
      </c>
      <c r="N522" s="8">
        <f t="shared" si="124"/>
        <v>-1.5913735734996348E-3</v>
      </c>
      <c r="O522" s="5">
        <f>SUM($N$54:N522)*0.1+$O$30</f>
        <v>9.9237917724034966E-3</v>
      </c>
      <c r="P522" s="5">
        <f>SUM($O$54:O522)+$U$30</f>
        <v>2.7287135930591973</v>
      </c>
      <c r="Q522" s="8">
        <f t="shared" si="125"/>
        <v>-2.7288327784471948E-3</v>
      </c>
      <c r="R522" s="5">
        <f>SUM($Q$54:Q522)*0.1+$O$8</f>
        <v>-6.6152374005461742E-2</v>
      </c>
      <c r="S522" s="5">
        <f>SUM($R$54:R522)+$U$8</f>
        <v>-10.334311603047484</v>
      </c>
      <c r="T522">
        <f t="shared" si="126"/>
        <v>6.6892587255244607E-2</v>
      </c>
      <c r="U522">
        <f t="shared" si="127"/>
        <v>10.688492605687102</v>
      </c>
      <c r="X522" s="1"/>
    </row>
    <row r="523" spans="2:24" x14ac:dyDescent="0.35">
      <c r="B523">
        <f t="shared" si="112"/>
        <v>46.900000000000396</v>
      </c>
      <c r="C523">
        <f t="shared" si="113"/>
        <v>0</v>
      </c>
      <c r="D523">
        <f t="shared" si="114"/>
        <v>1693.4085944977662</v>
      </c>
      <c r="E523">
        <f t="shared" si="115"/>
        <v>-987.54519064168142</v>
      </c>
      <c r="F523">
        <f t="shared" si="116"/>
        <v>0</v>
      </c>
      <c r="G523">
        <f t="shared" si="117"/>
        <v>15899.477569330676</v>
      </c>
      <c r="H523">
        <f t="shared" si="118"/>
        <v>27263.878371413364</v>
      </c>
      <c r="I523">
        <f t="shared" si="119"/>
        <v>31561.249196267101</v>
      </c>
      <c r="J523" s="46">
        <f t="shared" si="120"/>
        <v>1960.3260370352721</v>
      </c>
      <c r="K523">
        <f t="shared" si="121"/>
        <v>5.023128819741018</v>
      </c>
      <c r="L523">
        <f t="shared" si="122"/>
        <v>3.8999447358238678E-3</v>
      </c>
      <c r="M523" s="46">
        <f t="shared" si="123"/>
        <v>5.0231333616000704</v>
      </c>
      <c r="N523" s="8">
        <f t="shared" si="124"/>
        <v>-1.5815502798360562E-3</v>
      </c>
      <c r="O523" s="5">
        <f>SUM($N$54:N523)*0.1+$O$30</f>
        <v>9.7656367444198897E-3</v>
      </c>
      <c r="P523" s="5">
        <f>SUM($O$54:O523)+$U$30</f>
        <v>2.7384792298036174</v>
      </c>
      <c r="Q523" s="8">
        <f t="shared" si="125"/>
        <v>-2.7119881316666561E-3</v>
      </c>
      <c r="R523" s="5">
        <f>SUM($Q$54:Q523)*0.1+$O$8</f>
        <v>-6.6423572818628401E-2</v>
      </c>
      <c r="S523" s="5">
        <f>SUM($R$54:R523)+$U$8</f>
        <v>-10.400735175866112</v>
      </c>
      <c r="T523">
        <f t="shared" si="126"/>
        <v>6.7137610078223622E-2</v>
      </c>
      <c r="U523">
        <f t="shared" si="127"/>
        <v>10.755210862208351</v>
      </c>
      <c r="X523" s="1"/>
    </row>
    <row r="524" spans="2:24" x14ac:dyDescent="0.35">
      <c r="B524">
        <f t="shared" si="112"/>
        <v>47.000000000000398</v>
      </c>
      <c r="C524">
        <f t="shared" si="113"/>
        <v>0</v>
      </c>
      <c r="D524">
        <f t="shared" si="114"/>
        <v>1693.4085944977662</v>
      </c>
      <c r="E524">
        <f t="shared" si="115"/>
        <v>-987.54519064168142</v>
      </c>
      <c r="F524">
        <f t="shared" si="116"/>
        <v>0</v>
      </c>
      <c r="G524">
        <f t="shared" si="117"/>
        <v>15800.723050266508</v>
      </c>
      <c r="H524">
        <f t="shared" si="118"/>
        <v>27094.537511963586</v>
      </c>
      <c r="I524">
        <f t="shared" si="119"/>
        <v>31365.216592563575</v>
      </c>
      <c r="J524" s="46">
        <f t="shared" si="120"/>
        <v>1960.3260370352721</v>
      </c>
      <c r="K524">
        <f t="shared" si="121"/>
        <v>4.9919292618544278</v>
      </c>
      <c r="L524">
        <f t="shared" si="122"/>
        <v>3.8999447358238678E-3</v>
      </c>
      <c r="M524" s="46">
        <f t="shared" si="123"/>
        <v>4.9919338321000737</v>
      </c>
      <c r="N524" s="8">
        <f t="shared" si="124"/>
        <v>-1.5717269861724779E-3</v>
      </c>
      <c r="O524" s="5">
        <f>SUM($N$54:N524)*0.1+$O$30</f>
        <v>9.6084640458026435E-3</v>
      </c>
      <c r="P524" s="5">
        <f>SUM($O$54:O524)+$U$30</f>
        <v>2.7480876938494201</v>
      </c>
      <c r="Q524" s="8">
        <f t="shared" si="125"/>
        <v>-2.6951434848861175E-3</v>
      </c>
      <c r="R524" s="5">
        <f>SUM($Q$54:Q524)*0.1+$O$8</f>
        <v>-6.6693087167117013E-2</v>
      </c>
      <c r="S524" s="5">
        <f>SUM($R$54:R524)+$U$8</f>
        <v>-10.467428263033229</v>
      </c>
      <c r="T524">
        <f t="shared" si="126"/>
        <v>6.7381677459084896E-2</v>
      </c>
      <c r="U524">
        <f t="shared" si="127"/>
        <v>10.822155072573738</v>
      </c>
      <c r="X524" s="1"/>
    </row>
    <row r="525" spans="2:24" x14ac:dyDescent="0.35">
      <c r="B525">
        <f t="shared" si="112"/>
        <v>47.100000000000399</v>
      </c>
      <c r="C525">
        <f t="shared" si="113"/>
        <v>0</v>
      </c>
      <c r="D525">
        <f t="shared" si="114"/>
        <v>1693.4085944977662</v>
      </c>
      <c r="E525">
        <f t="shared" si="115"/>
        <v>-987.54519064168142</v>
      </c>
      <c r="F525">
        <f t="shared" si="116"/>
        <v>0</v>
      </c>
      <c r="G525">
        <f t="shared" si="117"/>
        <v>15701.968531202338</v>
      </c>
      <c r="H525">
        <f t="shared" si="118"/>
        <v>26925.196652513812</v>
      </c>
      <c r="I525">
        <f t="shared" si="119"/>
        <v>31169.183988860048</v>
      </c>
      <c r="J525" s="46">
        <f t="shared" si="120"/>
        <v>1960.3260370352721</v>
      </c>
      <c r="K525">
        <f t="shared" si="121"/>
        <v>4.9607297039678366</v>
      </c>
      <c r="L525">
        <f t="shared" si="122"/>
        <v>3.8999447358238678E-3</v>
      </c>
      <c r="M525" s="46">
        <f t="shared" si="123"/>
        <v>4.9607343029571389</v>
      </c>
      <c r="N525" s="8">
        <f t="shared" si="124"/>
        <v>-1.5619036925088995E-3</v>
      </c>
      <c r="O525" s="5">
        <f>SUM($N$54:N525)*0.1+$O$30</f>
        <v>9.4522736765517527E-3</v>
      </c>
      <c r="P525" s="5">
        <f>SUM($O$54:O525)+$U$30</f>
        <v>2.7575399675259717</v>
      </c>
      <c r="Q525" s="8">
        <f t="shared" si="125"/>
        <v>-2.6782988381055788E-3</v>
      </c>
      <c r="R525" s="5">
        <f>SUM($Q$54:Q525)*0.1+$O$8</f>
        <v>-6.6960917050927563E-2</v>
      </c>
      <c r="S525" s="5">
        <f>SUM($R$54:R525)+$U$8</f>
        <v>-10.534389180084156</v>
      </c>
      <c r="T525">
        <f t="shared" si="126"/>
        <v>6.7624772753463902E-2</v>
      </c>
      <c r="U525">
        <f t="shared" si="127"/>
        <v>10.88932422466965</v>
      </c>
      <c r="X525" s="1"/>
    </row>
    <row r="526" spans="2:24" x14ac:dyDescent="0.35">
      <c r="B526">
        <f t="shared" si="112"/>
        <v>47.200000000000401</v>
      </c>
      <c r="C526">
        <f t="shared" si="113"/>
        <v>0</v>
      </c>
      <c r="D526">
        <f t="shared" si="114"/>
        <v>1693.4085944977662</v>
      </c>
      <c r="E526">
        <f t="shared" si="115"/>
        <v>-987.54519064168142</v>
      </c>
      <c r="F526">
        <f t="shared" si="116"/>
        <v>0</v>
      </c>
      <c r="G526">
        <f t="shared" si="117"/>
        <v>15603.214012138169</v>
      </c>
      <c r="H526">
        <f t="shared" si="118"/>
        <v>26755.855793064031</v>
      </c>
      <c r="I526">
        <f t="shared" si="119"/>
        <v>30973.151385156514</v>
      </c>
      <c r="J526" s="46">
        <f t="shared" si="120"/>
        <v>1960.3260370352721</v>
      </c>
      <c r="K526">
        <f t="shared" si="121"/>
        <v>4.9295301460812446</v>
      </c>
      <c r="L526">
        <f t="shared" si="122"/>
        <v>3.8999447358238678E-3</v>
      </c>
      <c r="M526" s="46">
        <f t="shared" si="123"/>
        <v>4.9295347741780464</v>
      </c>
      <c r="N526" s="8">
        <f t="shared" si="124"/>
        <v>-1.5520803988453213E-3</v>
      </c>
      <c r="O526" s="5">
        <f>SUM($N$54:N526)*0.1+$O$30</f>
        <v>9.2970656366672209E-3</v>
      </c>
      <c r="P526" s="5">
        <f>SUM($O$54:O526)+$U$30</f>
        <v>2.7668370331626391</v>
      </c>
      <c r="Q526" s="8">
        <f t="shared" si="125"/>
        <v>-2.6614541913250397E-3</v>
      </c>
      <c r="R526" s="5">
        <f>SUM($Q$54:Q526)*0.1+$O$8</f>
        <v>-6.7227062470060064E-2</v>
      </c>
      <c r="S526" s="5">
        <f>SUM($R$54:R526)+$U$8</f>
        <v>-10.601616242554217</v>
      </c>
      <c r="T526">
        <f t="shared" si="126"/>
        <v>6.786687968225634E-2</v>
      </c>
      <c r="U526">
        <f t="shared" si="127"/>
        <v>10.956717305948422</v>
      </c>
      <c r="X526" s="1"/>
    </row>
    <row r="527" spans="2:24" x14ac:dyDescent="0.35">
      <c r="B527">
        <f t="shared" si="112"/>
        <v>47.300000000000402</v>
      </c>
      <c r="C527">
        <f t="shared" si="113"/>
        <v>0</v>
      </c>
      <c r="D527">
        <f t="shared" si="114"/>
        <v>1693.4085944977662</v>
      </c>
      <c r="E527">
        <f t="shared" si="115"/>
        <v>-987.54519064168142</v>
      </c>
      <c r="F527">
        <f t="shared" si="116"/>
        <v>0</v>
      </c>
      <c r="G527">
        <f t="shared" si="117"/>
        <v>15504.459493073999</v>
      </c>
      <c r="H527">
        <f t="shared" si="118"/>
        <v>26586.514933614249</v>
      </c>
      <c r="I527">
        <f t="shared" si="119"/>
        <v>30777.118781452984</v>
      </c>
      <c r="J527" s="46">
        <f t="shared" si="120"/>
        <v>1960.3260370352721</v>
      </c>
      <c r="K527">
        <f t="shared" si="121"/>
        <v>4.8983305881946535</v>
      </c>
      <c r="L527">
        <f t="shared" si="122"/>
        <v>3.8999447358238678E-3</v>
      </c>
      <c r="M527" s="46">
        <f t="shared" si="123"/>
        <v>4.8983352457697515</v>
      </c>
      <c r="N527" s="8">
        <f t="shared" si="124"/>
        <v>-1.5422571051817429E-3</v>
      </c>
      <c r="O527" s="5">
        <f>SUM($N$54:N527)*0.1+$O$30</f>
        <v>9.1428399261490462E-3</v>
      </c>
      <c r="P527" s="5">
        <f>SUM($O$54:O527)+$U$30</f>
        <v>2.7759798730887879</v>
      </c>
      <c r="Q527" s="8">
        <f t="shared" si="125"/>
        <v>-2.6446095445445007E-3</v>
      </c>
      <c r="R527" s="5">
        <f>SUM($Q$54:Q527)*0.1+$O$8</f>
        <v>-6.7491523424514518E-2</v>
      </c>
      <c r="S527" s="5">
        <f>SUM($R$54:R527)+$U$8</f>
        <v>-10.669107765978731</v>
      </c>
      <c r="T527">
        <f t="shared" si="126"/>
        <v>6.8107982322756971E-2</v>
      </c>
      <c r="U527">
        <f t="shared" si="127"/>
        <v>11.024333303100997</v>
      </c>
      <c r="X527" s="1"/>
    </row>
    <row r="528" spans="2:24" x14ac:dyDescent="0.35">
      <c r="B528">
        <f t="shared" si="112"/>
        <v>47.400000000000404</v>
      </c>
      <c r="C528">
        <f t="shared" si="113"/>
        <v>0</v>
      </c>
      <c r="D528">
        <f t="shared" si="114"/>
        <v>1693.4085944977662</v>
      </c>
      <c r="E528">
        <f t="shared" si="115"/>
        <v>-987.54519064168142</v>
      </c>
      <c r="F528">
        <f t="shared" si="116"/>
        <v>0</v>
      </c>
      <c r="G528">
        <f t="shared" si="117"/>
        <v>15405.70497400983</v>
      </c>
      <c r="H528">
        <f t="shared" si="118"/>
        <v>26417.174074164472</v>
      </c>
      <c r="I528">
        <f t="shared" si="119"/>
        <v>30581.086177749454</v>
      </c>
      <c r="J528" s="46">
        <f t="shared" si="120"/>
        <v>1960.3260370352721</v>
      </c>
      <c r="K528">
        <f t="shared" si="121"/>
        <v>4.8671310303080615</v>
      </c>
      <c r="L528">
        <f t="shared" si="122"/>
        <v>3.8999447358238678E-3</v>
      </c>
      <c r="M528" s="46">
        <f t="shared" si="123"/>
        <v>4.867135717739381</v>
      </c>
      <c r="N528" s="8">
        <f t="shared" si="124"/>
        <v>-1.5324338115181644E-3</v>
      </c>
      <c r="O528" s="5">
        <f>SUM($N$54:N528)*0.1+$O$30</f>
        <v>8.9895965449972304E-3</v>
      </c>
      <c r="P528" s="5">
        <f>SUM($O$54:O528)+$U$30</f>
        <v>2.784969469633785</v>
      </c>
      <c r="Q528" s="8">
        <f t="shared" si="125"/>
        <v>-2.627764897763962E-3</v>
      </c>
      <c r="R528" s="5">
        <f>SUM($Q$54:Q528)*0.1+$O$8</f>
        <v>-6.7754299914290911E-2</v>
      </c>
      <c r="S528" s="5">
        <f>SUM($R$54:R528)+$U$8</f>
        <v>-10.736862065893023</v>
      </c>
      <c r="T528">
        <f t="shared" si="126"/>
        <v>6.8348065100026847E-2</v>
      </c>
      <c r="U528">
        <f t="shared" si="127"/>
        <v>11.092171201744268</v>
      </c>
      <c r="X528" s="1"/>
    </row>
    <row r="529" spans="2:24" x14ac:dyDescent="0.35">
      <c r="B529">
        <f t="shared" si="112"/>
        <v>47.500000000000405</v>
      </c>
      <c r="C529">
        <f t="shared" si="113"/>
        <v>0</v>
      </c>
      <c r="D529">
        <f t="shared" si="114"/>
        <v>1693.4085944977662</v>
      </c>
      <c r="E529">
        <f t="shared" si="115"/>
        <v>-987.54519064168142</v>
      </c>
      <c r="F529">
        <f t="shared" si="116"/>
        <v>0</v>
      </c>
      <c r="G529">
        <f t="shared" si="117"/>
        <v>15306.95045494566</v>
      </c>
      <c r="H529">
        <f t="shared" si="118"/>
        <v>26247.833214714694</v>
      </c>
      <c r="I529">
        <f t="shared" si="119"/>
        <v>30385.053574045927</v>
      </c>
      <c r="J529" s="46">
        <f t="shared" si="120"/>
        <v>1960.3260370352721</v>
      </c>
      <c r="K529">
        <f t="shared" si="121"/>
        <v>4.8359314724214713</v>
      </c>
      <c r="L529">
        <f t="shared" si="122"/>
        <v>3.8999447358238678E-3</v>
      </c>
      <c r="M529" s="46">
        <f t="shared" si="123"/>
        <v>4.8359361900942543</v>
      </c>
      <c r="N529" s="8">
        <f t="shared" si="124"/>
        <v>-1.522610517854586E-3</v>
      </c>
      <c r="O529" s="5">
        <f>SUM($N$54:N529)*0.1+$O$30</f>
        <v>8.8373354932117718E-3</v>
      </c>
      <c r="P529" s="5">
        <f>SUM($O$54:O529)+$U$30</f>
        <v>2.7938068051269966</v>
      </c>
      <c r="Q529" s="8">
        <f t="shared" si="125"/>
        <v>-2.6109202509834229E-3</v>
      </c>
      <c r="R529" s="5">
        <f>SUM($Q$54:Q529)*0.1+$O$8</f>
        <v>-6.8015391939389255E-2</v>
      </c>
      <c r="S529" s="5">
        <f>SUM($R$54:R529)+$U$8</f>
        <v>-10.804877457832411</v>
      </c>
      <c r="T529">
        <f t="shared" si="126"/>
        <v>6.8587112778482798E-2</v>
      </c>
      <c r="U529">
        <f t="shared" si="127"/>
        <v>11.160229986122548</v>
      </c>
      <c r="X529" s="1"/>
    </row>
    <row r="530" spans="2:24" x14ac:dyDescent="0.35">
      <c r="B530">
        <f t="shared" si="112"/>
        <v>47.600000000000406</v>
      </c>
      <c r="C530">
        <f t="shared" si="113"/>
        <v>0</v>
      </c>
      <c r="D530">
        <f t="shared" si="114"/>
        <v>1693.4085944977662</v>
      </c>
      <c r="E530">
        <f t="shared" si="115"/>
        <v>-987.54519064168142</v>
      </c>
      <c r="F530">
        <f t="shared" si="116"/>
        <v>0</v>
      </c>
      <c r="G530">
        <f t="shared" si="117"/>
        <v>15208.195935881489</v>
      </c>
      <c r="H530">
        <f t="shared" si="118"/>
        <v>26078.492355264916</v>
      </c>
      <c r="I530">
        <f t="shared" si="119"/>
        <v>30189.020970342397</v>
      </c>
      <c r="J530" s="46">
        <f t="shared" si="120"/>
        <v>1960.3260370352721</v>
      </c>
      <c r="K530">
        <f t="shared" si="121"/>
        <v>4.8047319145348792</v>
      </c>
      <c r="L530">
        <f t="shared" si="122"/>
        <v>3.8999447358238678E-3</v>
      </c>
      <c r="M530" s="46">
        <f t="shared" si="123"/>
        <v>4.8047366628418704</v>
      </c>
      <c r="N530" s="8">
        <f t="shared" si="124"/>
        <v>-1.5127872241910076E-3</v>
      </c>
      <c r="O530" s="5">
        <f>SUM($N$54:N530)*0.1+$O$30</f>
        <v>8.686056770792672E-3</v>
      </c>
      <c r="P530" s="5">
        <f>SUM($O$54:O530)+$U$30</f>
        <v>2.8024928618977891</v>
      </c>
      <c r="Q530" s="8">
        <f t="shared" si="125"/>
        <v>-2.5940756042028843E-3</v>
      </c>
      <c r="R530" s="5">
        <f>SUM($Q$54:Q530)*0.1+$O$8</f>
        <v>-6.8274799499809538E-2</v>
      </c>
      <c r="S530" s="5">
        <f>SUM($R$54:R530)+$U$8</f>
        <v>-10.873152257332221</v>
      </c>
      <c r="T530">
        <f t="shared" si="126"/>
        <v>6.8825110453704513E-2</v>
      </c>
      <c r="U530">
        <f t="shared" si="127"/>
        <v>11.228508638822737</v>
      </c>
      <c r="X530" s="1"/>
    </row>
    <row r="531" spans="2:24" x14ac:dyDescent="0.35">
      <c r="B531">
        <f t="shared" si="112"/>
        <v>47.700000000000408</v>
      </c>
      <c r="C531">
        <f t="shared" si="113"/>
        <v>0</v>
      </c>
      <c r="D531">
        <f t="shared" si="114"/>
        <v>1693.4085944977662</v>
      </c>
      <c r="E531">
        <f t="shared" si="115"/>
        <v>-987.54519064168142</v>
      </c>
      <c r="F531">
        <f t="shared" si="116"/>
        <v>0</v>
      </c>
      <c r="G531">
        <f t="shared" si="117"/>
        <v>15109.441416817321</v>
      </c>
      <c r="H531">
        <f t="shared" si="118"/>
        <v>25909.151495815138</v>
      </c>
      <c r="I531">
        <f t="shared" si="119"/>
        <v>29992.988366638867</v>
      </c>
      <c r="J531" s="46">
        <f t="shared" si="120"/>
        <v>1960.3260370352721</v>
      </c>
      <c r="K531">
        <f t="shared" si="121"/>
        <v>4.7735323566482881</v>
      </c>
      <c r="L531">
        <f t="shared" si="122"/>
        <v>3.8999447358238678E-3</v>
      </c>
      <c r="M531" s="46">
        <f t="shared" si="123"/>
        <v>4.773537135989935</v>
      </c>
      <c r="N531" s="8">
        <f t="shared" si="124"/>
        <v>-1.5029639305274294E-3</v>
      </c>
      <c r="O531" s="5">
        <f>SUM($N$54:N531)*0.1+$O$30</f>
        <v>8.5357603777399295E-3</v>
      </c>
      <c r="P531" s="5">
        <f>SUM($O$54:O531)+$U$30</f>
        <v>2.8110286222755292</v>
      </c>
      <c r="Q531" s="8">
        <f t="shared" si="125"/>
        <v>-2.5772309574223456E-3</v>
      </c>
      <c r="R531" s="5">
        <f>SUM($Q$54:Q531)*0.1+$O$8</f>
        <v>-6.8532522595551773E-2</v>
      </c>
      <c r="S531" s="5">
        <f>SUM($R$54:R531)+$U$8</f>
        <v>-10.941684779927773</v>
      </c>
      <c r="T531">
        <f t="shared" si="126"/>
        <v>6.9062043544453638E-2</v>
      </c>
      <c r="U531">
        <f t="shared" si="127"/>
        <v>11.297006140502683</v>
      </c>
      <c r="X531" s="1"/>
    </row>
    <row r="532" spans="2:24" x14ac:dyDescent="0.35">
      <c r="B532">
        <f t="shared" si="112"/>
        <v>47.800000000000409</v>
      </c>
      <c r="C532">
        <f t="shared" si="113"/>
        <v>0</v>
      </c>
      <c r="D532">
        <f t="shared" si="114"/>
        <v>1693.4085944977662</v>
      </c>
      <c r="E532">
        <f t="shared" si="115"/>
        <v>-987.54519064168142</v>
      </c>
      <c r="F532">
        <f t="shared" si="116"/>
        <v>0</v>
      </c>
      <c r="G532">
        <f t="shared" si="117"/>
        <v>15010.686897753152</v>
      </c>
      <c r="H532">
        <f t="shared" si="118"/>
        <v>25739.810636365357</v>
      </c>
      <c r="I532">
        <f t="shared" si="119"/>
        <v>29796.955762935337</v>
      </c>
      <c r="J532" s="46">
        <f t="shared" si="120"/>
        <v>1960.3260370352721</v>
      </c>
      <c r="K532">
        <f t="shared" si="121"/>
        <v>4.742332798761697</v>
      </c>
      <c r="L532">
        <f t="shared" si="122"/>
        <v>3.8999447358238678E-3</v>
      </c>
      <c r="M532" s="46">
        <f t="shared" si="123"/>
        <v>4.7423376095463485</v>
      </c>
      <c r="N532" s="8">
        <f t="shared" si="124"/>
        <v>-1.4931406368638512E-3</v>
      </c>
      <c r="O532" s="5">
        <f>SUM($N$54:N532)*0.1+$O$30</f>
        <v>8.3864463140535441E-3</v>
      </c>
      <c r="P532" s="5">
        <f>SUM($O$54:O532)+$U$30</f>
        <v>2.8194150685895827</v>
      </c>
      <c r="Q532" s="8">
        <f t="shared" si="125"/>
        <v>-2.5603863106418065E-3</v>
      </c>
      <c r="R532" s="5">
        <f>SUM($Q$54:Q532)*0.1+$O$8</f>
        <v>-6.878856122661596E-2</v>
      </c>
      <c r="S532" s="5">
        <f>SUM($R$54:R532)+$U$8</f>
        <v>-11.010473341154389</v>
      </c>
      <c r="T532">
        <f t="shared" si="126"/>
        <v>6.9297897784899615E-2</v>
      </c>
      <c r="U532">
        <f t="shared" si="127"/>
        <v>11.365721469632341</v>
      </c>
      <c r="X532" s="1"/>
    </row>
    <row r="533" spans="2:24" x14ac:dyDescent="0.35">
      <c r="B533">
        <f t="shared" si="112"/>
        <v>47.900000000000411</v>
      </c>
      <c r="C533">
        <f t="shared" si="113"/>
        <v>0</v>
      </c>
      <c r="D533">
        <f t="shared" si="114"/>
        <v>1693.4085944977662</v>
      </c>
      <c r="E533">
        <f t="shared" si="115"/>
        <v>-987.54519064168142</v>
      </c>
      <c r="F533">
        <f t="shared" si="116"/>
        <v>0</v>
      </c>
      <c r="G533">
        <f t="shared" si="117"/>
        <v>14911.93237868898</v>
      </c>
      <c r="H533">
        <f t="shared" si="118"/>
        <v>25570.469776915575</v>
      </c>
      <c r="I533">
        <f t="shared" si="119"/>
        <v>29600.923159231803</v>
      </c>
      <c r="J533" s="46">
        <f t="shared" si="120"/>
        <v>1960.3260370352721</v>
      </c>
      <c r="K533">
        <f t="shared" si="121"/>
        <v>4.711133240875105</v>
      </c>
      <c r="L533">
        <f t="shared" si="122"/>
        <v>3.8999447358238678E-3</v>
      </c>
      <c r="M533" s="46">
        <f t="shared" si="123"/>
        <v>4.7111380835192254</v>
      </c>
      <c r="N533" s="8">
        <f t="shared" si="124"/>
        <v>-1.4833173432002725E-3</v>
      </c>
      <c r="O533" s="5">
        <f>SUM($N$54:N533)*0.1+$O$30</f>
        <v>8.2381145797335159E-3</v>
      </c>
      <c r="P533" s="5">
        <f>SUM($O$54:O533)+$U$30</f>
        <v>2.8276531831693164</v>
      </c>
      <c r="Q533" s="8">
        <f t="shared" si="125"/>
        <v>-2.5435416638612675E-3</v>
      </c>
      <c r="R533" s="5">
        <f>SUM($Q$54:Q533)*0.1+$O$8</f>
        <v>-6.9042915393002086E-2</v>
      </c>
      <c r="S533" s="5">
        <f>SUM($R$54:R533)+$U$8</f>
        <v>-11.079516256547391</v>
      </c>
      <c r="T533">
        <f t="shared" si="126"/>
        <v>6.9532659217047516E-2</v>
      </c>
      <c r="U533">
        <f t="shared" si="127"/>
        <v>11.434653602247227</v>
      </c>
      <c r="X533" s="1"/>
    </row>
    <row r="534" spans="2:24" x14ac:dyDescent="0.35">
      <c r="B534">
        <f t="shared" si="112"/>
        <v>48.000000000000412</v>
      </c>
      <c r="C534">
        <f t="shared" si="113"/>
        <v>0</v>
      </c>
      <c r="D534">
        <f t="shared" si="114"/>
        <v>1693.4085944977662</v>
      </c>
      <c r="E534">
        <f t="shared" si="115"/>
        <v>-987.54519064168142</v>
      </c>
      <c r="F534">
        <f t="shared" si="116"/>
        <v>0</v>
      </c>
      <c r="G534">
        <f t="shared" si="117"/>
        <v>14813.177859624813</v>
      </c>
      <c r="H534">
        <f t="shared" si="118"/>
        <v>25401.128917465798</v>
      </c>
      <c r="I534">
        <f t="shared" si="119"/>
        <v>29404.890555528276</v>
      </c>
      <c r="J534" s="46">
        <f t="shared" si="120"/>
        <v>1960.3260370352721</v>
      </c>
      <c r="K534">
        <f t="shared" si="121"/>
        <v>4.6799336829885139</v>
      </c>
      <c r="L534">
        <f t="shared" si="122"/>
        <v>3.8999447358238678E-3</v>
      </c>
      <c r="M534" s="46">
        <f t="shared" si="123"/>
        <v>4.6799385579168948</v>
      </c>
      <c r="N534" s="8">
        <f t="shared" si="124"/>
        <v>-1.4734940495366943E-3</v>
      </c>
      <c r="O534" s="5">
        <f>SUM($N$54:N534)*0.1+$O$30</f>
        <v>8.0907651747798466E-3</v>
      </c>
      <c r="P534" s="5">
        <f>SUM($O$54:O534)+$U$30</f>
        <v>2.835743948344096</v>
      </c>
      <c r="Q534" s="8">
        <f t="shared" si="125"/>
        <v>-2.5266970170807284E-3</v>
      </c>
      <c r="R534" s="5">
        <f>SUM($Q$54:Q534)*0.1+$O$8</f>
        <v>-6.9295585094710163E-2</v>
      </c>
      <c r="S534" s="5">
        <f>SUM($R$54:R534)+$U$8</f>
        <v>-11.148811841642102</v>
      </c>
      <c r="T534">
        <f t="shared" si="126"/>
        <v>6.9766314183362502E-2</v>
      </c>
      <c r="U534">
        <f t="shared" si="127"/>
        <v>11.503801511713826</v>
      </c>
      <c r="X534" s="1"/>
    </row>
    <row r="535" spans="2:24" x14ac:dyDescent="0.35">
      <c r="B535">
        <f t="shared" si="112"/>
        <v>48.100000000000414</v>
      </c>
      <c r="C535">
        <f t="shared" si="113"/>
        <v>0</v>
      </c>
      <c r="D535">
        <f t="shared" si="114"/>
        <v>1693.4085944977662</v>
      </c>
      <c r="E535">
        <f t="shared" si="115"/>
        <v>-987.54519064168142</v>
      </c>
      <c r="F535">
        <f t="shared" si="116"/>
        <v>0</v>
      </c>
      <c r="G535">
        <f t="shared" si="117"/>
        <v>14714.423340560643</v>
      </c>
      <c r="H535">
        <f t="shared" si="118"/>
        <v>25231.78805801602</v>
      </c>
      <c r="I535">
        <f t="shared" si="119"/>
        <v>29208.857951824746</v>
      </c>
      <c r="J535" s="46">
        <f t="shared" si="120"/>
        <v>1960.3260370352721</v>
      </c>
      <c r="K535">
        <f t="shared" si="121"/>
        <v>4.6487341251019227</v>
      </c>
      <c r="L535">
        <f t="shared" si="122"/>
        <v>3.8999447358238678E-3</v>
      </c>
      <c r="M535" s="46">
        <f t="shared" si="123"/>
        <v>4.6487390327479092</v>
      </c>
      <c r="N535" s="8">
        <f t="shared" si="124"/>
        <v>-1.4636707558731159E-3</v>
      </c>
      <c r="O535" s="5">
        <f>SUM($N$54:N535)*0.1+$O$30</f>
        <v>7.9443980991925345E-3</v>
      </c>
      <c r="P535" s="5">
        <f>SUM($O$54:O535)+$U$30</f>
        <v>2.8436883464432885</v>
      </c>
      <c r="Q535" s="8">
        <f t="shared" si="125"/>
        <v>-2.5098523703001897E-3</v>
      </c>
      <c r="R535" s="5">
        <f>SUM($Q$54:Q535)*0.1+$O$8</f>
        <v>-6.9546570331740179E-2</v>
      </c>
      <c r="S535" s="5">
        <f>SUM($R$54:R535)+$U$8</f>
        <v>-11.218358411973842</v>
      </c>
      <c r="T535">
        <f t="shared" si="126"/>
        <v>6.9998849319586234E-2</v>
      </c>
      <c r="U535">
        <f t="shared" si="127"/>
        <v>11.573164168506452</v>
      </c>
      <c r="X535" s="1"/>
    </row>
    <row r="536" spans="2:24" x14ac:dyDescent="0.35">
      <c r="B536">
        <f t="shared" si="112"/>
        <v>48.200000000000415</v>
      </c>
      <c r="C536">
        <f t="shared" si="113"/>
        <v>0</v>
      </c>
      <c r="D536">
        <f t="shared" si="114"/>
        <v>1693.4085944977662</v>
      </c>
      <c r="E536">
        <f t="shared" si="115"/>
        <v>-987.54519064168142</v>
      </c>
      <c r="F536">
        <f t="shared" si="116"/>
        <v>0</v>
      </c>
      <c r="G536">
        <f t="shared" si="117"/>
        <v>14615.668821496474</v>
      </c>
      <c r="H536">
        <f t="shared" si="118"/>
        <v>25062.447198566239</v>
      </c>
      <c r="I536">
        <f t="shared" si="119"/>
        <v>29012.825348121216</v>
      </c>
      <c r="J536" s="46">
        <f t="shared" si="120"/>
        <v>1960.3260370352721</v>
      </c>
      <c r="K536">
        <f t="shared" si="121"/>
        <v>4.6175345672153307</v>
      </c>
      <c r="L536">
        <f t="shared" si="122"/>
        <v>3.8999447358238678E-3</v>
      </c>
      <c r="M536" s="46">
        <f t="shared" si="123"/>
        <v>4.6175395080210526</v>
      </c>
      <c r="N536" s="8">
        <f t="shared" si="124"/>
        <v>-1.4538474622095377E-3</v>
      </c>
      <c r="O536" s="5">
        <f>SUM($N$54:N536)*0.1+$O$30</f>
        <v>7.7990133529715804E-3</v>
      </c>
      <c r="P536" s="5">
        <f>SUM($O$54:O536)+$U$30</f>
        <v>2.85148735979626</v>
      </c>
      <c r="Q536" s="8">
        <f t="shared" si="125"/>
        <v>-2.4930077235196507E-3</v>
      </c>
      <c r="R536" s="5">
        <f>SUM($Q$54:Q536)*0.1+$O$8</f>
        <v>-6.9795871104092147E-2</v>
      </c>
      <c r="S536" s="5">
        <f>SUM($R$54:R536)+$U$8</f>
        <v>-11.288154283077935</v>
      </c>
      <c r="T536">
        <f t="shared" si="126"/>
        <v>7.0230251547740263E-2</v>
      </c>
      <c r="U536">
        <f t="shared" si="127"/>
        <v>11.642740539995236</v>
      </c>
      <c r="X536" s="1"/>
    </row>
    <row r="537" spans="2:24" x14ac:dyDescent="0.35">
      <c r="B537">
        <f t="shared" si="112"/>
        <v>48.300000000000416</v>
      </c>
      <c r="C537">
        <f t="shared" si="113"/>
        <v>0</v>
      </c>
      <c r="D537">
        <f t="shared" si="114"/>
        <v>1693.4085944977662</v>
      </c>
      <c r="E537">
        <f t="shared" si="115"/>
        <v>-987.54519064168142</v>
      </c>
      <c r="F537">
        <f t="shared" si="116"/>
        <v>0</v>
      </c>
      <c r="G537">
        <f t="shared" si="117"/>
        <v>14516.914302432302</v>
      </c>
      <c r="H537">
        <f t="shared" si="118"/>
        <v>24893.106339116464</v>
      </c>
      <c r="I537">
        <f t="shared" si="119"/>
        <v>28816.792744417686</v>
      </c>
      <c r="J537" s="46">
        <f t="shared" si="120"/>
        <v>1960.3260370352721</v>
      </c>
      <c r="K537">
        <f t="shared" si="121"/>
        <v>4.5863350093287396</v>
      </c>
      <c r="L537">
        <f t="shared" si="122"/>
        <v>3.8999447358238678E-3</v>
      </c>
      <c r="M537" s="46">
        <f t="shared" si="123"/>
        <v>4.586339983745348</v>
      </c>
      <c r="N537" s="8">
        <f t="shared" si="124"/>
        <v>-1.444024168545959E-3</v>
      </c>
      <c r="O537" s="5">
        <f>SUM($N$54:N537)*0.1+$O$30</f>
        <v>7.6546109361169852E-3</v>
      </c>
      <c r="P537" s="5">
        <f>SUM($O$54:O537)+$U$30</f>
        <v>2.8591419707323769</v>
      </c>
      <c r="Q537" s="8">
        <f t="shared" si="125"/>
        <v>-2.4761630767391124E-3</v>
      </c>
      <c r="R537" s="5">
        <f>SUM($Q$54:Q537)*0.1+$O$8</f>
        <v>-7.0043487411766067E-2</v>
      </c>
      <c r="S537" s="5">
        <f>SUM($R$54:R537)+$U$8</f>
        <v>-11.358197770489701</v>
      </c>
      <c r="T537">
        <f t="shared" si="126"/>
        <v>7.0460508069311797E-2</v>
      </c>
      <c r="U537">
        <f t="shared" si="127"/>
        <v>11.712529590244827</v>
      </c>
      <c r="X537" s="1"/>
    </row>
    <row r="538" spans="2:24" x14ac:dyDescent="0.35">
      <c r="B538">
        <f t="shared" si="112"/>
        <v>48.400000000000418</v>
      </c>
      <c r="C538">
        <f t="shared" si="113"/>
        <v>0</v>
      </c>
      <c r="D538">
        <f t="shared" si="114"/>
        <v>1693.4085944977662</v>
      </c>
      <c r="E538">
        <f t="shared" si="115"/>
        <v>-987.54519064168142</v>
      </c>
      <c r="F538">
        <f t="shared" si="116"/>
        <v>0</v>
      </c>
      <c r="G538">
        <f t="shared" si="117"/>
        <v>14418.159783368134</v>
      </c>
      <c r="H538">
        <f t="shared" si="118"/>
        <v>24723.765479666683</v>
      </c>
      <c r="I538">
        <f t="shared" si="119"/>
        <v>28620.760140714156</v>
      </c>
      <c r="J538" s="46">
        <f t="shared" si="120"/>
        <v>1960.3260370352721</v>
      </c>
      <c r="K538">
        <f t="shared" si="121"/>
        <v>4.5551354514421485</v>
      </c>
      <c r="L538">
        <f t="shared" si="122"/>
        <v>3.8999447358238678E-3</v>
      </c>
      <c r="M538" s="46">
        <f t="shared" si="123"/>
        <v>4.5551404599300662</v>
      </c>
      <c r="N538" s="8">
        <f t="shared" si="124"/>
        <v>-1.4342008748823806E-3</v>
      </c>
      <c r="O538" s="5">
        <f>SUM($N$54:N538)*0.1+$O$30</f>
        <v>7.5111908486287463E-3</v>
      </c>
      <c r="P538" s="5">
        <f>SUM($O$54:O538)+$U$30</f>
        <v>2.8666531615810058</v>
      </c>
      <c r="Q538" s="8">
        <f t="shared" si="125"/>
        <v>-2.4593184299585729E-3</v>
      </c>
      <c r="R538" s="5">
        <f>SUM($Q$54:Q538)*0.1+$O$8</f>
        <v>-7.0289419254761926E-2</v>
      </c>
      <c r="S538" s="5">
        <f>SUM($R$54:R538)+$U$8</f>
        <v>-11.428487189744462</v>
      </c>
      <c r="T538">
        <f t="shared" si="126"/>
        <v>7.0689606358616972E-2</v>
      </c>
      <c r="U538">
        <f t="shared" si="127"/>
        <v>11.782530279823415</v>
      </c>
      <c r="X538" s="1"/>
    </row>
    <row r="539" spans="2:24" x14ac:dyDescent="0.35">
      <c r="B539">
        <f t="shared" si="112"/>
        <v>48.500000000000419</v>
      </c>
      <c r="C539">
        <f t="shared" si="113"/>
        <v>0</v>
      </c>
      <c r="D539">
        <f t="shared" si="114"/>
        <v>1693.4085944977662</v>
      </c>
      <c r="E539">
        <f t="shared" si="115"/>
        <v>-987.54519064168142</v>
      </c>
      <c r="F539">
        <f t="shared" si="116"/>
        <v>0</v>
      </c>
      <c r="G539">
        <f t="shared" si="117"/>
        <v>14319.405264303965</v>
      </c>
      <c r="H539">
        <f t="shared" si="118"/>
        <v>24554.424620216905</v>
      </c>
      <c r="I539">
        <f t="shared" si="119"/>
        <v>28424.727537010629</v>
      </c>
      <c r="J539" s="46">
        <f t="shared" si="120"/>
        <v>1960.3260370352721</v>
      </c>
      <c r="K539">
        <f t="shared" si="121"/>
        <v>4.5239358935555574</v>
      </c>
      <c r="L539">
        <f t="shared" si="122"/>
        <v>3.8999447358238678E-3</v>
      </c>
      <c r="M539" s="46">
        <f t="shared" si="123"/>
        <v>4.5239409365847321</v>
      </c>
      <c r="N539" s="8">
        <f t="shared" si="124"/>
        <v>-1.4243775812188024E-3</v>
      </c>
      <c r="O539" s="5">
        <f>SUM($N$54:N539)*0.1+$O$30</f>
        <v>7.3687530905068663E-3</v>
      </c>
      <c r="P539" s="5">
        <f>SUM($O$54:O539)+$U$30</f>
        <v>2.8740219146715127</v>
      </c>
      <c r="Q539" s="8">
        <f t="shared" si="125"/>
        <v>-2.4424737831780343E-3</v>
      </c>
      <c r="R539" s="5">
        <f>SUM($Q$54:Q539)*0.1+$O$8</f>
        <v>-7.0533666633079736E-2</v>
      </c>
      <c r="S539" s="5">
        <f>SUM($R$54:R539)+$U$8</f>
        <v>-11.499020856377543</v>
      </c>
      <c r="T539">
        <f t="shared" si="126"/>
        <v>7.0917534156337392E-2</v>
      </c>
      <c r="U539">
        <f t="shared" si="127"/>
        <v>11.852741565621763</v>
      </c>
      <c r="X539" s="1"/>
    </row>
    <row r="540" spans="2:24" x14ac:dyDescent="0.35">
      <c r="B540">
        <f t="shared" si="112"/>
        <v>48.600000000000421</v>
      </c>
      <c r="C540">
        <f t="shared" si="113"/>
        <v>0</v>
      </c>
      <c r="D540">
        <f t="shared" si="114"/>
        <v>1693.4085944977662</v>
      </c>
      <c r="E540">
        <f t="shared" si="115"/>
        <v>-987.54519064168142</v>
      </c>
      <c r="F540">
        <f t="shared" si="116"/>
        <v>0</v>
      </c>
      <c r="G540">
        <f t="shared" si="117"/>
        <v>14220.650745239796</v>
      </c>
      <c r="H540">
        <f t="shared" si="118"/>
        <v>24385.083760767124</v>
      </c>
      <c r="I540">
        <f t="shared" si="119"/>
        <v>28228.694933307095</v>
      </c>
      <c r="J540" s="46">
        <f t="shared" si="120"/>
        <v>1960.3260370352721</v>
      </c>
      <c r="K540">
        <f t="shared" si="121"/>
        <v>4.4927363356689654</v>
      </c>
      <c r="L540">
        <f t="shared" si="122"/>
        <v>3.8999447358238678E-3</v>
      </c>
      <c r="M540" s="46">
        <f t="shared" si="123"/>
        <v>4.4927414137191368</v>
      </c>
      <c r="N540" s="8">
        <f t="shared" si="124"/>
        <v>-1.4145542875552241E-3</v>
      </c>
      <c r="O540" s="5">
        <f>SUM($N$54:N540)*0.1+$O$30</f>
        <v>7.2272976617513435E-3</v>
      </c>
      <c r="P540" s="5">
        <f>SUM($O$54:O540)+$U$30</f>
        <v>2.8812492123332643</v>
      </c>
      <c r="Q540" s="8">
        <f t="shared" si="125"/>
        <v>-2.4256291363974952E-3</v>
      </c>
      <c r="R540" s="5">
        <f>SUM($Q$54:Q540)*0.1+$O$8</f>
        <v>-7.0776229546719485E-2</v>
      </c>
      <c r="S540" s="5">
        <f>SUM($R$54:R540)+$U$8</f>
        <v>-11.569797085924263</v>
      </c>
      <c r="T540">
        <f t="shared" si="126"/>
        <v>7.1144279463225185E-2</v>
      </c>
      <c r="U540">
        <f t="shared" si="127"/>
        <v>11.923162400681818</v>
      </c>
      <c r="X540" s="1"/>
    </row>
    <row r="541" spans="2:24" x14ac:dyDescent="0.35">
      <c r="B541">
        <f t="shared" si="112"/>
        <v>48.700000000000422</v>
      </c>
      <c r="C541">
        <f t="shared" si="113"/>
        <v>0</v>
      </c>
      <c r="D541">
        <f t="shared" si="114"/>
        <v>1693.4085944977662</v>
      </c>
      <c r="E541">
        <f t="shared" si="115"/>
        <v>-987.54519064168142</v>
      </c>
      <c r="F541">
        <f t="shared" si="116"/>
        <v>0</v>
      </c>
      <c r="G541">
        <f t="shared" si="117"/>
        <v>14121.896226175624</v>
      </c>
      <c r="H541">
        <f t="shared" si="118"/>
        <v>24215.742901317339</v>
      </c>
      <c r="I541">
        <f t="shared" si="119"/>
        <v>28032.662329603558</v>
      </c>
      <c r="J541" s="46">
        <f t="shared" si="120"/>
        <v>1960.3260370352721</v>
      </c>
      <c r="K541">
        <f t="shared" si="121"/>
        <v>4.4615367777823725</v>
      </c>
      <c r="L541">
        <f t="shared" si="122"/>
        <v>3.8999447358238678E-3</v>
      </c>
      <c r="M541" s="46">
        <f t="shared" si="123"/>
        <v>4.4615418913433444</v>
      </c>
      <c r="N541" s="8">
        <f t="shared" si="124"/>
        <v>-1.4047309938916455E-3</v>
      </c>
      <c r="O541" s="5">
        <f>SUM($N$54:N541)*0.1+$O$30</f>
        <v>7.0868245623621796E-3</v>
      </c>
      <c r="P541" s="5">
        <f>SUM($O$54:O541)+$U$30</f>
        <v>2.8883360368956263</v>
      </c>
      <c r="Q541" s="8">
        <f t="shared" si="125"/>
        <v>-2.4087844896169557E-3</v>
      </c>
      <c r="R541" s="5">
        <f>SUM($Q$54:Q541)*0.1+$O$8</f>
        <v>-7.1017107995681186E-2</v>
      </c>
      <c r="S541" s="5">
        <f>SUM($R$54:R541)+$U$8</f>
        <v>-11.640814193919944</v>
      </c>
      <c r="T541">
        <f t="shared" si="126"/>
        <v>7.1369830533972431E-2</v>
      </c>
      <c r="U541">
        <f t="shared" si="127"/>
        <v>11.993791734034653</v>
      </c>
      <c r="X541" s="1"/>
    </row>
    <row r="542" spans="2:24" x14ac:dyDescent="0.35">
      <c r="B542">
        <f t="shared" si="112"/>
        <v>48.800000000000423</v>
      </c>
      <c r="C542">
        <f t="shared" si="113"/>
        <v>0</v>
      </c>
      <c r="D542">
        <f t="shared" si="114"/>
        <v>1693.4085944977662</v>
      </c>
      <c r="E542">
        <f t="shared" si="115"/>
        <v>-987.54519064168142</v>
      </c>
      <c r="F542">
        <f t="shared" si="116"/>
        <v>0</v>
      </c>
      <c r="G542">
        <f t="shared" si="117"/>
        <v>14023.141707111456</v>
      </c>
      <c r="H542">
        <f t="shared" si="118"/>
        <v>24046.402041867565</v>
      </c>
      <c r="I542">
        <f t="shared" si="119"/>
        <v>27836.629725900035</v>
      </c>
      <c r="J542" s="46">
        <f t="shared" si="120"/>
        <v>1960.3260370352721</v>
      </c>
      <c r="K542">
        <f t="shared" si="121"/>
        <v>4.4303372198957822</v>
      </c>
      <c r="L542">
        <f t="shared" si="122"/>
        <v>3.8999447358238678E-3</v>
      </c>
      <c r="M542" s="46">
        <f t="shared" si="123"/>
        <v>4.4303423694677049</v>
      </c>
      <c r="N542" s="8">
        <f t="shared" si="124"/>
        <v>-1.3949077002280673E-3</v>
      </c>
      <c r="O542" s="5">
        <f>SUM($N$54:N542)*0.1+$O$30</f>
        <v>6.947333792339372E-3</v>
      </c>
      <c r="P542" s="5">
        <f>SUM($O$54:O542)+$U$30</f>
        <v>2.8952833706879657</v>
      </c>
      <c r="Q542" s="8">
        <f t="shared" si="125"/>
        <v>-2.3919398428364175E-3</v>
      </c>
      <c r="R542" s="5">
        <f>SUM($Q$54:Q542)*0.1+$O$8</f>
        <v>-7.1256301979964826E-2</v>
      </c>
      <c r="S542" s="5">
        <f>SUM($R$54:R542)+$U$8</f>
        <v>-11.712070495899908</v>
      </c>
      <c r="T542">
        <f t="shared" si="126"/>
        <v>7.1594175871240534E-2</v>
      </c>
      <c r="U542">
        <f t="shared" si="127"/>
        <v>12.064628510547326</v>
      </c>
      <c r="X542" s="1"/>
    </row>
    <row r="543" spans="2:24" x14ac:dyDescent="0.35">
      <c r="B543">
        <f t="shared" si="112"/>
        <v>48.900000000000425</v>
      </c>
      <c r="C543">
        <f t="shared" si="113"/>
        <v>0</v>
      </c>
      <c r="D543">
        <f t="shared" si="114"/>
        <v>1693.4085944977662</v>
      </c>
      <c r="E543">
        <f t="shared" si="115"/>
        <v>-987.54519064168142</v>
      </c>
      <c r="F543">
        <f t="shared" si="116"/>
        <v>0</v>
      </c>
      <c r="G543">
        <f t="shared" si="117"/>
        <v>13924.387188047287</v>
      </c>
      <c r="H543">
        <f t="shared" si="118"/>
        <v>23877.061182417783</v>
      </c>
      <c r="I543">
        <f t="shared" si="119"/>
        <v>27640.597122196505</v>
      </c>
      <c r="J543" s="46">
        <f t="shared" si="120"/>
        <v>1960.3260370352721</v>
      </c>
      <c r="K543">
        <f t="shared" si="121"/>
        <v>4.3991376620091911</v>
      </c>
      <c r="L543">
        <f t="shared" si="122"/>
        <v>3.8999447358238678E-3</v>
      </c>
      <c r="M543" s="46">
        <f t="shared" si="123"/>
        <v>4.3991428481028576</v>
      </c>
      <c r="N543" s="8">
        <f t="shared" si="124"/>
        <v>-1.3850844065644889E-3</v>
      </c>
      <c r="O543" s="5">
        <f>SUM($N$54:N543)*0.1+$O$30</f>
        <v>6.8088253516829234E-3</v>
      </c>
      <c r="P543" s="5">
        <f>SUM($O$54:O543)+$U$30</f>
        <v>2.9020921960396486</v>
      </c>
      <c r="Q543" s="8">
        <f t="shared" si="125"/>
        <v>-2.3750951960558784E-3</v>
      </c>
      <c r="R543" s="5">
        <f>SUM($Q$54:Q543)*0.1+$O$8</f>
        <v>-7.1493811499570403E-2</v>
      </c>
      <c r="S543" s="5">
        <f>SUM($R$54:R543)+$U$8</f>
        <v>-11.783564307399478</v>
      </c>
      <c r="T543">
        <f t="shared" si="126"/>
        <v>7.1817304219845404E-2</v>
      </c>
      <c r="U543">
        <f t="shared" si="127"/>
        <v>12.135671670778391</v>
      </c>
      <c r="X543" s="1"/>
    </row>
    <row r="544" spans="2:24" x14ac:dyDescent="0.35">
      <c r="B544">
        <f t="shared" si="112"/>
        <v>49.000000000000426</v>
      </c>
      <c r="C544">
        <f t="shared" si="113"/>
        <v>0</v>
      </c>
      <c r="D544">
        <f t="shared" si="114"/>
        <v>1693.4085944977662</v>
      </c>
      <c r="E544">
        <f t="shared" si="115"/>
        <v>-987.54519064168142</v>
      </c>
      <c r="F544">
        <f t="shared" si="116"/>
        <v>0</v>
      </c>
      <c r="G544">
        <f t="shared" si="117"/>
        <v>13825.632668983115</v>
      </c>
      <c r="H544">
        <f t="shared" si="118"/>
        <v>23707.720322968009</v>
      </c>
      <c r="I544">
        <f t="shared" si="119"/>
        <v>27444.564518492974</v>
      </c>
      <c r="J544" s="46">
        <f t="shared" si="120"/>
        <v>1960.3260370352721</v>
      </c>
      <c r="K544">
        <f t="shared" si="121"/>
        <v>4.3679381041226</v>
      </c>
      <c r="L544">
        <f t="shared" si="122"/>
        <v>3.8999447358238678E-3</v>
      </c>
      <c r="M544" s="46">
        <f t="shared" si="123"/>
        <v>4.3679433272597485</v>
      </c>
      <c r="N544" s="8">
        <f t="shared" si="124"/>
        <v>-1.3752611129009102E-3</v>
      </c>
      <c r="O544" s="5">
        <f>SUM($N$54:N544)*0.1+$O$30</f>
        <v>6.6712992403928327E-3</v>
      </c>
      <c r="P544" s="5">
        <f>SUM($O$54:O544)+$U$30</f>
        <v>2.9087634952800414</v>
      </c>
      <c r="Q544" s="8">
        <f t="shared" si="125"/>
        <v>-2.3582505492753397E-3</v>
      </c>
      <c r="R544" s="5">
        <f>SUM($Q$54:Q544)*0.1+$O$8</f>
        <v>-7.1729636554497933E-2</v>
      </c>
      <c r="S544" s="5">
        <f>SUM($R$54:R544)+$U$8</f>
        <v>-11.855293943953976</v>
      </c>
      <c r="T544">
        <f t="shared" si="126"/>
        <v>7.2039204561094597E-2</v>
      </c>
      <c r="U544">
        <f t="shared" si="127"/>
        <v>12.206920150841718</v>
      </c>
      <c r="X544" s="1"/>
    </row>
    <row r="545" spans="2:24" x14ac:dyDescent="0.35">
      <c r="B545">
        <f t="shared" si="112"/>
        <v>49.100000000000428</v>
      </c>
      <c r="C545">
        <f t="shared" si="113"/>
        <v>0</v>
      </c>
      <c r="D545">
        <f t="shared" si="114"/>
        <v>1693.4085944977662</v>
      </c>
      <c r="E545">
        <f t="shared" si="115"/>
        <v>-987.54519064168142</v>
      </c>
      <c r="F545">
        <f t="shared" si="116"/>
        <v>0</v>
      </c>
      <c r="G545">
        <f t="shared" si="117"/>
        <v>13726.878149918946</v>
      </c>
      <c r="H545">
        <f t="shared" si="118"/>
        <v>23538.379463518235</v>
      </c>
      <c r="I545">
        <f t="shared" si="119"/>
        <v>27248.531914789448</v>
      </c>
      <c r="J545" s="46">
        <f t="shared" si="120"/>
        <v>1960.3260370352721</v>
      </c>
      <c r="K545">
        <f t="shared" si="121"/>
        <v>4.3367385462360089</v>
      </c>
      <c r="L545">
        <f t="shared" si="122"/>
        <v>3.8999447358238678E-3</v>
      </c>
      <c r="M545" s="46">
        <f t="shared" si="123"/>
        <v>4.336743806949638</v>
      </c>
      <c r="N545" s="8">
        <f t="shared" si="124"/>
        <v>-1.365437819237332E-3</v>
      </c>
      <c r="O545" s="5">
        <f>SUM($N$54:N545)*0.1+$O$30</f>
        <v>6.5347554584690992E-3</v>
      </c>
      <c r="P545" s="5">
        <f>SUM($O$54:O545)+$U$30</f>
        <v>2.9152982507385103</v>
      </c>
      <c r="Q545" s="8">
        <f t="shared" si="125"/>
        <v>-2.3414059024948015E-3</v>
      </c>
      <c r="R545" s="5">
        <f>SUM($Q$54:Q545)*0.1+$O$8</f>
        <v>-7.1963777144747415E-2</v>
      </c>
      <c r="S545" s="5">
        <f>SUM($R$54:R545)+$U$8</f>
        <v>-11.927257721098723</v>
      </c>
      <c r="T545">
        <f t="shared" si="126"/>
        <v>7.2259866107271906E-2</v>
      </c>
      <c r="U545">
        <f t="shared" si="127"/>
        <v>12.27837288227834</v>
      </c>
      <c r="X545" s="1"/>
    </row>
    <row r="546" spans="2:24" x14ac:dyDescent="0.35">
      <c r="B546">
        <f t="shared" si="112"/>
        <v>49.200000000000429</v>
      </c>
      <c r="C546">
        <f t="shared" si="113"/>
        <v>0</v>
      </c>
      <c r="D546">
        <f t="shared" si="114"/>
        <v>1693.4085944977662</v>
      </c>
      <c r="E546">
        <f t="shared" si="115"/>
        <v>-987.54519064168142</v>
      </c>
      <c r="F546">
        <f t="shared" si="116"/>
        <v>0</v>
      </c>
      <c r="G546">
        <f t="shared" si="117"/>
        <v>13628.123630854778</v>
      </c>
      <c r="H546">
        <f t="shared" si="118"/>
        <v>23369.038604068453</v>
      </c>
      <c r="I546">
        <f t="shared" si="119"/>
        <v>27052.499311085918</v>
      </c>
      <c r="J546" s="46">
        <f t="shared" si="120"/>
        <v>1960.3260370352721</v>
      </c>
      <c r="K546">
        <f t="shared" si="121"/>
        <v>4.3055389883494177</v>
      </c>
      <c r="L546">
        <f t="shared" si="122"/>
        <v>3.8999447358238678E-3</v>
      </c>
      <c r="M546" s="46">
        <f t="shared" si="123"/>
        <v>4.3055442871841132</v>
      </c>
      <c r="N546" s="8">
        <f t="shared" si="124"/>
        <v>-1.3556145255737538E-3</v>
      </c>
      <c r="O546" s="5">
        <f>SUM($N$54:N546)*0.1+$O$30</f>
        <v>6.3991940059117238E-3</v>
      </c>
      <c r="P546" s="5">
        <f>SUM($O$54:O546)+$U$30</f>
        <v>2.9216974447444222</v>
      </c>
      <c r="Q546" s="8">
        <f t="shared" si="125"/>
        <v>-2.3245612557142624E-3</v>
      </c>
      <c r="R546" s="5">
        <f>SUM($Q$54:Q546)*0.1+$O$8</f>
        <v>-7.2196233270318835E-2</v>
      </c>
      <c r="S546" s="5">
        <f>SUM($R$54:R546)+$U$8</f>
        <v>-11.999453954369041</v>
      </c>
      <c r="T546">
        <f t="shared" si="126"/>
        <v>7.2479278296266089E-2</v>
      </c>
      <c r="U546">
        <f t="shared" si="127"/>
        <v>12.350028791936031</v>
      </c>
      <c r="X546" s="1"/>
    </row>
    <row r="547" spans="2:24" x14ac:dyDescent="0.35">
      <c r="B547">
        <f t="shared" si="112"/>
        <v>49.300000000000431</v>
      </c>
      <c r="C547">
        <f t="shared" si="113"/>
        <v>0</v>
      </c>
      <c r="D547">
        <f t="shared" si="114"/>
        <v>1693.4085944977662</v>
      </c>
      <c r="E547">
        <f t="shared" si="115"/>
        <v>-987.54519064168142</v>
      </c>
      <c r="F547">
        <f t="shared" si="116"/>
        <v>0</v>
      </c>
      <c r="G547">
        <f t="shared" si="117"/>
        <v>13529.369111790607</v>
      </c>
      <c r="H547">
        <f t="shared" si="118"/>
        <v>23199.697744618672</v>
      </c>
      <c r="I547">
        <f t="shared" si="119"/>
        <v>26856.466707382384</v>
      </c>
      <c r="J547" s="46">
        <f t="shared" si="120"/>
        <v>1960.3260370352721</v>
      </c>
      <c r="K547">
        <f t="shared" si="121"/>
        <v>4.2743394304628257</v>
      </c>
      <c r="L547">
        <f t="shared" si="122"/>
        <v>3.8999447358238678E-3</v>
      </c>
      <c r="M547" s="46">
        <f t="shared" si="123"/>
        <v>4.2743447679750988</v>
      </c>
      <c r="N547" s="8">
        <f t="shared" si="124"/>
        <v>-1.3457912319101754E-3</v>
      </c>
      <c r="O547" s="5">
        <f>SUM($N$54:N547)*0.1+$O$30</f>
        <v>6.2646148827207072E-3</v>
      </c>
      <c r="P547" s="5">
        <f>SUM($O$54:O547)+$U$30</f>
        <v>2.9279620596271427</v>
      </c>
      <c r="Q547" s="8">
        <f t="shared" si="125"/>
        <v>-2.3077166089337233E-3</v>
      </c>
      <c r="R547" s="5">
        <f>SUM($Q$54:Q547)*0.1+$O$8</f>
        <v>-7.2427004931212208E-2</v>
      </c>
      <c r="S547" s="5">
        <f>SUM($R$54:R547)+$U$8</f>
        <v>-12.071880959300254</v>
      </c>
      <c r="T547">
        <f t="shared" si="126"/>
        <v>7.2697430786339653E-2</v>
      </c>
      <c r="U547">
        <f t="shared" si="127"/>
        <v>12.421886801856312</v>
      </c>
      <c r="X547" s="1"/>
    </row>
    <row r="548" spans="2:24" x14ac:dyDescent="0.35">
      <c r="B548">
        <f t="shared" si="112"/>
        <v>49.400000000000432</v>
      </c>
      <c r="C548">
        <f t="shared" si="113"/>
        <v>0</v>
      </c>
      <c r="D548">
        <f t="shared" si="114"/>
        <v>1693.4085944977662</v>
      </c>
      <c r="E548">
        <f t="shared" si="115"/>
        <v>-987.54519064168142</v>
      </c>
      <c r="F548">
        <f t="shared" si="116"/>
        <v>0</v>
      </c>
      <c r="G548">
        <f t="shared" si="117"/>
        <v>13430.614592726437</v>
      </c>
      <c r="H548">
        <f t="shared" si="118"/>
        <v>23030.356885168894</v>
      </c>
      <c r="I548">
        <f t="shared" si="119"/>
        <v>26660.434103678857</v>
      </c>
      <c r="J548" s="46">
        <f t="shared" si="120"/>
        <v>1960.3260370352721</v>
      </c>
      <c r="K548">
        <f t="shared" si="121"/>
        <v>4.2431398725762346</v>
      </c>
      <c r="L548">
        <f t="shared" si="122"/>
        <v>3.8999447358238678E-3</v>
      </c>
      <c r="M548" s="46">
        <f t="shared" si="123"/>
        <v>4.243145249334872</v>
      </c>
      <c r="N548" s="8">
        <f t="shared" si="124"/>
        <v>-1.3359679382465969E-3</v>
      </c>
      <c r="O548" s="5">
        <f>SUM($N$54:N548)*0.1+$O$30</f>
        <v>6.131018088896047E-3</v>
      </c>
      <c r="P548" s="5">
        <f>SUM($O$54:O548)+$U$30</f>
        <v>2.9340930777160388</v>
      </c>
      <c r="Q548" s="8">
        <f t="shared" si="125"/>
        <v>-2.2908719621531843E-3</v>
      </c>
      <c r="R548" s="5">
        <f>SUM($Q$54:Q548)*0.1+$O$8</f>
        <v>-7.2656092127427518E-2</v>
      </c>
      <c r="S548" s="5">
        <f>SUM($R$54:R548)+$U$8</f>
        <v>-12.144537051427681</v>
      </c>
      <c r="T548">
        <f t="shared" si="126"/>
        <v>7.2914313451033774E-2</v>
      </c>
      <c r="U548">
        <f t="shared" si="127"/>
        <v>12.493945829168659</v>
      </c>
      <c r="X548" s="1"/>
    </row>
    <row r="549" spans="2:24" x14ac:dyDescent="0.35">
      <c r="B549">
        <f t="shared" si="112"/>
        <v>49.500000000000433</v>
      </c>
      <c r="C549">
        <f t="shared" si="113"/>
        <v>0</v>
      </c>
      <c r="D549">
        <f t="shared" si="114"/>
        <v>1693.4085944977662</v>
      </c>
      <c r="E549">
        <f t="shared" si="115"/>
        <v>-987.54519064168142</v>
      </c>
      <c r="F549">
        <f t="shared" si="116"/>
        <v>0</v>
      </c>
      <c r="G549">
        <f t="shared" si="117"/>
        <v>13331.860073662268</v>
      </c>
      <c r="H549">
        <f t="shared" si="118"/>
        <v>22861.016025719113</v>
      </c>
      <c r="I549">
        <f t="shared" si="119"/>
        <v>26464.401499975324</v>
      </c>
      <c r="J549" s="46">
        <f t="shared" si="120"/>
        <v>1960.3260370352721</v>
      </c>
      <c r="K549">
        <f t="shared" si="121"/>
        <v>4.2119403146896426</v>
      </c>
      <c r="L549">
        <f t="shared" si="122"/>
        <v>3.8999447358238678E-3</v>
      </c>
      <c r="M549" s="46">
        <f t="shared" si="123"/>
        <v>4.2119457312760709</v>
      </c>
      <c r="N549" s="8">
        <f t="shared" si="124"/>
        <v>-1.3261446445830185E-3</v>
      </c>
      <c r="O549" s="5">
        <f>SUM($N$54:N549)*0.1+$O$30</f>
        <v>5.9984036244377448E-3</v>
      </c>
      <c r="P549" s="5">
        <f>SUM($O$54:O549)+$U$30</f>
        <v>2.9400914813404766</v>
      </c>
      <c r="Q549" s="8">
        <f t="shared" si="125"/>
        <v>-2.2740273153726452E-3</v>
      </c>
      <c r="R549" s="5">
        <f>SUM($Q$54:Q549)*0.1+$O$8</f>
        <v>-7.2883494858964781E-2</v>
      </c>
      <c r="S549" s="5">
        <f>SUM($R$54:R549)+$U$8</f>
        <v>-12.217420546286647</v>
      </c>
      <c r="T549">
        <f t="shared" si="126"/>
        <v>7.312991637420635E-2</v>
      </c>
      <c r="U549">
        <f t="shared" si="127"/>
        <v>12.566204785991591</v>
      </c>
      <c r="X549" s="1"/>
    </row>
    <row r="550" spans="2:24" x14ac:dyDescent="0.35">
      <c r="B550">
        <f t="shared" si="112"/>
        <v>49.600000000000435</v>
      </c>
      <c r="C550">
        <f t="shared" si="113"/>
        <v>0</v>
      </c>
      <c r="D550">
        <f t="shared" si="114"/>
        <v>1693.4085944977662</v>
      </c>
      <c r="E550">
        <f t="shared" si="115"/>
        <v>-987.54519064168142</v>
      </c>
      <c r="F550">
        <f t="shared" si="116"/>
        <v>0</v>
      </c>
      <c r="G550">
        <f t="shared" si="117"/>
        <v>13233.105554598098</v>
      </c>
      <c r="H550">
        <f t="shared" si="118"/>
        <v>22691.675166269331</v>
      </c>
      <c r="I550">
        <f t="shared" si="119"/>
        <v>26268.368896271793</v>
      </c>
      <c r="J550" s="46">
        <f t="shared" si="120"/>
        <v>1960.3260370352721</v>
      </c>
      <c r="K550">
        <f t="shared" si="121"/>
        <v>4.1807407568030515</v>
      </c>
      <c r="L550">
        <f t="shared" si="122"/>
        <v>3.8999447358238678E-3</v>
      </c>
      <c r="M550" s="46">
        <f t="shared" si="123"/>
        <v>4.1807462138117133</v>
      </c>
      <c r="N550" s="8">
        <f t="shared" si="124"/>
        <v>-1.3163213509194401E-3</v>
      </c>
      <c r="O550" s="5">
        <f>SUM($N$54:N550)*0.1+$O$30</f>
        <v>5.8667714893458007E-3</v>
      </c>
      <c r="P550" s="5">
        <f>SUM($O$54:O550)+$U$30</f>
        <v>2.9459582528298225</v>
      </c>
      <c r="Q550" s="8">
        <f t="shared" si="125"/>
        <v>-2.2571826685921061E-3</v>
      </c>
      <c r="R550" s="5">
        <f>SUM($Q$54:Q550)*0.1+$O$8</f>
        <v>-7.3109213125823996E-2</v>
      </c>
      <c r="S550" s="5">
        <f>SUM($R$54:R550)+$U$8</f>
        <v>-12.29052975941247</v>
      </c>
      <c r="T550">
        <f t="shared" si="126"/>
        <v>7.3344229845198838E-2</v>
      </c>
      <c r="U550">
        <f t="shared" si="127"/>
        <v>12.638662579340414</v>
      </c>
      <c r="X550" s="1"/>
    </row>
    <row r="551" spans="2:24" x14ac:dyDescent="0.35">
      <c r="B551">
        <f t="shared" si="112"/>
        <v>49.700000000000436</v>
      </c>
      <c r="C551">
        <f t="shared" si="113"/>
        <v>0</v>
      </c>
      <c r="D551">
        <f t="shared" si="114"/>
        <v>1693.4085944977662</v>
      </c>
      <c r="E551">
        <f t="shared" si="115"/>
        <v>-987.54519064168142</v>
      </c>
      <c r="F551">
        <f t="shared" si="116"/>
        <v>0</v>
      </c>
      <c r="G551">
        <f t="shared" si="117"/>
        <v>13134.351035533931</v>
      </c>
      <c r="H551">
        <f t="shared" si="118"/>
        <v>22522.334306819554</v>
      </c>
      <c r="I551">
        <f t="shared" si="119"/>
        <v>26072.336292568267</v>
      </c>
      <c r="J551" s="46">
        <f t="shared" si="120"/>
        <v>1960.3260370352721</v>
      </c>
      <c r="K551">
        <f t="shared" si="121"/>
        <v>4.1495411989164603</v>
      </c>
      <c r="L551">
        <f t="shared" si="122"/>
        <v>3.8999447358238678E-3</v>
      </c>
      <c r="M551" s="46">
        <f t="shared" si="123"/>
        <v>4.1495466969552091</v>
      </c>
      <c r="N551" s="8">
        <f t="shared" si="124"/>
        <v>-1.3064980572558621E-3</v>
      </c>
      <c r="O551" s="5">
        <f>SUM($N$54:N551)*0.1+$O$30</f>
        <v>5.7361216836202145E-3</v>
      </c>
      <c r="P551" s="5">
        <f>SUM($O$54:O551)+$U$30</f>
        <v>2.9516943745134427</v>
      </c>
      <c r="Q551" s="8">
        <f t="shared" si="125"/>
        <v>-2.2403380218115674E-3</v>
      </c>
      <c r="R551" s="5">
        <f>SUM($Q$54:Q551)*0.1+$O$8</f>
        <v>-7.333324692800515E-2</v>
      </c>
      <c r="S551" s="5">
        <f>SUM($R$54:R551)+$U$8</f>
        <v>-12.363863006340475</v>
      </c>
      <c r="T551">
        <f t="shared" si="126"/>
        <v>7.355724435412922E-2</v>
      </c>
      <c r="U551">
        <f t="shared" si="127"/>
        <v>12.71131811104139</v>
      </c>
      <c r="X551" s="1"/>
    </row>
    <row r="552" spans="2:24" x14ac:dyDescent="0.35">
      <c r="B552">
        <f t="shared" si="112"/>
        <v>49.800000000000438</v>
      </c>
      <c r="C552">
        <f t="shared" si="113"/>
        <v>0</v>
      </c>
      <c r="D552">
        <f t="shared" si="114"/>
        <v>1693.4085944977662</v>
      </c>
      <c r="E552">
        <f t="shared" si="115"/>
        <v>-987.54519064168142</v>
      </c>
      <c r="F552">
        <f t="shared" si="116"/>
        <v>0</v>
      </c>
      <c r="G552">
        <f t="shared" si="117"/>
        <v>13035.596516469759</v>
      </c>
      <c r="H552">
        <f t="shared" si="118"/>
        <v>22352.993447369772</v>
      </c>
      <c r="I552">
        <f t="shared" si="119"/>
        <v>25876.303688864729</v>
      </c>
      <c r="J552" s="46">
        <f t="shared" si="120"/>
        <v>1960.3260370352721</v>
      </c>
      <c r="K552">
        <f t="shared" si="121"/>
        <v>4.1183416410298674</v>
      </c>
      <c r="L552">
        <f t="shared" si="122"/>
        <v>3.8999447358238678E-3</v>
      </c>
      <c r="M552" s="46">
        <f t="shared" si="123"/>
        <v>4.1183471807203693</v>
      </c>
      <c r="N552" s="8">
        <f t="shared" si="124"/>
        <v>-1.2966747635922834E-3</v>
      </c>
      <c r="O552" s="5">
        <f>SUM($N$54:N552)*0.1+$O$30</f>
        <v>5.6064542072609864E-3</v>
      </c>
      <c r="P552" s="5">
        <f>SUM($O$54:O552)+$U$30</f>
        <v>2.9573008287207037</v>
      </c>
      <c r="Q552" s="8">
        <f t="shared" si="125"/>
        <v>-2.2234933750310284E-3</v>
      </c>
      <c r="R552" s="5">
        <f>SUM($Q$54:Q552)*0.1+$O$8</f>
        <v>-7.3555596265508255E-2</v>
      </c>
      <c r="S552" s="5">
        <f>SUM($R$54:R552)+$U$8</f>
        <v>-12.437418602605984</v>
      </c>
      <c r="T552">
        <f t="shared" si="126"/>
        <v>7.3768950587307175E-2</v>
      </c>
      <c r="U552">
        <f t="shared" si="127"/>
        <v>12.784170277652029</v>
      </c>
      <c r="X552" s="1"/>
    </row>
    <row r="553" spans="2:24" x14ac:dyDescent="0.35">
      <c r="B553">
        <f t="shared" si="112"/>
        <v>49.900000000000439</v>
      </c>
      <c r="C553">
        <f t="shared" si="113"/>
        <v>0</v>
      </c>
      <c r="D553">
        <f t="shared" si="114"/>
        <v>1693.4085944977662</v>
      </c>
      <c r="E553">
        <f t="shared" si="115"/>
        <v>-987.54519064168142</v>
      </c>
      <c r="F553">
        <f t="shared" si="116"/>
        <v>0</v>
      </c>
      <c r="G553">
        <f t="shared" si="117"/>
        <v>12936.841997405591</v>
      </c>
      <c r="H553">
        <f t="shared" si="118"/>
        <v>22183.652587919998</v>
      </c>
      <c r="I553">
        <f t="shared" si="119"/>
        <v>25680.271085161206</v>
      </c>
      <c r="J553" s="46">
        <f t="shared" si="120"/>
        <v>1960.3260370352721</v>
      </c>
      <c r="K553">
        <f t="shared" si="121"/>
        <v>4.0871420831432772</v>
      </c>
      <c r="L553">
        <f t="shared" si="122"/>
        <v>3.8999447358238678E-3</v>
      </c>
      <c r="M553" s="46">
        <f t="shared" si="123"/>
        <v>4.0871476651214351</v>
      </c>
      <c r="N553" s="8">
        <f t="shared" si="124"/>
        <v>-1.2868514699287052E-3</v>
      </c>
      <c r="O553" s="5">
        <f>SUM($N$54:N553)*0.1+$O$30</f>
        <v>5.4777690602681155E-3</v>
      </c>
      <c r="P553" s="5">
        <f>SUM($O$54:O553)+$U$30</f>
        <v>2.962778597780972</v>
      </c>
      <c r="Q553" s="8">
        <f t="shared" si="125"/>
        <v>-2.2066487282504897E-3</v>
      </c>
      <c r="R553" s="5">
        <f>SUM($Q$54:Q553)*0.1+$O$8</f>
        <v>-7.3776261138333299E-2</v>
      </c>
      <c r="S553" s="5">
        <f>SUM($R$54:R553)+$U$8</f>
        <v>-12.511194863744317</v>
      </c>
      <c r="T553">
        <f t="shared" si="126"/>
        <v>7.3979339422768436E-2</v>
      </c>
      <c r="U553">
        <f t="shared" si="127"/>
        <v>12.857217970387339</v>
      </c>
      <c r="X553" s="1"/>
    </row>
    <row r="554" spans="2:24" x14ac:dyDescent="0.35">
      <c r="B554">
        <f t="shared" si="112"/>
        <v>50.000000000000441</v>
      </c>
      <c r="C554">
        <f t="shared" si="113"/>
        <v>0</v>
      </c>
      <c r="D554">
        <f t="shared" si="114"/>
        <v>1693.4085944977662</v>
      </c>
      <c r="E554">
        <f t="shared" si="115"/>
        <v>-987.54519064168142</v>
      </c>
      <c r="F554">
        <f t="shared" si="116"/>
        <v>0</v>
      </c>
      <c r="G554">
        <f t="shared" si="117"/>
        <v>12838.087478341422</v>
      </c>
      <c r="H554">
        <f t="shared" si="118"/>
        <v>22014.311728470217</v>
      </c>
      <c r="I554">
        <f t="shared" si="119"/>
        <v>25484.238481457673</v>
      </c>
      <c r="J554" s="46">
        <f t="shared" si="120"/>
        <v>1960.3260370352721</v>
      </c>
      <c r="K554">
        <f t="shared" si="121"/>
        <v>4.0559425252566852</v>
      </c>
      <c r="L554">
        <f t="shared" si="122"/>
        <v>3.8999447358238678E-3</v>
      </c>
      <c r="M554" s="46">
        <f t="shared" si="123"/>
        <v>4.0559481501730774</v>
      </c>
      <c r="N554" s="8">
        <f t="shared" si="124"/>
        <v>-1.2770281762651268E-3</v>
      </c>
      <c r="O554" s="5">
        <f>SUM($N$54:N554)*0.1+$O$30</f>
        <v>5.3500662426416027E-3</v>
      </c>
      <c r="P554" s="5">
        <f>SUM($O$54:O554)+$U$30</f>
        <v>2.9681286640236135</v>
      </c>
      <c r="Q554" s="8">
        <f t="shared" si="125"/>
        <v>-2.1898040814699506E-3</v>
      </c>
      <c r="R554" s="5">
        <f>SUM($Q$54:Q554)*0.1+$O$8</f>
        <v>-7.3995241546480295E-2</v>
      </c>
      <c r="S554" s="5">
        <f>SUM($R$54:R554)+$U$8</f>
        <v>-12.585190105290797</v>
      </c>
      <c r="T554">
        <f t="shared" si="126"/>
        <v>7.4188401925925157E-2</v>
      </c>
      <c r="U554">
        <f t="shared" si="127"/>
        <v>12.930460075051776</v>
      </c>
      <c r="X554" s="1"/>
    </row>
    <row r="555" spans="2:24" x14ac:dyDescent="0.35">
      <c r="B555">
        <f t="shared" ref="B555:B618" si="128">B554+0.1</f>
        <v>50.100000000000442</v>
      </c>
      <c r="C555">
        <f t="shared" si="113"/>
        <v>0</v>
      </c>
      <c r="D555">
        <f t="shared" si="114"/>
        <v>1693.4085944977662</v>
      </c>
      <c r="E555">
        <f t="shared" si="115"/>
        <v>-987.54519064168142</v>
      </c>
      <c r="F555">
        <f t="shared" si="116"/>
        <v>0</v>
      </c>
      <c r="G555">
        <f t="shared" si="117"/>
        <v>12739.332959277252</v>
      </c>
      <c r="H555">
        <f t="shared" si="118"/>
        <v>21844.970869020442</v>
      </c>
      <c r="I555">
        <f t="shared" si="119"/>
        <v>25288.205877754146</v>
      </c>
      <c r="J555" s="46">
        <f t="shared" si="120"/>
        <v>1960.3260370352721</v>
      </c>
      <c r="K555">
        <f t="shared" si="121"/>
        <v>4.024742967370095</v>
      </c>
      <c r="L555">
        <f t="shared" si="122"/>
        <v>3.8999447358238678E-3</v>
      </c>
      <c r="M555" s="46">
        <f t="shared" si="123"/>
        <v>4.024748635890429</v>
      </c>
      <c r="N555" s="8">
        <f t="shared" si="124"/>
        <v>-1.2672048826015483E-3</v>
      </c>
      <c r="O555" s="5">
        <f>SUM($N$54:N555)*0.1+$O$30</f>
        <v>5.2233457543814478E-3</v>
      </c>
      <c r="P555" s="5">
        <f>SUM($O$54:O555)+$U$30</f>
        <v>2.9733520097779951</v>
      </c>
      <c r="Q555" s="8">
        <f t="shared" si="125"/>
        <v>-2.1729594346894124E-3</v>
      </c>
      <c r="R555" s="5">
        <f>SUM($Q$54:Q555)*0.1+$O$8</f>
        <v>-7.4212537489949243E-2</v>
      </c>
      <c r="S555" s="5">
        <f>SUM($R$54:R555)+$U$8</f>
        <v>-12.659402642780746</v>
      </c>
      <c r="T555">
        <f t="shared" si="126"/>
        <v>7.439612934532909E-2</v>
      </c>
      <c r="U555">
        <f t="shared" si="127"/>
        <v>13.003895471976655</v>
      </c>
      <c r="X555" s="1"/>
    </row>
    <row r="556" spans="2:24" x14ac:dyDescent="0.35">
      <c r="B556">
        <f t="shared" si="128"/>
        <v>50.200000000000443</v>
      </c>
      <c r="C556">
        <f t="shared" si="113"/>
        <v>0</v>
      </c>
      <c r="D556">
        <f t="shared" si="114"/>
        <v>1693.4085944977662</v>
      </c>
      <c r="E556">
        <f t="shared" si="115"/>
        <v>-987.54519064168142</v>
      </c>
      <c r="F556">
        <f t="shared" si="116"/>
        <v>0</v>
      </c>
      <c r="G556">
        <f t="shared" si="117"/>
        <v>12640.578440213081</v>
      </c>
      <c r="H556">
        <f t="shared" si="118"/>
        <v>21675.630009570661</v>
      </c>
      <c r="I556">
        <f t="shared" si="119"/>
        <v>25092.173274050616</v>
      </c>
      <c r="J556" s="46">
        <f t="shared" si="120"/>
        <v>1960.3260370352721</v>
      </c>
      <c r="K556">
        <f t="shared" si="121"/>
        <v>3.9935434094835034</v>
      </c>
      <c r="L556">
        <f t="shared" si="122"/>
        <v>3.8999447358238678E-3</v>
      </c>
      <c r="M556" s="46">
        <f t="shared" si="123"/>
        <v>3.9935491222890889</v>
      </c>
      <c r="N556" s="8">
        <f t="shared" si="124"/>
        <v>-1.2573815889379699E-3</v>
      </c>
      <c r="O556" s="5">
        <f>SUM($N$54:N556)*0.1+$O$30</f>
        <v>5.097607595487651E-3</v>
      </c>
      <c r="P556" s="5">
        <f>SUM($O$54:O556)+$U$30</f>
        <v>2.9784496173734829</v>
      </c>
      <c r="Q556" s="8">
        <f t="shared" si="125"/>
        <v>-2.1561147879088733E-3</v>
      </c>
      <c r="R556" s="5">
        <f>SUM($Q$54:Q556)*0.1+$O$8</f>
        <v>-7.4428148968740129E-2</v>
      </c>
      <c r="S556" s="5">
        <f>SUM($R$54:R556)+$U$8</f>
        <v>-12.733830791749487</v>
      </c>
      <c r="T556">
        <f t="shared" si="126"/>
        <v>7.4602513108544447E-2</v>
      </c>
      <c r="U556">
        <f t="shared" si="127"/>
        <v>13.077523035962873</v>
      </c>
      <c r="X556" s="1"/>
    </row>
    <row r="557" spans="2:24" x14ac:dyDescent="0.35">
      <c r="B557">
        <f t="shared" si="128"/>
        <v>50.300000000000445</v>
      </c>
      <c r="C557">
        <f t="shared" si="113"/>
        <v>0</v>
      </c>
      <c r="D557">
        <f t="shared" si="114"/>
        <v>1693.4085944977662</v>
      </c>
      <c r="E557">
        <f t="shared" si="115"/>
        <v>-987.54519064168142</v>
      </c>
      <c r="F557">
        <f t="shared" si="116"/>
        <v>0</v>
      </c>
      <c r="G557">
        <f t="shared" si="117"/>
        <v>12541.823921148913</v>
      </c>
      <c r="H557">
        <f t="shared" si="118"/>
        <v>21506.28915012088</v>
      </c>
      <c r="I557">
        <f t="shared" si="119"/>
        <v>24896.140670347086</v>
      </c>
      <c r="J557" s="46">
        <f t="shared" si="120"/>
        <v>1960.3260370352721</v>
      </c>
      <c r="K557">
        <f t="shared" si="121"/>
        <v>3.9623438515969118</v>
      </c>
      <c r="L557">
        <f t="shared" si="122"/>
        <v>3.8999447358238678E-3</v>
      </c>
      <c r="M557" s="46">
        <f t="shared" si="123"/>
        <v>3.9623496093851531</v>
      </c>
      <c r="N557" s="8">
        <f t="shared" si="124"/>
        <v>-1.2475582952743917E-3</v>
      </c>
      <c r="O557" s="5">
        <f>SUM($N$54:N557)*0.1+$O$30</f>
        <v>4.9728517659602123E-3</v>
      </c>
      <c r="P557" s="5">
        <f>SUM($O$54:O557)+$U$30</f>
        <v>2.9834224691394433</v>
      </c>
      <c r="Q557" s="8">
        <f t="shared" si="125"/>
        <v>-2.1392701411283338E-3</v>
      </c>
      <c r="R557" s="5">
        <f>SUM($Q$54:Q557)*0.1+$O$8</f>
        <v>-7.4642075982852968E-2</v>
      </c>
      <c r="S557" s="5">
        <f>SUM($R$54:R557)+$U$8</f>
        <v>-12.808472867732339</v>
      </c>
      <c r="T557">
        <f t="shared" si="126"/>
        <v>7.4807544818127861E-2</v>
      </c>
      <c r="U557">
        <f t="shared" si="127"/>
        <v>13.151341636228663</v>
      </c>
      <c r="X557" s="1"/>
    </row>
    <row r="558" spans="2:24" x14ac:dyDescent="0.35">
      <c r="B558">
        <f t="shared" si="128"/>
        <v>50.400000000000446</v>
      </c>
      <c r="C558">
        <f t="shared" si="113"/>
        <v>0</v>
      </c>
      <c r="D558">
        <f t="shared" si="114"/>
        <v>1693.4085944977662</v>
      </c>
      <c r="E558">
        <f t="shared" si="115"/>
        <v>-987.54519064168142</v>
      </c>
      <c r="F558">
        <f t="shared" si="116"/>
        <v>0</v>
      </c>
      <c r="G558">
        <f t="shared" si="117"/>
        <v>12443.069402084742</v>
      </c>
      <c r="H558">
        <f t="shared" si="118"/>
        <v>21336.948290671102</v>
      </c>
      <c r="I558">
        <f t="shared" si="119"/>
        <v>24700.108066643556</v>
      </c>
      <c r="J558" s="46">
        <f t="shared" si="120"/>
        <v>1960.3260370352721</v>
      </c>
      <c r="K558">
        <f t="shared" si="121"/>
        <v>3.9311442937103203</v>
      </c>
      <c r="L558">
        <f t="shared" si="122"/>
        <v>3.8999447358238678E-3</v>
      </c>
      <c r="M558" s="46">
        <f t="shared" si="123"/>
        <v>3.9311500971952267</v>
      </c>
      <c r="N558" s="8">
        <f t="shared" si="124"/>
        <v>-1.2377350016108133E-3</v>
      </c>
      <c r="O558" s="5">
        <f>SUM($N$54:N558)*0.1+$O$30</f>
        <v>4.8490782657991307E-3</v>
      </c>
      <c r="P558" s="5">
        <f>SUM($O$54:O558)+$U$30</f>
        <v>2.9882715474052426</v>
      </c>
      <c r="Q558" s="8">
        <f t="shared" si="125"/>
        <v>-2.1224254943477952E-3</v>
      </c>
      <c r="R558" s="5">
        <f>SUM($Q$54:Q558)*0.1+$O$8</f>
        <v>-7.4854318532287745E-2</v>
      </c>
      <c r="S558" s="5">
        <f>SUM($R$54:R558)+$U$8</f>
        <v>-12.883327186264626</v>
      </c>
      <c r="T558">
        <f t="shared" si="126"/>
        <v>7.501121624771219E-2</v>
      </c>
      <c r="U558">
        <f t="shared" si="127"/>
        <v>13.225350136362248</v>
      </c>
      <c r="X558" s="1"/>
    </row>
    <row r="559" spans="2:24" x14ac:dyDescent="0.35">
      <c r="B559">
        <f t="shared" si="128"/>
        <v>50.500000000000448</v>
      </c>
      <c r="C559">
        <f t="shared" si="113"/>
        <v>0</v>
      </c>
      <c r="D559">
        <f t="shared" si="114"/>
        <v>1693.4085944977662</v>
      </c>
      <c r="E559">
        <f t="shared" si="115"/>
        <v>-987.54519064168142</v>
      </c>
      <c r="F559">
        <f t="shared" si="116"/>
        <v>0</v>
      </c>
      <c r="G559">
        <f t="shared" si="117"/>
        <v>12344.314883020574</v>
      </c>
      <c r="H559">
        <f t="shared" si="118"/>
        <v>21167.60743122132</v>
      </c>
      <c r="I559">
        <f t="shared" si="119"/>
        <v>24504.075462940022</v>
      </c>
      <c r="J559" s="46">
        <f t="shared" si="120"/>
        <v>1960.3260370352721</v>
      </c>
      <c r="K559">
        <f t="shared" si="121"/>
        <v>3.8999447358237282</v>
      </c>
      <c r="L559">
        <f t="shared" si="122"/>
        <v>3.8999447358238678E-3</v>
      </c>
      <c r="M559" s="46">
        <f t="shared" si="123"/>
        <v>3.8999505857364447</v>
      </c>
      <c r="N559" s="8">
        <f t="shared" si="124"/>
        <v>-1.2279117079472348E-3</v>
      </c>
      <c r="O559" s="5">
        <f>SUM($N$54:N559)*0.1+$O$30</f>
        <v>4.7262870950044071E-3</v>
      </c>
      <c r="P559" s="5">
        <f>SUM($O$54:O559)+$U$30</f>
        <v>2.992997834500247</v>
      </c>
      <c r="Q559" s="8">
        <f t="shared" si="125"/>
        <v>-2.1055808475672561E-3</v>
      </c>
      <c r="R559" s="5">
        <f>SUM($Q$54:Q559)*0.1+$O$8</f>
        <v>-7.5064876617044474E-2</v>
      </c>
      <c r="S559" s="5">
        <f>SUM($R$54:R559)+$U$8</f>
        <v>-12.958392062881671</v>
      </c>
      <c r="T559">
        <f t="shared" si="126"/>
        <v>7.5213519338191551E-2</v>
      </c>
      <c r="U559">
        <f t="shared" si="127"/>
        <v>13.299547394279172</v>
      </c>
      <c r="X559" s="1"/>
    </row>
    <row r="560" spans="2:24" x14ac:dyDescent="0.35">
      <c r="B560">
        <f t="shared" si="128"/>
        <v>50.600000000000449</v>
      </c>
      <c r="C560">
        <f t="shared" si="113"/>
        <v>0</v>
      </c>
      <c r="D560">
        <f t="shared" si="114"/>
        <v>1693.4085944977662</v>
      </c>
      <c r="E560">
        <f t="shared" si="115"/>
        <v>-987.54519064168142</v>
      </c>
      <c r="F560">
        <f t="shared" si="116"/>
        <v>0</v>
      </c>
      <c r="G560">
        <f t="shared" si="117"/>
        <v>12245.560363956403</v>
      </c>
      <c r="H560">
        <f t="shared" si="118"/>
        <v>20998.266571771543</v>
      </c>
      <c r="I560">
        <f t="shared" si="119"/>
        <v>24308.042859236495</v>
      </c>
      <c r="J560" s="46">
        <f t="shared" si="120"/>
        <v>1960.3260370352721</v>
      </c>
      <c r="K560">
        <f t="shared" si="121"/>
        <v>3.8687451779371376</v>
      </c>
      <c r="L560">
        <f t="shared" si="122"/>
        <v>3.8999447358238678E-3</v>
      </c>
      <c r="M560" s="46">
        <f t="shared" si="123"/>
        <v>3.8687510750264975</v>
      </c>
      <c r="N560" s="8">
        <f t="shared" si="124"/>
        <v>-1.2180884142836564E-3</v>
      </c>
      <c r="O560" s="5">
        <f>SUM($N$54:N560)*0.1+$O$30</f>
        <v>4.6044782535760416E-3</v>
      </c>
      <c r="P560" s="5">
        <f>SUM($O$54:O560)+$U$30</f>
        <v>2.9976023127538229</v>
      </c>
      <c r="Q560" s="8">
        <f t="shared" si="125"/>
        <v>-2.0887362007867174E-3</v>
      </c>
      <c r="R560" s="5">
        <f>SUM($Q$54:Q560)*0.1+$O$8</f>
        <v>-7.5273750237123155E-2</v>
      </c>
      <c r="S560" s="5">
        <f>SUM($R$54:R560)+$U$8</f>
        <v>-13.033665813118795</v>
      </c>
      <c r="T560">
        <f t="shared" si="126"/>
        <v>7.541444619400485E-2</v>
      </c>
      <c r="U560">
        <f t="shared" si="127"/>
        <v>13.373932262184098</v>
      </c>
      <c r="X560" s="1"/>
    </row>
    <row r="561" spans="2:24" x14ac:dyDescent="0.35">
      <c r="B561">
        <f t="shared" si="128"/>
        <v>50.70000000000045</v>
      </c>
      <c r="C561">
        <f t="shared" si="113"/>
        <v>0</v>
      </c>
      <c r="D561">
        <f t="shared" si="114"/>
        <v>1693.4085944977662</v>
      </c>
      <c r="E561">
        <f t="shared" si="115"/>
        <v>-987.54519064168142</v>
      </c>
      <c r="F561">
        <f t="shared" si="116"/>
        <v>0</v>
      </c>
      <c r="G561">
        <f t="shared" si="117"/>
        <v>12146.805844892235</v>
      </c>
      <c r="H561">
        <f t="shared" si="118"/>
        <v>20828.925712321761</v>
      </c>
      <c r="I561">
        <f t="shared" si="119"/>
        <v>24112.010255532961</v>
      </c>
      <c r="J561" s="46">
        <f t="shared" si="120"/>
        <v>1960.3260370352721</v>
      </c>
      <c r="K561">
        <f t="shared" si="121"/>
        <v>3.8375456200505456</v>
      </c>
      <c r="L561">
        <f t="shared" si="122"/>
        <v>3.8999447358238678E-3</v>
      </c>
      <c r="M561" s="46">
        <f t="shared" si="123"/>
        <v>3.8375515650836478</v>
      </c>
      <c r="N561" s="8">
        <f t="shared" si="124"/>
        <v>-1.2082651206200782E-3</v>
      </c>
      <c r="O561" s="5">
        <f>SUM($N$54:N561)*0.1+$O$30</f>
        <v>4.4836517415140342E-3</v>
      </c>
      <c r="P561" s="5">
        <f>SUM($O$54:O561)+$U$30</f>
        <v>3.002085964495337</v>
      </c>
      <c r="Q561" s="8">
        <f t="shared" si="125"/>
        <v>-2.0718915540061784E-3</v>
      </c>
      <c r="R561" s="5">
        <f>SUM($Q$54:Q561)*0.1+$O$8</f>
        <v>-7.5480939392523774E-2</v>
      </c>
      <c r="S561" s="5">
        <f>SUM($R$54:R561)+$U$8</f>
        <v>-13.109146752511318</v>
      </c>
      <c r="T561">
        <f t="shared" si="126"/>
        <v>7.5613989079515095E-2</v>
      </c>
      <c r="U561">
        <f t="shared" si="127"/>
        <v>13.448503586536978</v>
      </c>
      <c r="X561" s="1"/>
    </row>
    <row r="562" spans="2:24" x14ac:dyDescent="0.35">
      <c r="B562">
        <f t="shared" si="128"/>
        <v>50.800000000000452</v>
      </c>
      <c r="C562">
        <f t="shared" si="113"/>
        <v>0</v>
      </c>
      <c r="D562">
        <f t="shared" si="114"/>
        <v>1693.4085944977662</v>
      </c>
      <c r="E562">
        <f t="shared" si="115"/>
        <v>-987.54519064168142</v>
      </c>
      <c r="F562">
        <f t="shared" si="116"/>
        <v>0</v>
      </c>
      <c r="G562">
        <f t="shared" si="117"/>
        <v>12048.051325828064</v>
      </c>
      <c r="H562">
        <f t="shared" si="118"/>
        <v>20659.58485287198</v>
      </c>
      <c r="I562">
        <f t="shared" si="119"/>
        <v>23915.977651829431</v>
      </c>
      <c r="J562" s="46">
        <f t="shared" si="120"/>
        <v>1960.3260370352721</v>
      </c>
      <c r="K562">
        <f t="shared" si="121"/>
        <v>3.806346062163954</v>
      </c>
      <c r="L562">
        <f t="shared" si="122"/>
        <v>3.8999447358238678E-3</v>
      </c>
      <c r="M562" s="46">
        <f t="shared" si="123"/>
        <v>3.8063520559267592</v>
      </c>
      <c r="N562" s="8">
        <f t="shared" si="124"/>
        <v>-1.1984418269564998E-3</v>
      </c>
      <c r="O562" s="5">
        <f>SUM($N$54:N562)*0.1+$O$30</f>
        <v>4.3638075588183839E-3</v>
      </c>
      <c r="P562" s="5">
        <f>SUM($O$54:O562)+$U$30</f>
        <v>3.0064497720541556</v>
      </c>
      <c r="Q562" s="8">
        <f t="shared" si="125"/>
        <v>-2.0550469072256393E-3</v>
      </c>
      <c r="R562" s="5">
        <f>SUM($Q$54:Q562)*0.1+$O$8</f>
        <v>-7.5686444083246346E-2</v>
      </c>
      <c r="S562" s="5">
        <f>SUM($R$54:R562)+$U$8</f>
        <v>-13.184833196594564</v>
      </c>
      <c r="T562">
        <f t="shared" si="126"/>
        <v>7.5812140415482107E-2</v>
      </c>
      <c r="U562">
        <f t="shared" si="127"/>
        <v>13.523260208023304</v>
      </c>
      <c r="X562" s="1"/>
    </row>
    <row r="563" spans="2:24" x14ac:dyDescent="0.35">
      <c r="B563">
        <f t="shared" si="128"/>
        <v>50.900000000000453</v>
      </c>
      <c r="C563">
        <f t="shared" si="113"/>
        <v>0</v>
      </c>
      <c r="D563">
        <f t="shared" si="114"/>
        <v>1693.4085944977662</v>
      </c>
      <c r="E563">
        <f t="shared" si="115"/>
        <v>-987.54519064168142</v>
      </c>
      <c r="F563">
        <f t="shared" si="116"/>
        <v>0</v>
      </c>
      <c r="G563">
        <f t="shared" si="117"/>
        <v>11949.296806763894</v>
      </c>
      <c r="H563">
        <f t="shared" si="118"/>
        <v>20490.243993422206</v>
      </c>
      <c r="I563">
        <f t="shared" si="119"/>
        <v>23719.945048125901</v>
      </c>
      <c r="J563" s="46">
        <f t="shared" si="120"/>
        <v>1960.3260370352721</v>
      </c>
      <c r="K563">
        <f t="shared" si="121"/>
        <v>3.7751465042773629</v>
      </c>
      <c r="L563">
        <f t="shared" si="122"/>
        <v>3.8999447358238678E-3</v>
      </c>
      <c r="M563" s="46">
        <f t="shared" si="123"/>
        <v>3.7751525475753187</v>
      </c>
      <c r="N563" s="8">
        <f t="shared" si="124"/>
        <v>-1.1886185332929213E-3</v>
      </c>
      <c r="O563" s="5">
        <f>SUM($N$54:N563)*0.1+$O$30</f>
        <v>4.2449457054890925E-3</v>
      </c>
      <c r="P563" s="5">
        <f>SUM($O$54:O563)+$U$30</f>
        <v>3.0106947177596446</v>
      </c>
      <c r="Q563" s="8">
        <f t="shared" si="125"/>
        <v>-2.0382022604451006E-3</v>
      </c>
      <c r="R563" s="5">
        <f>SUM($Q$54:Q563)*0.1+$O$8</f>
        <v>-7.5890264309290856E-2</v>
      </c>
      <c r="S563" s="5">
        <f>SUM($R$54:R563)+$U$8</f>
        <v>-13.260723460903854</v>
      </c>
      <c r="T563">
        <f t="shared" si="126"/>
        <v>7.600889277562578E-2</v>
      </c>
      <c r="U563">
        <f t="shared" si="127"/>
        <v>13.598200961528393</v>
      </c>
      <c r="X563" s="1"/>
    </row>
    <row r="564" spans="2:24" x14ac:dyDescent="0.35">
      <c r="B564">
        <f t="shared" si="128"/>
        <v>51.000000000000455</v>
      </c>
      <c r="C564">
        <f t="shared" si="113"/>
        <v>0</v>
      </c>
      <c r="D564">
        <f t="shared" si="114"/>
        <v>1693.4085944977662</v>
      </c>
      <c r="E564">
        <f t="shared" si="115"/>
        <v>-987.54519064168142</v>
      </c>
      <c r="F564">
        <f t="shared" si="116"/>
        <v>0</v>
      </c>
      <c r="G564">
        <f t="shared" si="117"/>
        <v>11850.542287699725</v>
      </c>
      <c r="H564">
        <f t="shared" si="118"/>
        <v>20320.903133972432</v>
      </c>
      <c r="I564">
        <f t="shared" si="119"/>
        <v>23523.912444422378</v>
      </c>
      <c r="J564" s="46">
        <f t="shared" si="120"/>
        <v>1960.3260370352721</v>
      </c>
      <c r="K564">
        <f t="shared" si="121"/>
        <v>3.7439469463907726</v>
      </c>
      <c r="L564">
        <f t="shared" si="122"/>
        <v>3.8999447358238678E-3</v>
      </c>
      <c r="M564" s="46">
        <f t="shared" si="123"/>
        <v>3.7439530400494632</v>
      </c>
      <c r="N564" s="8">
        <f t="shared" si="124"/>
        <v>-1.1787952396293429E-3</v>
      </c>
      <c r="O564" s="5">
        <f>SUM($N$54:N564)*0.1+$O$30</f>
        <v>4.1270661815261582E-3</v>
      </c>
      <c r="P564" s="5">
        <f>SUM($O$54:O564)+$U$30</f>
        <v>3.0148217839411706</v>
      </c>
      <c r="Q564" s="8">
        <f t="shared" si="125"/>
        <v>-2.0213576136645624E-3</v>
      </c>
      <c r="R564" s="5">
        <f>SUM($Q$54:Q564)*0.1+$O$8</f>
        <v>-7.6092400070657318E-2</v>
      </c>
      <c r="S564" s="5">
        <f>SUM($R$54:R564)+$U$8</f>
        <v>-13.336815860974511</v>
      </c>
      <c r="T564">
        <f t="shared" si="126"/>
        <v>7.6204238883277792E-2</v>
      </c>
      <c r="U564">
        <f t="shared" si="127"/>
        <v>13.673324676115444</v>
      </c>
      <c r="X564" s="1"/>
    </row>
    <row r="565" spans="2:24" x14ac:dyDescent="0.35">
      <c r="B565">
        <f t="shared" si="128"/>
        <v>51.100000000000456</v>
      </c>
      <c r="C565">
        <f t="shared" si="113"/>
        <v>0</v>
      </c>
      <c r="D565">
        <f t="shared" si="114"/>
        <v>1693.4085944977662</v>
      </c>
      <c r="E565">
        <f t="shared" si="115"/>
        <v>-987.54519064168142</v>
      </c>
      <c r="F565">
        <f t="shared" si="116"/>
        <v>0</v>
      </c>
      <c r="G565">
        <f t="shared" si="117"/>
        <v>11751.787768635557</v>
      </c>
      <c r="H565">
        <f t="shared" si="118"/>
        <v>20151.56227452265</v>
      </c>
      <c r="I565">
        <f t="shared" si="119"/>
        <v>23327.879840718848</v>
      </c>
      <c r="J565" s="46">
        <f t="shared" si="120"/>
        <v>1960.3260370352721</v>
      </c>
      <c r="K565">
        <f t="shared" si="121"/>
        <v>3.7127473885041811</v>
      </c>
      <c r="L565">
        <f t="shared" si="122"/>
        <v>3.8999447358238678E-3</v>
      </c>
      <c r="M565" s="46">
        <f t="shared" si="123"/>
        <v>3.712753533370003</v>
      </c>
      <c r="N565" s="8">
        <f t="shared" si="124"/>
        <v>-1.1689719459657647E-3</v>
      </c>
      <c r="O565" s="5">
        <f>SUM($N$54:N565)*0.1+$O$30</f>
        <v>4.010168986929582E-3</v>
      </c>
      <c r="P565" s="5">
        <f>SUM($O$54:O565)+$U$30</f>
        <v>3.0188319529281</v>
      </c>
      <c r="Q565" s="8">
        <f t="shared" si="125"/>
        <v>-2.0045129668840233E-3</v>
      </c>
      <c r="R565" s="5">
        <f>SUM($Q$54:Q565)*0.1+$O$8</f>
        <v>-7.6292851367345704E-2</v>
      </c>
      <c r="S565" s="5">
        <f>SUM($R$54:R565)+$U$8</f>
        <v>-13.413108712341856</v>
      </c>
      <c r="T565">
        <f t="shared" si="126"/>
        <v>7.6398171608119222E-2</v>
      </c>
      <c r="U565">
        <f t="shared" si="127"/>
        <v>13.748630175007278</v>
      </c>
      <c r="X565" s="1"/>
    </row>
    <row r="566" spans="2:24" x14ac:dyDescent="0.35">
      <c r="B566">
        <f t="shared" si="128"/>
        <v>51.200000000000458</v>
      </c>
      <c r="C566">
        <f t="shared" si="113"/>
        <v>0</v>
      </c>
      <c r="D566">
        <f t="shared" si="114"/>
        <v>1693.4085944977662</v>
      </c>
      <c r="E566">
        <f t="shared" si="115"/>
        <v>-987.54519064168142</v>
      </c>
      <c r="F566">
        <f t="shared" si="116"/>
        <v>0</v>
      </c>
      <c r="G566">
        <f t="shared" si="117"/>
        <v>11653.033249571386</v>
      </c>
      <c r="H566">
        <f t="shared" si="118"/>
        <v>19982.221415072876</v>
      </c>
      <c r="I566">
        <f t="shared" si="119"/>
        <v>23131.847237015321</v>
      </c>
      <c r="J566" s="46">
        <f t="shared" si="120"/>
        <v>1960.3260370352721</v>
      </c>
      <c r="K566">
        <f t="shared" si="121"/>
        <v>3.6815478306175904</v>
      </c>
      <c r="L566">
        <f t="shared" si="122"/>
        <v>3.8999447358238678E-3</v>
      </c>
      <c r="M566" s="46">
        <f t="shared" si="123"/>
        <v>3.6815540275584593</v>
      </c>
      <c r="N566" s="8">
        <f t="shared" si="124"/>
        <v>-1.1591486523021863E-3</v>
      </c>
      <c r="O566" s="5">
        <f>SUM($N$54:N566)*0.1+$O$30</f>
        <v>3.8942541216993639E-3</v>
      </c>
      <c r="P566" s="5">
        <f>SUM($O$54:O566)+$U$30</f>
        <v>3.0227262070497996</v>
      </c>
      <c r="Q566" s="8">
        <f t="shared" si="125"/>
        <v>-1.9876683201034847E-3</v>
      </c>
      <c r="R566" s="5">
        <f>SUM($Q$54:Q566)*0.1+$O$8</f>
        <v>-7.6491618199356057E-2</v>
      </c>
      <c r="S566" s="5">
        <f>SUM($R$54:R566)+$U$8</f>
        <v>-13.489600330541212</v>
      </c>
      <c r="T566">
        <f t="shared" si="126"/>
        <v>7.6590683963001865E-2</v>
      </c>
      <c r="U566">
        <f t="shared" si="127"/>
        <v>13.824116275571587</v>
      </c>
      <c r="X566" s="1"/>
    </row>
    <row r="567" spans="2:24" x14ac:dyDescent="0.35">
      <c r="B567">
        <f t="shared" si="128"/>
        <v>51.300000000000459</v>
      </c>
      <c r="C567">
        <f t="shared" ref="C567:C630" si="129">IF(B567&lt;$B$41,0,IF(AND($B$41&lt;=B567,B567&lt;$B$41+$G$8),$B$15,$B$15+$B$12))</f>
        <v>0</v>
      </c>
      <c r="D567">
        <f t="shared" ref="D567:D630" si="130">IF(B567&lt;$B$41,$B$13,IF(AND($B$41&lt;=B567,B567&lt;$B$41+$G$8),$B$13+$B$16,$B$13+$B$16+$B$10))</f>
        <v>1693.4085944977662</v>
      </c>
      <c r="E567">
        <f t="shared" ref="E567:E630" si="131">IF(B567&lt;$B$41,$B$14,IF(AND($B$41&lt;=B567,B567&lt;$B$41+$G$8),$B$14+$B$17,$B$14+$B$17+$B$11))</f>
        <v>-987.54519064168142</v>
      </c>
      <c r="F567">
        <f t="shared" ref="F567:F630" si="132">IF(B567&lt;$B$41,-$G$6*$B$13,IF(AND($B$41&lt;=B567,B567&lt;$B$41+$G$8),-$G$6*$B$13,-$G$6*$B$13-$G$5*$B$10))</f>
        <v>0</v>
      </c>
      <c r="G567">
        <f t="shared" ref="G567:G630" si="133">IF(B567&lt;$B$41,$B$14*B567,IF(AND($B$41&lt;=B567,B567&lt;$B$41+$G$8),$B$14*B567-(-B567+$B$41)*$B$17,$B$14*B567-(-B567+$B$41)*$B$17-(-B567+$B$41+$G$8)*$B$11+$G$5*$B$12))</f>
        <v>11554.27873050722</v>
      </c>
      <c r="H567">
        <f t="shared" ref="H567:H630" si="134">IF(B567&lt;$B$41,-$B$13*B567,IF(AND($B$41&lt;=B567,B567&lt;=$B$41+$G$8),-$B$13*B567+(-B567+B554)*B529,-$B$13*B567+(-B567+$B$41)*$B$16+(-B567+$B$41+$G$8)*$B$10))</f>
        <v>19812.880555623091</v>
      </c>
      <c r="I567">
        <f t="shared" ref="I567:I630" si="135">SQRT(SUMSQ(H567,G567))</f>
        <v>22935.814633311787</v>
      </c>
      <c r="J567" s="46">
        <f t="shared" ref="J567:J630" si="136">SQRT(SUMSQ(D567:E567))</f>
        <v>1960.3260370352721</v>
      </c>
      <c r="K567">
        <f t="shared" ref="K567:K630" si="137">32*I567/(PI()*$G$13^3)</f>
        <v>3.6503482727309984</v>
      </c>
      <c r="L567">
        <f t="shared" ref="L567:L630" si="138">16*J567/(PI()*$G$13^4)</f>
        <v>3.8999447358238678E-3</v>
      </c>
      <c r="M567" s="46">
        <f t="shared" ref="M567:M630" si="139">SQRT(K567^2+3*L567^2)</f>
        <v>3.6503545226370835</v>
      </c>
      <c r="N567" s="8">
        <f t="shared" ref="N567:N630" si="140">-G567/($G$13*$B$42)</f>
        <v>-1.1493253586386083E-3</v>
      </c>
      <c r="O567" s="5">
        <f>SUM($N$54:N567)*0.1+$O$30</f>
        <v>3.7793215858355025E-3</v>
      </c>
      <c r="P567" s="5">
        <f>SUM($O$54:O567)+$U$30</f>
        <v>3.026505528635635</v>
      </c>
      <c r="Q567" s="8">
        <f t="shared" ref="Q567:Q630" si="141">-H567/($B$42*$G$13)</f>
        <v>-1.9708236733229452E-3</v>
      </c>
      <c r="R567" s="5">
        <f>SUM($Q$54:Q567)*0.1+$O$8</f>
        <v>-7.6688700566688348E-2</v>
      </c>
      <c r="S567" s="5">
        <f>SUM($R$54:R567)+$U$8</f>
        <v>-13.5662890311079</v>
      </c>
      <c r="T567">
        <f t="shared" ref="T567:T630" si="142">SQRT(SUMSQ(O567,R567))</f>
        <v>7.6781769100850675E-2</v>
      </c>
      <c r="U567">
        <f t="shared" ref="U567:U630" si="143">SQRT(SUMSQ(S567,P567))</f>
        <v>13.89978178930952</v>
      </c>
      <c r="X567" s="1"/>
    </row>
    <row r="568" spans="2:24" x14ac:dyDescent="0.35">
      <c r="B568">
        <f t="shared" si="128"/>
        <v>51.40000000000046</v>
      </c>
      <c r="C568">
        <f t="shared" si="129"/>
        <v>0</v>
      </c>
      <c r="D568">
        <f t="shared" si="130"/>
        <v>1693.4085944977662</v>
      </c>
      <c r="E568">
        <f t="shared" si="131"/>
        <v>-987.54519064168142</v>
      </c>
      <c r="F568">
        <f t="shared" si="132"/>
        <v>0</v>
      </c>
      <c r="G568">
        <f t="shared" si="133"/>
        <v>11455.524211443048</v>
      </c>
      <c r="H568">
        <f t="shared" si="134"/>
        <v>19643.539696173309</v>
      </c>
      <c r="I568">
        <f t="shared" si="135"/>
        <v>22739.782029608254</v>
      </c>
      <c r="J568" s="46">
        <f t="shared" si="136"/>
        <v>1960.3260370352721</v>
      </c>
      <c r="K568">
        <f t="shared" si="137"/>
        <v>3.6191487148444064</v>
      </c>
      <c r="L568">
        <f t="shared" si="138"/>
        <v>3.8999447358238678E-3</v>
      </c>
      <c r="M568" s="46">
        <f t="shared" si="139"/>
        <v>3.619155018628899</v>
      </c>
      <c r="N568" s="8">
        <f t="shared" si="140"/>
        <v>-1.1395020649750296E-3</v>
      </c>
      <c r="O568" s="5">
        <f>SUM($N$54:N568)*0.1+$O$30</f>
        <v>3.6653713793379991E-3</v>
      </c>
      <c r="P568" s="5">
        <f>SUM($O$54:O568)+$U$30</f>
        <v>3.0301709000149732</v>
      </c>
      <c r="Q568" s="8">
        <f t="shared" si="141"/>
        <v>-1.9539790265424061E-3</v>
      </c>
      <c r="R568" s="5">
        <f>SUM($Q$54:Q568)*0.1+$O$8</f>
        <v>-7.6884098469342577E-2</v>
      </c>
      <c r="S568" s="5">
        <f>SUM($R$54:R568)+$U$8</f>
        <v>-13.643173129577242</v>
      </c>
      <c r="T568">
        <f t="shared" si="142"/>
        <v>7.6971420311645777E-2</v>
      </c>
      <c r="U568">
        <f t="shared" si="143"/>
        <v>13.97562552184753</v>
      </c>
      <c r="X568" s="1"/>
    </row>
    <row r="569" spans="2:24" x14ac:dyDescent="0.35">
      <c r="B569">
        <f t="shared" si="128"/>
        <v>51.500000000000462</v>
      </c>
      <c r="C569">
        <f t="shared" si="129"/>
        <v>0</v>
      </c>
      <c r="D569">
        <f t="shared" si="130"/>
        <v>1693.4085944977662</v>
      </c>
      <c r="E569">
        <f t="shared" si="131"/>
        <v>-987.54519064168142</v>
      </c>
      <c r="F569">
        <f t="shared" si="132"/>
        <v>0</v>
      </c>
      <c r="G569">
        <f t="shared" si="133"/>
        <v>11356.769692378875</v>
      </c>
      <c r="H569">
        <f t="shared" si="134"/>
        <v>19474.198836723535</v>
      </c>
      <c r="I569">
        <f t="shared" si="135"/>
        <v>22543.749425904727</v>
      </c>
      <c r="J569" s="46">
        <f t="shared" si="136"/>
        <v>1960.3260370352721</v>
      </c>
      <c r="K569">
        <f t="shared" si="137"/>
        <v>3.5879491569578152</v>
      </c>
      <c r="L569">
        <f t="shared" si="138"/>
        <v>3.8999447358238678E-3</v>
      </c>
      <c r="M569" s="46">
        <f t="shared" si="139"/>
        <v>3.5879555155577285</v>
      </c>
      <c r="N569" s="8">
        <f t="shared" si="140"/>
        <v>-1.129678771311451E-3</v>
      </c>
      <c r="O569" s="5">
        <f>SUM($N$54:N569)*0.1+$O$30</f>
        <v>3.5524035022068538E-3</v>
      </c>
      <c r="P569" s="5">
        <f>SUM($O$54:O569)+$U$30</f>
        <v>3.03372330351718</v>
      </c>
      <c r="Q569" s="8">
        <f t="shared" si="141"/>
        <v>-1.9371343797618676E-3</v>
      </c>
      <c r="R569" s="5">
        <f>SUM($Q$54:Q569)*0.1+$O$8</f>
        <v>-7.7077811907318772E-2</v>
      </c>
      <c r="S569" s="5">
        <f>SUM($R$54:R569)+$U$8</f>
        <v>-13.720250941484561</v>
      </c>
      <c r="T569">
        <f t="shared" si="142"/>
        <v>7.7159631019481312E-2</v>
      </c>
      <c r="U569">
        <f t="shared" si="143"/>
        <v>14.051646272932263</v>
      </c>
      <c r="X569" s="1"/>
    </row>
    <row r="570" spans="2:24" x14ac:dyDescent="0.35">
      <c r="B570">
        <f t="shared" si="128"/>
        <v>51.600000000000463</v>
      </c>
      <c r="C570">
        <f t="shared" si="129"/>
        <v>0</v>
      </c>
      <c r="D570">
        <f t="shared" si="130"/>
        <v>1693.4085944977662</v>
      </c>
      <c r="E570">
        <f t="shared" si="131"/>
        <v>-987.54519064168142</v>
      </c>
      <c r="F570">
        <f t="shared" si="132"/>
        <v>0</v>
      </c>
      <c r="G570">
        <f t="shared" si="133"/>
        <v>11258.015173314709</v>
      </c>
      <c r="H570">
        <f t="shared" si="134"/>
        <v>19304.85797727375</v>
      </c>
      <c r="I570">
        <f t="shared" si="135"/>
        <v>22347.716822201193</v>
      </c>
      <c r="J570" s="46">
        <f t="shared" si="136"/>
        <v>1960.3260370352721</v>
      </c>
      <c r="K570">
        <f t="shared" si="137"/>
        <v>3.5567495990712232</v>
      </c>
      <c r="L570">
        <f t="shared" si="138"/>
        <v>3.8999447358238678E-3</v>
      </c>
      <c r="M570" s="46">
        <f t="shared" si="139"/>
        <v>3.5567560134482283</v>
      </c>
      <c r="N570" s="8">
        <f t="shared" si="140"/>
        <v>-1.1198554776478728E-3</v>
      </c>
      <c r="O570" s="5">
        <f>SUM($N$54:N570)*0.1+$O$30</f>
        <v>3.4404179544420665E-3</v>
      </c>
      <c r="P570" s="5">
        <f>SUM($O$54:O570)+$U$30</f>
        <v>3.0371637214716221</v>
      </c>
      <c r="Q570" s="8">
        <f t="shared" si="141"/>
        <v>-1.9202897329813283E-3</v>
      </c>
      <c r="R570" s="5">
        <f>SUM($Q$54:Q570)*0.1+$O$8</f>
        <v>-7.7269840880616891E-2</v>
      </c>
      <c r="S570" s="5">
        <f>SUM($R$54:R570)+$U$8</f>
        <v>-13.797520782365178</v>
      </c>
      <c r="T570">
        <f t="shared" si="142"/>
        <v>7.7346394779699332E-2</v>
      </c>
      <c r="U570">
        <f t="shared" si="143"/>
        <v>14.127842836428437</v>
      </c>
      <c r="X570" s="1"/>
    </row>
    <row r="571" spans="2:24" x14ac:dyDescent="0.35">
      <c r="B571">
        <f t="shared" si="128"/>
        <v>51.700000000000465</v>
      </c>
      <c r="C571">
        <f t="shared" si="129"/>
        <v>0</v>
      </c>
      <c r="D571">
        <f t="shared" si="130"/>
        <v>1693.4085944977662</v>
      </c>
      <c r="E571">
        <f t="shared" si="131"/>
        <v>-987.54519064168142</v>
      </c>
      <c r="F571">
        <f t="shared" si="132"/>
        <v>0</v>
      </c>
      <c r="G571">
        <f t="shared" si="133"/>
        <v>11159.260654250538</v>
      </c>
      <c r="H571">
        <f t="shared" si="134"/>
        <v>19135.517117823976</v>
      </c>
      <c r="I571">
        <f t="shared" si="135"/>
        <v>22151.684218497667</v>
      </c>
      <c r="J571" s="46">
        <f t="shared" si="136"/>
        <v>1960.3260370352721</v>
      </c>
      <c r="K571">
        <f t="shared" si="137"/>
        <v>3.5255500411846326</v>
      </c>
      <c r="L571">
        <f t="shared" si="138"/>
        <v>3.8999447358238678E-3</v>
      </c>
      <c r="M571" s="46">
        <f t="shared" si="139"/>
        <v>3.5255565123259323</v>
      </c>
      <c r="N571" s="8">
        <f t="shared" si="140"/>
        <v>-1.1100321839842943E-3</v>
      </c>
      <c r="O571" s="5">
        <f>SUM($N$54:N571)*0.1+$O$30</f>
        <v>3.3294147360436368E-3</v>
      </c>
      <c r="P571" s="5">
        <f>SUM($O$54:O571)+$U$30</f>
        <v>3.0404931362076657</v>
      </c>
      <c r="Q571" s="8">
        <f t="shared" si="141"/>
        <v>-1.9034450862007899E-3</v>
      </c>
      <c r="R571" s="5">
        <f>SUM($Q$54:Q571)*0.1+$O$8</f>
        <v>-7.7460185389236977E-2</v>
      </c>
      <c r="S571" s="5">
        <f>SUM($R$54:R571)+$U$8</f>
        <v>-13.874980967754414</v>
      </c>
      <c r="T571">
        <f t="shared" si="142"/>
        <v>7.753170527609686E-2</v>
      </c>
      <c r="U571">
        <f t="shared" si="143"/>
        <v>14.204214000319524</v>
      </c>
      <c r="X571" s="1"/>
    </row>
    <row r="572" spans="2:24" x14ac:dyDescent="0.35">
      <c r="B572">
        <f t="shared" si="128"/>
        <v>51.800000000000466</v>
      </c>
      <c r="C572">
        <f t="shared" si="129"/>
        <v>0</v>
      </c>
      <c r="D572">
        <f t="shared" si="130"/>
        <v>1693.4085944977662</v>
      </c>
      <c r="E572">
        <f t="shared" si="131"/>
        <v>-987.54519064168142</v>
      </c>
      <c r="F572">
        <f t="shared" si="132"/>
        <v>0</v>
      </c>
      <c r="G572">
        <f t="shared" si="133"/>
        <v>11060.50613518637</v>
      </c>
      <c r="H572">
        <f t="shared" si="134"/>
        <v>18966.176258374195</v>
      </c>
      <c r="I572">
        <f t="shared" si="135"/>
        <v>21955.651614794133</v>
      </c>
      <c r="J572" s="46">
        <f t="shared" si="136"/>
        <v>1960.3260370352721</v>
      </c>
      <c r="K572">
        <f t="shared" si="137"/>
        <v>3.4943504832980405</v>
      </c>
      <c r="L572">
        <f t="shared" si="138"/>
        <v>3.8999447358238678E-3</v>
      </c>
      <c r="M572" s="46">
        <f t="shared" si="139"/>
        <v>3.49435701221728</v>
      </c>
      <c r="N572" s="8">
        <f t="shared" si="140"/>
        <v>-1.1002088903207161E-3</v>
      </c>
      <c r="O572" s="5">
        <f>SUM($N$54:N572)*0.1+$O$30</f>
        <v>3.2193938470115647E-3</v>
      </c>
      <c r="P572" s="5">
        <f>SUM($O$54:O572)+$U$30</f>
        <v>3.0437125300546772</v>
      </c>
      <c r="Q572" s="8">
        <f t="shared" si="141"/>
        <v>-1.8866004394202506E-3</v>
      </c>
      <c r="R572" s="5">
        <f>SUM($Q$54:Q572)*0.1+$O$8</f>
        <v>-7.7648845433179001E-2</v>
      </c>
      <c r="S572" s="5">
        <f>SUM($R$54:R572)+$U$8</f>
        <v>-13.952629813187594</v>
      </c>
      <c r="T572">
        <f t="shared" si="142"/>
        <v>7.771555631820376E-2</v>
      </c>
      <c r="U572">
        <f t="shared" si="143"/>
        <v>14.280758546711134</v>
      </c>
      <c r="X572" s="1"/>
    </row>
    <row r="573" spans="2:24" x14ac:dyDescent="0.35">
      <c r="B573">
        <f t="shared" si="128"/>
        <v>51.900000000000468</v>
      </c>
      <c r="C573">
        <f t="shared" si="129"/>
        <v>0</v>
      </c>
      <c r="D573">
        <f t="shared" si="130"/>
        <v>1693.4085944977662</v>
      </c>
      <c r="E573">
        <f t="shared" si="131"/>
        <v>-987.54519064168142</v>
      </c>
      <c r="F573">
        <f t="shared" si="132"/>
        <v>0</v>
      </c>
      <c r="G573">
        <f t="shared" si="133"/>
        <v>10961.751616122197</v>
      </c>
      <c r="H573">
        <f t="shared" si="134"/>
        <v>18796.835398924413</v>
      </c>
      <c r="I573">
        <f t="shared" si="135"/>
        <v>21759.619011090599</v>
      </c>
      <c r="J573" s="46">
        <f t="shared" si="136"/>
        <v>1960.3260370352721</v>
      </c>
      <c r="K573">
        <f t="shared" si="137"/>
        <v>3.4631509254114485</v>
      </c>
      <c r="L573">
        <f t="shared" si="138"/>
        <v>3.8999447358238678E-3</v>
      </c>
      <c r="M573" s="46">
        <f t="shared" si="139"/>
        <v>3.4631575131496688</v>
      </c>
      <c r="N573" s="8">
        <f t="shared" si="140"/>
        <v>-1.0903855966571375E-3</v>
      </c>
      <c r="O573" s="5">
        <f>SUM($N$54:N573)*0.1+$O$30</f>
        <v>3.1103552873458511E-3</v>
      </c>
      <c r="P573" s="5">
        <f>SUM($O$54:O573)+$U$30</f>
        <v>3.0468228853420229</v>
      </c>
      <c r="Q573" s="8">
        <f t="shared" si="141"/>
        <v>-1.8697557926397115E-3</v>
      </c>
      <c r="R573" s="5">
        <f>SUM($Q$54:Q573)*0.1+$O$8</f>
        <v>-7.7835821012442963E-2</v>
      </c>
      <c r="S573" s="5">
        <f>SUM($R$54:R573)+$U$8</f>
        <v>-14.030465634200036</v>
      </c>
      <c r="T573">
        <f t="shared" si="142"/>
        <v>7.7897941838629969E-2</v>
      </c>
      <c r="U573">
        <f t="shared" si="143"/>
        <v>14.357475251837007</v>
      </c>
      <c r="X573" s="1"/>
    </row>
    <row r="574" spans="2:24" x14ac:dyDescent="0.35">
      <c r="B574">
        <f t="shared" si="128"/>
        <v>52.000000000000469</v>
      </c>
      <c r="C574">
        <f t="shared" si="129"/>
        <v>0</v>
      </c>
      <c r="D574">
        <f t="shared" si="130"/>
        <v>1693.4085944977662</v>
      </c>
      <c r="E574">
        <f t="shared" si="131"/>
        <v>-987.54519064168142</v>
      </c>
      <c r="F574">
        <f t="shared" si="132"/>
        <v>0</v>
      </c>
      <c r="G574">
        <f t="shared" si="133"/>
        <v>10862.997097058029</v>
      </c>
      <c r="H574">
        <f t="shared" si="134"/>
        <v>18627.494539474639</v>
      </c>
      <c r="I574">
        <f t="shared" si="135"/>
        <v>21563.586407387076</v>
      </c>
      <c r="J574" s="46">
        <f t="shared" si="136"/>
        <v>1960.3260370352721</v>
      </c>
      <c r="K574">
        <f t="shared" si="137"/>
        <v>3.4319513675248583</v>
      </c>
      <c r="L574">
        <f t="shared" si="138"/>
        <v>3.8999447358238678E-3</v>
      </c>
      <c r="M574" s="46">
        <f t="shared" si="139"/>
        <v>3.4319580151514928</v>
      </c>
      <c r="N574" s="8">
        <f t="shared" si="140"/>
        <v>-1.0805623029935593E-3</v>
      </c>
      <c r="O574" s="5">
        <f>SUM($N$54:N574)*0.1+$O$30</f>
        <v>3.0022990570464955E-3</v>
      </c>
      <c r="P574" s="5">
        <f>SUM($O$54:O574)+$U$30</f>
        <v>3.0498251843990696</v>
      </c>
      <c r="Q574" s="8">
        <f t="shared" si="141"/>
        <v>-1.8529111458591731E-3</v>
      </c>
      <c r="R574" s="5">
        <f>SUM($Q$54:Q574)*0.1+$O$8</f>
        <v>-7.8021112127028891E-2</v>
      </c>
      <c r="S574" s="5">
        <f>SUM($R$54:R574)+$U$8</f>
        <v>-14.108486746327065</v>
      </c>
      <c r="T574">
        <f t="shared" si="142"/>
        <v>7.8078855890480081E-2</v>
      </c>
      <c r="U574">
        <f t="shared" si="143"/>
        <v>14.434362886067444</v>
      </c>
      <c r="X574" s="1"/>
    </row>
    <row r="575" spans="2:24" x14ac:dyDescent="0.35">
      <c r="B575">
        <f t="shared" si="128"/>
        <v>52.10000000000047</v>
      </c>
      <c r="C575">
        <f t="shared" si="129"/>
        <v>0</v>
      </c>
      <c r="D575">
        <f t="shared" si="130"/>
        <v>1693.4085944977662</v>
      </c>
      <c r="E575">
        <f t="shared" si="131"/>
        <v>-987.54519064168142</v>
      </c>
      <c r="F575">
        <f t="shared" si="132"/>
        <v>0</v>
      </c>
      <c r="G575">
        <f t="shared" si="133"/>
        <v>10764.24257799386</v>
      </c>
      <c r="H575">
        <f t="shared" si="134"/>
        <v>18458.153680024858</v>
      </c>
      <c r="I575">
        <f t="shared" si="135"/>
        <v>21367.553803683546</v>
      </c>
      <c r="J575" s="46">
        <f t="shared" si="136"/>
        <v>1960.3260370352721</v>
      </c>
      <c r="K575">
        <f t="shared" si="137"/>
        <v>3.4007518096382667</v>
      </c>
      <c r="L575">
        <f t="shared" si="138"/>
        <v>3.8999447358238678E-3</v>
      </c>
      <c r="M575" s="46">
        <f t="shared" si="139"/>
        <v>3.4007585182521818</v>
      </c>
      <c r="N575" s="8">
        <f t="shared" si="140"/>
        <v>-1.0707390093299808E-3</v>
      </c>
      <c r="O575" s="5">
        <f>SUM($N$54:N575)*0.1+$O$30</f>
        <v>2.8952251561134971E-3</v>
      </c>
      <c r="P575" s="5">
        <f>SUM($O$54:O575)+$U$30</f>
        <v>3.052720409555183</v>
      </c>
      <c r="Q575" s="8">
        <f t="shared" si="141"/>
        <v>-1.836066499078634E-3</v>
      </c>
      <c r="R575" s="5">
        <f>SUM($Q$54:Q575)*0.1+$O$8</f>
        <v>-7.8204718776936744E-2</v>
      </c>
      <c r="S575" s="5">
        <f>SUM($R$54:R575)+$U$8</f>
        <v>-14.186691465104001</v>
      </c>
      <c r="T575">
        <f t="shared" si="142"/>
        <v>7.8258292644833208E-2</v>
      </c>
      <c r="U575">
        <f t="shared" si="143"/>
        <v>14.51142021392012</v>
      </c>
      <c r="X575" s="1"/>
    </row>
    <row r="576" spans="2:24" x14ac:dyDescent="0.35">
      <c r="B576">
        <f t="shared" si="128"/>
        <v>52.200000000000472</v>
      </c>
      <c r="C576">
        <f t="shared" si="129"/>
        <v>0</v>
      </c>
      <c r="D576">
        <f t="shared" si="130"/>
        <v>1693.4085944977662</v>
      </c>
      <c r="E576">
        <f t="shared" si="131"/>
        <v>-987.54519064168142</v>
      </c>
      <c r="F576">
        <f t="shared" si="132"/>
        <v>0</v>
      </c>
      <c r="G576">
        <f t="shared" si="133"/>
        <v>10665.488058929692</v>
      </c>
      <c r="H576">
        <f t="shared" si="134"/>
        <v>18288.81282057508</v>
      </c>
      <c r="I576">
        <f t="shared" si="135"/>
        <v>21171.521199980016</v>
      </c>
      <c r="J576" s="46">
        <f t="shared" si="136"/>
        <v>1960.3260370352721</v>
      </c>
      <c r="K576">
        <f t="shared" si="137"/>
        <v>3.3695522517516756</v>
      </c>
      <c r="L576">
        <f t="shared" si="138"/>
        <v>3.8999447358238678E-3</v>
      </c>
      <c r="M576" s="46">
        <f t="shared" si="139"/>
        <v>3.3695590224822616</v>
      </c>
      <c r="N576" s="8">
        <f t="shared" si="140"/>
        <v>-1.0609157156664026E-3</v>
      </c>
      <c r="O576" s="5">
        <f>SUM($N$54:N576)*0.1+$O$30</f>
        <v>2.7891335845468567E-3</v>
      </c>
      <c r="P576" s="5">
        <f>SUM($O$54:O576)+$U$30</f>
        <v>3.0555095431397299</v>
      </c>
      <c r="Q576" s="8">
        <f t="shared" si="141"/>
        <v>-1.8192218522980954E-3</v>
      </c>
      <c r="R576" s="5">
        <f>SUM($Q$54:Q576)*0.1+$O$8</f>
        <v>-7.8386640962166562E-2</v>
      </c>
      <c r="S576" s="5">
        <f>SUM($R$54:R576)+$U$8</f>
        <v>-14.265078106066168</v>
      </c>
      <c r="T576">
        <f t="shared" si="142"/>
        <v>7.8436246388286945E-2</v>
      </c>
      <c r="U576">
        <f t="shared" si="143"/>
        <v>14.588645994073142</v>
      </c>
      <c r="X576" s="1"/>
    </row>
    <row r="577" spans="2:24" x14ac:dyDescent="0.35">
      <c r="B577">
        <f t="shared" si="128"/>
        <v>52.300000000000473</v>
      </c>
      <c r="C577">
        <f t="shared" si="129"/>
        <v>0</v>
      </c>
      <c r="D577">
        <f t="shared" si="130"/>
        <v>1693.4085944977662</v>
      </c>
      <c r="E577">
        <f t="shared" si="131"/>
        <v>-987.54519064168142</v>
      </c>
      <c r="F577">
        <f t="shared" si="132"/>
        <v>0</v>
      </c>
      <c r="G577">
        <f t="shared" si="133"/>
        <v>10566.733539865521</v>
      </c>
      <c r="H577">
        <f t="shared" si="134"/>
        <v>18119.471961125299</v>
      </c>
      <c r="I577">
        <f t="shared" si="135"/>
        <v>20975.488596276482</v>
      </c>
      <c r="J577" s="46">
        <f t="shared" si="136"/>
        <v>1960.3260370352721</v>
      </c>
      <c r="K577">
        <f t="shared" si="137"/>
        <v>3.3383526938650836</v>
      </c>
      <c r="L577">
        <f t="shared" si="138"/>
        <v>3.8999447358238678E-3</v>
      </c>
      <c r="M577" s="46">
        <f t="shared" si="139"/>
        <v>3.3383595278733966</v>
      </c>
      <c r="N577" s="8">
        <f t="shared" si="140"/>
        <v>-1.0510924220028242E-3</v>
      </c>
      <c r="O577" s="5">
        <f>SUM($N$54:N577)*0.1+$O$30</f>
        <v>2.6840243423465744E-3</v>
      </c>
      <c r="P577" s="5">
        <f>SUM($O$54:O577)+$U$30</f>
        <v>3.0581935674820766</v>
      </c>
      <c r="Q577" s="8">
        <f t="shared" si="141"/>
        <v>-1.8023772055175561E-3</v>
      </c>
      <c r="R577" s="5">
        <f>SUM($Q$54:Q577)*0.1+$O$8</f>
        <v>-7.8566878682718319E-2</v>
      </c>
      <c r="S577" s="5">
        <f>SUM($R$54:R577)+$U$8</f>
        <v>-14.343644984748886</v>
      </c>
      <c r="T577">
        <f t="shared" si="142"/>
        <v>7.8612711520563178E-2</v>
      </c>
      <c r="U577">
        <f t="shared" si="143"/>
        <v>14.666038979380241</v>
      </c>
      <c r="X577" s="1"/>
    </row>
    <row r="578" spans="2:24" x14ac:dyDescent="0.35">
      <c r="B578">
        <f t="shared" si="128"/>
        <v>52.400000000000475</v>
      </c>
      <c r="C578">
        <f t="shared" si="129"/>
        <v>0</v>
      </c>
      <c r="D578">
        <f t="shared" si="130"/>
        <v>1693.4085944977662</v>
      </c>
      <c r="E578">
        <f t="shared" si="131"/>
        <v>-987.54519064168142</v>
      </c>
      <c r="F578">
        <f t="shared" si="132"/>
        <v>0</v>
      </c>
      <c r="G578">
        <f t="shared" si="133"/>
        <v>10467.979020801353</v>
      </c>
      <c r="H578">
        <f t="shared" si="134"/>
        <v>17950.131101675517</v>
      </c>
      <c r="I578">
        <f t="shared" si="135"/>
        <v>20779.455992572952</v>
      </c>
      <c r="J578" s="46">
        <f t="shared" si="136"/>
        <v>1960.3260370352721</v>
      </c>
      <c r="K578">
        <f t="shared" si="137"/>
        <v>3.307153135978492</v>
      </c>
      <c r="L578">
        <f t="shared" si="138"/>
        <v>3.8999447358238678E-3</v>
      </c>
      <c r="M578" s="46">
        <f t="shared" si="139"/>
        <v>3.3071600344584478</v>
      </c>
      <c r="N578" s="8">
        <f t="shared" si="140"/>
        <v>-1.041269128339246E-3</v>
      </c>
      <c r="O578" s="5">
        <f>SUM($N$54:N578)*0.1+$O$30</f>
        <v>2.5798974295126497E-3</v>
      </c>
      <c r="P578" s="5">
        <f>SUM($O$54:O578)+$U$30</f>
        <v>3.0607734649115894</v>
      </c>
      <c r="Q578" s="8">
        <f t="shared" si="141"/>
        <v>-1.785532558737017E-3</v>
      </c>
      <c r="R578" s="5">
        <f>SUM($Q$54:Q578)*0.1+$O$8</f>
        <v>-7.8745431938592014E-2</v>
      </c>
      <c r="S578" s="5">
        <f>SUM($R$54:R578)+$U$8</f>
        <v>-14.422390416687477</v>
      </c>
      <c r="T578">
        <f t="shared" si="142"/>
        <v>7.8787682552174568E-2</v>
      </c>
      <c r="U578">
        <f t="shared" si="143"/>
        <v>14.743597916888051</v>
      </c>
      <c r="X578" s="1"/>
    </row>
    <row r="579" spans="2:24" x14ac:dyDescent="0.35">
      <c r="B579">
        <f t="shared" si="128"/>
        <v>52.500000000000476</v>
      </c>
      <c r="C579">
        <f t="shared" si="129"/>
        <v>0</v>
      </c>
      <c r="D579">
        <f t="shared" si="130"/>
        <v>1693.4085944977662</v>
      </c>
      <c r="E579">
        <f t="shared" si="131"/>
        <v>-987.54519064168142</v>
      </c>
      <c r="F579">
        <f t="shared" si="132"/>
        <v>0</v>
      </c>
      <c r="G579">
        <f t="shared" si="133"/>
        <v>10369.224501737181</v>
      </c>
      <c r="H579">
        <f t="shared" si="134"/>
        <v>17780.790242225743</v>
      </c>
      <c r="I579">
        <f t="shared" si="135"/>
        <v>20583.423388869425</v>
      </c>
      <c r="J579" s="46">
        <f t="shared" si="136"/>
        <v>1960.3260370352721</v>
      </c>
      <c r="K579">
        <f t="shared" si="137"/>
        <v>3.2759535780919014</v>
      </c>
      <c r="L579">
        <f t="shared" si="138"/>
        <v>3.8999447358238678E-3</v>
      </c>
      <c r="M579" s="46">
        <f t="shared" si="139"/>
        <v>3.2759605422715272</v>
      </c>
      <c r="N579" s="8">
        <f t="shared" si="140"/>
        <v>-1.0314458346756673E-3</v>
      </c>
      <c r="O579" s="5">
        <f>SUM($N$54:N579)*0.1+$O$30</f>
        <v>2.476752846045083E-3</v>
      </c>
      <c r="P579" s="5">
        <f>SUM($O$54:O579)+$U$30</f>
        <v>3.0632502177576346</v>
      </c>
      <c r="Q579" s="8">
        <f t="shared" si="141"/>
        <v>-1.7686879119564786E-3</v>
      </c>
      <c r="R579" s="5">
        <f>SUM($Q$54:Q579)*0.1+$O$8</f>
        <v>-7.8922300729787676E-2</v>
      </c>
      <c r="S579" s="5">
        <f>SUM($R$54:R579)+$U$8</f>
        <v>-14.501312717417266</v>
      </c>
      <c r="T579">
        <f t="shared" si="142"/>
        <v>7.8961154102149725E-2</v>
      </c>
      <c r="U579">
        <f t="shared" si="143"/>
        <v>14.821321547855304</v>
      </c>
      <c r="X579" s="1"/>
    </row>
    <row r="580" spans="2:24" x14ac:dyDescent="0.35">
      <c r="B580">
        <f t="shared" si="128"/>
        <v>52.600000000000477</v>
      </c>
      <c r="C580">
        <f t="shared" si="129"/>
        <v>0</v>
      </c>
      <c r="D580">
        <f t="shared" si="130"/>
        <v>1693.4085944977662</v>
      </c>
      <c r="E580">
        <f t="shared" si="131"/>
        <v>-987.54519064168142</v>
      </c>
      <c r="F580">
        <f t="shared" si="132"/>
        <v>0</v>
      </c>
      <c r="G580">
        <f t="shared" si="133"/>
        <v>10270.469982673014</v>
      </c>
      <c r="H580">
        <f t="shared" si="134"/>
        <v>17611.449382775962</v>
      </c>
      <c r="I580">
        <f t="shared" si="135"/>
        <v>20387.390785165895</v>
      </c>
      <c r="J580" s="46">
        <f t="shared" si="136"/>
        <v>1960.3260370352721</v>
      </c>
      <c r="K580">
        <f t="shared" si="137"/>
        <v>3.2447540202053098</v>
      </c>
      <c r="L580">
        <f t="shared" si="138"/>
        <v>3.8999447358238678E-3</v>
      </c>
      <c r="M580" s="46">
        <f t="shared" si="139"/>
        <v>3.2447610513480565</v>
      </c>
      <c r="N580" s="8">
        <f t="shared" si="140"/>
        <v>-1.0216225410120891E-3</v>
      </c>
      <c r="O580" s="5">
        <f>SUM($N$54:N580)*0.1+$O$30</f>
        <v>2.3745905919438739E-3</v>
      </c>
      <c r="P580" s="5">
        <f>SUM($O$54:O580)+$U$30</f>
        <v>3.0656248083495785</v>
      </c>
      <c r="Q580" s="8">
        <f t="shared" si="141"/>
        <v>-1.7518432651759395E-3</v>
      </c>
      <c r="R580" s="5">
        <f>SUM($Q$54:Q580)*0.1+$O$8</f>
        <v>-7.9097485056305261E-2</v>
      </c>
      <c r="S580" s="5">
        <f>SUM($R$54:R580)+$U$8</f>
        <v>-14.580410202473571</v>
      </c>
      <c r="T580">
        <f t="shared" si="142"/>
        <v>7.9133120895815701E-2</v>
      </c>
      <c r="U580">
        <f t="shared" si="143"/>
        <v>14.899208607773897</v>
      </c>
      <c r="X580" s="1"/>
    </row>
    <row r="581" spans="2:24" x14ac:dyDescent="0.35">
      <c r="B581">
        <f t="shared" si="128"/>
        <v>52.700000000000479</v>
      </c>
      <c r="C581">
        <f t="shared" si="129"/>
        <v>0</v>
      </c>
      <c r="D581">
        <f t="shared" si="130"/>
        <v>1693.4085944977662</v>
      </c>
      <c r="E581">
        <f t="shared" si="131"/>
        <v>-987.54519064168142</v>
      </c>
      <c r="F581">
        <f t="shared" si="132"/>
        <v>0</v>
      </c>
      <c r="G581">
        <f t="shared" si="133"/>
        <v>10171.715463608842</v>
      </c>
      <c r="H581">
        <f t="shared" si="134"/>
        <v>17442.108523326184</v>
      </c>
      <c r="I581">
        <f t="shared" si="135"/>
        <v>20191.358181462365</v>
      </c>
      <c r="J581" s="46">
        <f t="shared" si="136"/>
        <v>1960.3260370352721</v>
      </c>
      <c r="K581">
        <f t="shared" si="137"/>
        <v>3.2135544623187182</v>
      </c>
      <c r="L581">
        <f t="shared" si="138"/>
        <v>3.8999447358238678E-3</v>
      </c>
      <c r="M581" s="46">
        <f t="shared" si="139"/>
        <v>3.2135615617248368</v>
      </c>
      <c r="N581" s="8">
        <f t="shared" si="140"/>
        <v>-1.0117992473485105E-3</v>
      </c>
      <c r="O581" s="5">
        <f>SUM($N$54:N581)*0.1+$O$30</f>
        <v>2.2734106672090229E-3</v>
      </c>
      <c r="P581" s="5">
        <f>SUM($O$54:O581)+$U$30</f>
        <v>3.0678982190167874</v>
      </c>
      <c r="Q581" s="8">
        <f t="shared" si="141"/>
        <v>-1.7349986183954008E-3</v>
      </c>
      <c r="R581" s="5">
        <f>SUM($Q$54:Q581)*0.1+$O$8</f>
        <v>-7.9270984918144813E-2</v>
      </c>
      <c r="S581" s="5">
        <f>SUM($R$54:R581)+$U$8</f>
        <v>-14.659681187391715</v>
      </c>
      <c r="T581">
        <f t="shared" si="142"/>
        <v>7.9303577762636426E-2</v>
      </c>
      <c r="U581">
        <f t="shared" si="143"/>
        <v>14.977257826391751</v>
      </c>
      <c r="X581" s="1"/>
    </row>
    <row r="582" spans="2:24" x14ac:dyDescent="0.35">
      <c r="B582">
        <f t="shared" si="128"/>
        <v>52.80000000000048</v>
      </c>
      <c r="C582">
        <f t="shared" si="129"/>
        <v>0</v>
      </c>
      <c r="D582">
        <f t="shared" si="130"/>
        <v>1693.4085944977662</v>
      </c>
      <c r="E582">
        <f t="shared" si="131"/>
        <v>-987.54519064168142</v>
      </c>
      <c r="F582">
        <f t="shared" si="132"/>
        <v>0</v>
      </c>
      <c r="G582">
        <f t="shared" si="133"/>
        <v>10072.960944544673</v>
      </c>
      <c r="H582">
        <f t="shared" si="134"/>
        <v>17272.767663876402</v>
      </c>
      <c r="I582">
        <f t="shared" si="135"/>
        <v>19995.325577758831</v>
      </c>
      <c r="J582" s="46">
        <f t="shared" si="136"/>
        <v>1960.3260370352721</v>
      </c>
      <c r="K582">
        <f t="shared" si="137"/>
        <v>3.1823549044321262</v>
      </c>
      <c r="L582">
        <f t="shared" si="138"/>
        <v>3.8999447358238678E-3</v>
      </c>
      <c r="M582" s="46">
        <f t="shared" si="139"/>
        <v>3.1823620734401099</v>
      </c>
      <c r="N582" s="8">
        <f t="shared" si="140"/>
        <v>-1.0019759536849322E-3</v>
      </c>
      <c r="O582" s="5">
        <f>SUM($N$54:N582)*0.1+$O$30</f>
        <v>2.1732130718405298E-3</v>
      </c>
      <c r="P582" s="5">
        <f>SUM($O$54:O582)+$U$30</f>
        <v>3.070071432088628</v>
      </c>
      <c r="Q582" s="8">
        <f t="shared" si="141"/>
        <v>-1.7181539716148615E-3</v>
      </c>
      <c r="R582" s="5">
        <f>SUM($Q$54:Q582)*0.1+$O$8</f>
        <v>-7.9442800315306303E-2</v>
      </c>
      <c r="S582" s="5">
        <f>SUM($R$54:R582)+$U$8</f>
        <v>-14.739123987707021</v>
      </c>
      <c r="T582">
        <f t="shared" si="142"/>
        <v>7.9472519634105288E-2</v>
      </c>
      <c r="U582">
        <f t="shared" si="143"/>
        <v>15.055467927737325</v>
      </c>
      <c r="X582" s="1"/>
    </row>
    <row r="583" spans="2:24" x14ac:dyDescent="0.35">
      <c r="B583">
        <f t="shared" si="128"/>
        <v>52.900000000000482</v>
      </c>
      <c r="C583">
        <f t="shared" si="129"/>
        <v>0</v>
      </c>
      <c r="D583">
        <f t="shared" si="130"/>
        <v>1693.4085944977662</v>
      </c>
      <c r="E583">
        <f t="shared" si="131"/>
        <v>-987.54519064168142</v>
      </c>
      <c r="F583">
        <f t="shared" si="132"/>
        <v>0</v>
      </c>
      <c r="G583">
        <f t="shared" si="133"/>
        <v>9974.2064254805045</v>
      </c>
      <c r="H583">
        <f t="shared" si="134"/>
        <v>17103.426804426628</v>
      </c>
      <c r="I583">
        <f t="shared" si="135"/>
        <v>19799.292974055308</v>
      </c>
      <c r="J583" s="46">
        <f t="shared" si="136"/>
        <v>1960.3260370352721</v>
      </c>
      <c r="K583">
        <f t="shared" si="137"/>
        <v>3.151155346545536</v>
      </c>
      <c r="L583">
        <f t="shared" si="138"/>
        <v>3.8999447358238678E-3</v>
      </c>
      <c r="M583" s="46">
        <f t="shared" si="139"/>
        <v>3.1511625865336343</v>
      </c>
      <c r="N583" s="8">
        <f t="shared" si="140"/>
        <v>-9.9215266002135403E-4</v>
      </c>
      <c r="O583" s="5">
        <f>SUM($N$54:N583)*0.1+$O$30</f>
        <v>2.0739978058383944E-3</v>
      </c>
      <c r="P583" s="5">
        <f>SUM($O$54:O583)+$U$30</f>
        <v>3.0721454298944666</v>
      </c>
      <c r="Q583" s="8">
        <f t="shared" si="141"/>
        <v>-1.7013093248343231E-3</v>
      </c>
      <c r="R583" s="5">
        <f>SUM($Q$54:Q583)*0.1+$O$8</f>
        <v>-7.9612931247789731E-2</v>
      </c>
      <c r="S583" s="5">
        <f>SUM($R$54:R583)+$U$8</f>
        <v>-14.81873691895481</v>
      </c>
      <c r="T583">
        <f t="shared" si="142"/>
        <v>7.9639941541690726E-2</v>
      </c>
      <c r="U583">
        <f t="shared" si="143"/>
        <v>15.133837630145758</v>
      </c>
      <c r="X583" s="1"/>
    </row>
    <row r="584" spans="2:24" x14ac:dyDescent="0.35">
      <c r="B584">
        <f t="shared" si="128"/>
        <v>53.000000000000483</v>
      </c>
      <c r="C584">
        <f t="shared" si="129"/>
        <v>0</v>
      </c>
      <c r="D584">
        <f t="shared" si="130"/>
        <v>1693.4085944977662</v>
      </c>
      <c r="E584">
        <f t="shared" si="131"/>
        <v>-987.54519064168142</v>
      </c>
      <c r="F584">
        <f t="shared" si="132"/>
        <v>0</v>
      </c>
      <c r="G584">
        <f t="shared" si="133"/>
        <v>9875.451906416336</v>
      </c>
      <c r="H584">
        <f t="shared" si="134"/>
        <v>16934.085944976847</v>
      </c>
      <c r="I584">
        <f t="shared" si="135"/>
        <v>19603.260370351774</v>
      </c>
      <c r="J584" s="46">
        <f t="shared" si="136"/>
        <v>1960.3260370352721</v>
      </c>
      <c r="K584">
        <f t="shared" si="137"/>
        <v>3.119955788658944</v>
      </c>
      <c r="L584">
        <f t="shared" si="138"/>
        <v>3.8999447358238678E-3</v>
      </c>
      <c r="M584" s="46">
        <f t="shared" si="139"/>
        <v>3.1199631010467543</v>
      </c>
      <c r="N584" s="8">
        <f t="shared" si="140"/>
        <v>-9.8232936635777581E-4</v>
      </c>
      <c r="O584" s="5">
        <f>SUM($N$54:N584)*0.1+$O$30</f>
        <v>1.9757648692026171E-3</v>
      </c>
      <c r="P584" s="5">
        <f>SUM($O$54:O584)+$U$30</f>
        <v>3.0741211947636691</v>
      </c>
      <c r="Q584" s="8">
        <f t="shared" si="141"/>
        <v>-1.684464678053784E-3</v>
      </c>
      <c r="R584" s="5">
        <f>SUM($Q$54:Q584)*0.1+$O$8</f>
        <v>-7.9781377715595125E-2</v>
      </c>
      <c r="S584" s="5">
        <f>SUM($R$54:R584)+$U$8</f>
        <v>-14.898518296670405</v>
      </c>
      <c r="T584">
        <f t="shared" si="142"/>
        <v>7.9805838614833396E-2</v>
      </c>
      <c r="U584">
        <f t="shared" si="143"/>
        <v>15.212365646286511</v>
      </c>
      <c r="X584" s="1"/>
    </row>
    <row r="585" spans="2:24" x14ac:dyDescent="0.35">
      <c r="B585">
        <f t="shared" si="128"/>
        <v>53.100000000000485</v>
      </c>
      <c r="C585">
        <f t="shared" si="129"/>
        <v>0</v>
      </c>
      <c r="D585">
        <f t="shared" si="130"/>
        <v>1693.4085944977662</v>
      </c>
      <c r="E585">
        <f t="shared" si="131"/>
        <v>-987.54519064168142</v>
      </c>
      <c r="F585">
        <f t="shared" si="132"/>
        <v>0</v>
      </c>
      <c r="G585">
        <f t="shared" si="133"/>
        <v>9776.6973873521638</v>
      </c>
      <c r="H585">
        <f t="shared" si="134"/>
        <v>16764.745085527069</v>
      </c>
      <c r="I585">
        <f t="shared" si="135"/>
        <v>19407.227766648244</v>
      </c>
      <c r="J585" s="46">
        <f t="shared" si="136"/>
        <v>1960.3260370352721</v>
      </c>
      <c r="K585">
        <f t="shared" si="137"/>
        <v>3.0887562307723528</v>
      </c>
      <c r="L585">
        <f t="shared" si="138"/>
        <v>3.8999447358238678E-3</v>
      </c>
      <c r="M585" s="46">
        <f t="shared" si="139"/>
        <v>3.0887636170224906</v>
      </c>
      <c r="N585" s="8">
        <f t="shared" si="140"/>
        <v>-9.7250607269419706E-4</v>
      </c>
      <c r="O585" s="5">
        <f>SUM($N$54:N585)*0.1+$O$30</f>
        <v>1.8785142619331973E-3</v>
      </c>
      <c r="P585" s="5">
        <f>SUM($O$54:O585)+$U$30</f>
        <v>3.0759997090256022</v>
      </c>
      <c r="Q585" s="8">
        <f t="shared" si="141"/>
        <v>-1.6676200312732454E-3</v>
      </c>
      <c r="R585" s="5">
        <f>SUM($Q$54:Q585)*0.1+$O$8</f>
        <v>-7.9948139718722444E-2</v>
      </c>
      <c r="S585" s="5">
        <f>SUM($R$54:R585)+$U$8</f>
        <v>-14.978466436389127</v>
      </c>
      <c r="T585">
        <f t="shared" si="142"/>
        <v>7.9970206078993272E-2</v>
      </c>
      <c r="U585">
        <f t="shared" si="143"/>
        <v>15.291050683192479</v>
      </c>
      <c r="X585" s="1"/>
    </row>
    <row r="586" spans="2:24" x14ac:dyDescent="0.35">
      <c r="B586">
        <f t="shared" si="128"/>
        <v>53.200000000000486</v>
      </c>
      <c r="C586">
        <f t="shared" si="129"/>
        <v>0</v>
      </c>
      <c r="D586">
        <f t="shared" si="130"/>
        <v>1693.4085944977662</v>
      </c>
      <c r="E586">
        <f t="shared" si="131"/>
        <v>-987.54519064168142</v>
      </c>
      <c r="F586">
        <f t="shared" si="132"/>
        <v>0</v>
      </c>
      <c r="G586">
        <f t="shared" si="133"/>
        <v>9677.9428682879952</v>
      </c>
      <c r="H586">
        <f t="shared" si="134"/>
        <v>16595.404226077288</v>
      </c>
      <c r="I586">
        <f t="shared" si="135"/>
        <v>19211.195162944714</v>
      </c>
      <c r="J586" s="46">
        <f t="shared" si="136"/>
        <v>1960.3260370352721</v>
      </c>
      <c r="K586">
        <f t="shared" si="137"/>
        <v>3.0575566728857613</v>
      </c>
      <c r="L586">
        <f t="shared" si="138"/>
        <v>3.8999447358238678E-3</v>
      </c>
      <c r="M586" s="46">
        <f t="shared" si="139"/>
        <v>3.0575641345056157</v>
      </c>
      <c r="N586" s="8">
        <f t="shared" si="140"/>
        <v>-9.6268277903061885E-4</v>
      </c>
      <c r="O586" s="5">
        <f>SUM($N$54:N586)*0.1+$O$30</f>
        <v>1.7822459840301356E-3</v>
      </c>
      <c r="P586" s="5">
        <f>SUM($O$54:O586)+$U$30</f>
        <v>3.0777819550096321</v>
      </c>
      <c r="Q586" s="8">
        <f t="shared" si="141"/>
        <v>-1.6507753844927061E-3</v>
      </c>
      <c r="R586" s="5">
        <f>SUM($Q$54:Q586)*0.1+$O$8</f>
        <v>-8.0113217257171715E-2</v>
      </c>
      <c r="S586" s="5">
        <f>SUM($R$54:R586)+$U$8</f>
        <v>-15.058579653646298</v>
      </c>
      <c r="T586">
        <f t="shared" si="142"/>
        <v>8.0133039253745944E-2</v>
      </c>
      <c r="U586">
        <f t="shared" si="143"/>
        <v>15.369891442290449</v>
      </c>
      <c r="X586" s="1"/>
    </row>
    <row r="587" spans="2:24" x14ac:dyDescent="0.35">
      <c r="B587">
        <f t="shared" si="128"/>
        <v>53.300000000000487</v>
      </c>
      <c r="C587">
        <f t="shared" si="129"/>
        <v>0</v>
      </c>
      <c r="D587">
        <f t="shared" si="130"/>
        <v>1693.4085944977662</v>
      </c>
      <c r="E587">
        <f t="shared" si="131"/>
        <v>-987.54519064168142</v>
      </c>
      <c r="F587">
        <f t="shared" si="132"/>
        <v>0</v>
      </c>
      <c r="G587">
        <f t="shared" si="133"/>
        <v>9579.1883492238248</v>
      </c>
      <c r="H587">
        <f t="shared" si="134"/>
        <v>16426.063366627513</v>
      </c>
      <c r="I587">
        <f t="shared" si="135"/>
        <v>19015.162559241187</v>
      </c>
      <c r="J587" s="46">
        <f t="shared" si="136"/>
        <v>1960.3260370352721</v>
      </c>
      <c r="K587">
        <f t="shared" si="137"/>
        <v>3.0263571149991702</v>
      </c>
      <c r="L587">
        <f t="shared" si="138"/>
        <v>3.8999447358238678E-3</v>
      </c>
      <c r="M587" s="46">
        <f t="shared" si="139"/>
        <v>3.0263646535427497</v>
      </c>
      <c r="N587" s="8">
        <f t="shared" si="140"/>
        <v>-9.5285948536704031E-4</v>
      </c>
      <c r="O587" s="5">
        <f>SUM($N$54:N587)*0.1+$O$30</f>
        <v>1.6869600354934317E-3</v>
      </c>
      <c r="P587" s="5">
        <f>SUM($O$54:O587)+$U$30</f>
        <v>3.0794689150451258</v>
      </c>
      <c r="Q587" s="8">
        <f t="shared" si="141"/>
        <v>-1.6339307377121678E-3</v>
      </c>
      <c r="R587" s="5">
        <f>SUM($Q$54:Q587)*0.1+$O$8</f>
        <v>-8.0276610330942924E-2</v>
      </c>
      <c r="S587" s="5">
        <f>SUM($R$54:R587)+$U$8</f>
        <v>-15.138856263977241</v>
      </c>
      <c r="T587">
        <f t="shared" si="142"/>
        <v>8.0294333550926272E-2</v>
      </c>
      <c r="U587">
        <f t="shared" si="143"/>
        <v>15.448886619432876</v>
      </c>
      <c r="X587" s="1"/>
    </row>
    <row r="588" spans="2:24" x14ac:dyDescent="0.35">
      <c r="B588">
        <f t="shared" si="128"/>
        <v>53.400000000000489</v>
      </c>
      <c r="C588">
        <f t="shared" si="129"/>
        <v>0</v>
      </c>
      <c r="D588">
        <f t="shared" si="130"/>
        <v>1693.4085944977662</v>
      </c>
      <c r="E588">
        <f t="shared" si="131"/>
        <v>-987.54519064168142</v>
      </c>
      <c r="F588">
        <f t="shared" si="132"/>
        <v>0</v>
      </c>
      <c r="G588">
        <f t="shared" si="133"/>
        <v>9480.4338301596581</v>
      </c>
      <c r="H588">
        <f t="shared" si="134"/>
        <v>16256.722507177732</v>
      </c>
      <c r="I588">
        <f t="shared" si="135"/>
        <v>18819.129955537657</v>
      </c>
      <c r="J588" s="46">
        <f t="shared" si="136"/>
        <v>1960.3260370352721</v>
      </c>
      <c r="K588">
        <f t="shared" si="137"/>
        <v>2.995157557112579</v>
      </c>
      <c r="L588">
        <f t="shared" si="138"/>
        <v>3.8999447358238678E-3</v>
      </c>
      <c r="M588" s="46">
        <f t="shared" si="139"/>
        <v>2.9951651741824556</v>
      </c>
      <c r="N588" s="8">
        <f t="shared" si="140"/>
        <v>-9.430361917034622E-4</v>
      </c>
      <c r="O588" s="5">
        <f>SUM($N$54:N588)*0.1+$O$30</f>
        <v>1.5926564163230854E-3</v>
      </c>
      <c r="P588" s="5">
        <f>SUM($O$54:O588)+$U$30</f>
        <v>3.0810615714614489</v>
      </c>
      <c r="Q588" s="8">
        <f t="shared" si="141"/>
        <v>-1.6170860909316285E-3</v>
      </c>
      <c r="R588" s="5">
        <f>SUM($Q$54:Q588)*0.1+$O$8</f>
        <v>-8.0438318940036085E-2</v>
      </c>
      <c r="S588" s="5">
        <f>SUM($R$54:R588)+$U$8</f>
        <v>-15.219294582917277</v>
      </c>
      <c r="T588">
        <f t="shared" si="142"/>
        <v>8.0454084472818557E-2</v>
      </c>
      <c r="U588">
        <f t="shared" si="143"/>
        <v>15.528034904930877</v>
      </c>
      <c r="X588" s="1"/>
    </row>
    <row r="589" spans="2:24" x14ac:dyDescent="0.35">
      <c r="B589">
        <f t="shared" si="128"/>
        <v>53.50000000000049</v>
      </c>
      <c r="C589">
        <f t="shared" si="129"/>
        <v>0</v>
      </c>
      <c r="D589">
        <f t="shared" si="130"/>
        <v>1693.4085944977662</v>
      </c>
      <c r="E589">
        <f t="shared" si="131"/>
        <v>-987.54519064168142</v>
      </c>
      <c r="F589">
        <f t="shared" si="132"/>
        <v>0</v>
      </c>
      <c r="G589">
        <f t="shared" si="133"/>
        <v>9381.6793110954877</v>
      </c>
      <c r="H589">
        <f t="shared" si="134"/>
        <v>16087.381647727951</v>
      </c>
      <c r="I589">
        <f t="shared" si="135"/>
        <v>18623.097351834123</v>
      </c>
      <c r="J589" s="46">
        <f t="shared" si="136"/>
        <v>1960.3260370352721</v>
      </c>
      <c r="K589">
        <f t="shared" si="137"/>
        <v>2.963957999225987</v>
      </c>
      <c r="L589">
        <f t="shared" si="138"/>
        <v>3.8999447358238678E-3</v>
      </c>
      <c r="M589" s="46">
        <f t="shared" si="139"/>
        <v>2.9639656964753391</v>
      </c>
      <c r="N589" s="8">
        <f t="shared" si="140"/>
        <v>-9.3321289803988377E-4</v>
      </c>
      <c r="O589" s="5">
        <f>SUM($N$54:N589)*0.1+$O$30</f>
        <v>1.4993351265190971E-3</v>
      </c>
      <c r="P589" s="5">
        <f>SUM($O$54:O589)+$U$30</f>
        <v>3.0825609065879678</v>
      </c>
      <c r="Q589" s="8">
        <f t="shared" si="141"/>
        <v>-1.6002414441510895E-3</v>
      </c>
      <c r="R589" s="5">
        <f>SUM($Q$54:Q589)*0.1+$O$8</f>
        <v>-8.0598343084451185E-2</v>
      </c>
      <c r="S589" s="5">
        <f>SUM($R$54:R589)+$U$8</f>
        <v>-15.299892926001728</v>
      </c>
      <c r="T589">
        <f t="shared" si="142"/>
        <v>8.0612287610391714E-2</v>
      </c>
      <c r="U589">
        <f t="shared" si="143"/>
        <v>15.607334983588395</v>
      </c>
      <c r="X589" s="1"/>
    </row>
    <row r="590" spans="2:24" x14ac:dyDescent="0.35">
      <c r="B590">
        <f t="shared" si="128"/>
        <v>53.600000000000492</v>
      </c>
      <c r="C590">
        <f t="shared" si="129"/>
        <v>0</v>
      </c>
      <c r="D590">
        <f t="shared" si="130"/>
        <v>1693.4085944977662</v>
      </c>
      <c r="E590">
        <f t="shared" si="131"/>
        <v>-987.54519064168142</v>
      </c>
      <c r="F590">
        <f t="shared" si="132"/>
        <v>0</v>
      </c>
      <c r="G590">
        <f t="shared" si="133"/>
        <v>9282.9247920313173</v>
      </c>
      <c r="H590">
        <f t="shared" si="134"/>
        <v>15918.040788278173</v>
      </c>
      <c r="I590">
        <f t="shared" si="135"/>
        <v>18427.064748130597</v>
      </c>
      <c r="J590" s="46">
        <f t="shared" si="136"/>
        <v>1960.3260370352721</v>
      </c>
      <c r="K590">
        <f t="shared" si="137"/>
        <v>2.9327584413393959</v>
      </c>
      <c r="L590">
        <f t="shared" si="138"/>
        <v>3.8999447358238678E-3</v>
      </c>
      <c r="M590" s="46">
        <f t="shared" si="139"/>
        <v>2.9327662204741638</v>
      </c>
      <c r="N590" s="8">
        <f t="shared" si="140"/>
        <v>-9.2338960437630534E-4</v>
      </c>
      <c r="O590" s="5">
        <f>SUM($N$54:N590)*0.1+$O$30</f>
        <v>1.4069961660814665E-3</v>
      </c>
      <c r="P590" s="5">
        <f>SUM($O$54:O590)+$U$30</f>
        <v>3.0839679027540492</v>
      </c>
      <c r="Q590" s="8">
        <f t="shared" si="141"/>
        <v>-1.5833967973705508E-3</v>
      </c>
      <c r="R590" s="5">
        <f>SUM($Q$54:Q590)*0.1+$O$8</f>
        <v>-8.0756682764188237E-2</v>
      </c>
      <c r="S590" s="5">
        <f>SUM($R$54:R590)+$U$8</f>
        <v>-15.380649608765916</v>
      </c>
      <c r="T590">
        <f t="shared" si="142"/>
        <v>8.0768938641578705E-2</v>
      </c>
      <c r="U590">
        <f t="shared" si="143"/>
        <v>15.686785534737457</v>
      </c>
      <c r="X590" s="1"/>
    </row>
    <row r="591" spans="2:24" x14ac:dyDescent="0.35">
      <c r="B591">
        <f t="shared" si="128"/>
        <v>53.700000000000493</v>
      </c>
      <c r="C591">
        <f t="shared" si="129"/>
        <v>0</v>
      </c>
      <c r="D591">
        <f t="shared" si="130"/>
        <v>1693.4085944977662</v>
      </c>
      <c r="E591">
        <f t="shared" si="131"/>
        <v>-987.54519064168142</v>
      </c>
      <c r="F591">
        <f t="shared" si="132"/>
        <v>0</v>
      </c>
      <c r="G591">
        <f t="shared" si="133"/>
        <v>9184.170272967147</v>
      </c>
      <c r="H591">
        <f t="shared" si="134"/>
        <v>15748.699928828391</v>
      </c>
      <c r="I591">
        <f t="shared" si="135"/>
        <v>18231.032144427063</v>
      </c>
      <c r="J591" s="46">
        <f t="shared" si="136"/>
        <v>1960.3260370352721</v>
      </c>
      <c r="K591">
        <f t="shared" si="137"/>
        <v>2.9015588834528039</v>
      </c>
      <c r="L591">
        <f t="shared" si="138"/>
        <v>3.8999447358238678E-3</v>
      </c>
      <c r="M591" s="46">
        <f t="shared" si="139"/>
        <v>2.9015667462339567</v>
      </c>
      <c r="N591" s="8">
        <f t="shared" si="140"/>
        <v>-9.1356631071272691E-4</v>
      </c>
      <c r="O591" s="5">
        <f>SUM($N$54:N591)*0.1+$O$30</f>
        <v>1.3156395350101937E-3</v>
      </c>
      <c r="P591" s="5">
        <f>SUM($O$54:O591)+$U$30</f>
        <v>3.0852835422890594</v>
      </c>
      <c r="Q591" s="8">
        <f t="shared" si="141"/>
        <v>-1.5665521505900115E-3</v>
      </c>
      <c r="R591" s="5">
        <f>SUM($Q$54:Q591)*0.1+$O$8</f>
        <v>-8.0913337979247241E-2</v>
      </c>
      <c r="S591" s="5">
        <f>SUM($R$54:R591)+$U$8</f>
        <v>-15.461562946745163</v>
      </c>
      <c r="T591">
        <f t="shared" si="142"/>
        <v>8.0924033329598549E-2</v>
      </c>
      <c r="U591">
        <f t="shared" si="143"/>
        <v>15.766385232274477</v>
      </c>
      <c r="X591" s="1"/>
    </row>
    <row r="592" spans="2:24" x14ac:dyDescent="0.35">
      <c r="B592">
        <f t="shared" si="128"/>
        <v>53.800000000000495</v>
      </c>
      <c r="C592">
        <f t="shared" si="129"/>
        <v>0</v>
      </c>
      <c r="D592">
        <f t="shared" si="130"/>
        <v>1693.4085944977662</v>
      </c>
      <c r="E592">
        <f t="shared" si="131"/>
        <v>-987.54519064168142</v>
      </c>
      <c r="F592">
        <f t="shared" si="132"/>
        <v>0</v>
      </c>
      <c r="G592">
        <f t="shared" si="133"/>
        <v>9085.4157539029784</v>
      </c>
      <c r="H592">
        <f t="shared" si="134"/>
        <v>15579.35906937861</v>
      </c>
      <c r="I592">
        <f t="shared" si="135"/>
        <v>18034.999540723529</v>
      </c>
      <c r="J592" s="46">
        <f t="shared" si="136"/>
        <v>1960.3260370352721</v>
      </c>
      <c r="K592">
        <f t="shared" si="137"/>
        <v>2.8703593255662123</v>
      </c>
      <c r="L592">
        <f t="shared" si="138"/>
        <v>3.8999447358238678E-3</v>
      </c>
      <c r="M592" s="46">
        <f t="shared" si="139"/>
        <v>2.8703672738121417</v>
      </c>
      <c r="N592" s="8">
        <f t="shared" si="140"/>
        <v>-9.0374301704914859E-4</v>
      </c>
      <c r="O592" s="5">
        <f>SUM($N$54:N592)*0.1+$O$30</f>
        <v>1.2252652333052789E-3</v>
      </c>
      <c r="P592" s="5">
        <f>SUM($O$54:O592)+$U$30</f>
        <v>3.0865088075223648</v>
      </c>
      <c r="Q592" s="8">
        <f t="shared" si="141"/>
        <v>-1.5497075038094724E-3</v>
      </c>
      <c r="R592" s="5">
        <f>SUM($Q$54:Q592)*0.1+$O$8</f>
        <v>-8.1068308729628183E-2</v>
      </c>
      <c r="S592" s="5">
        <f>SUM($R$54:R592)+$U$8</f>
        <v>-15.542631255474792</v>
      </c>
      <c r="T592">
        <f t="shared" si="142"/>
        <v>8.1077567521320323E-2</v>
      </c>
      <c r="U592">
        <f t="shared" si="143"/>
        <v>15.846132744697522</v>
      </c>
      <c r="X592" s="1"/>
    </row>
    <row r="593" spans="2:24" x14ac:dyDescent="0.35">
      <c r="B593">
        <f t="shared" si="128"/>
        <v>53.900000000000496</v>
      </c>
      <c r="C593">
        <f t="shared" si="129"/>
        <v>0</v>
      </c>
      <c r="D593">
        <f t="shared" si="130"/>
        <v>1693.4085944977662</v>
      </c>
      <c r="E593">
        <f t="shared" si="131"/>
        <v>-987.54519064168142</v>
      </c>
      <c r="F593">
        <f t="shared" si="132"/>
        <v>0</v>
      </c>
      <c r="G593">
        <f t="shared" si="133"/>
        <v>8986.661234838808</v>
      </c>
      <c r="H593">
        <f t="shared" si="134"/>
        <v>15410.018209928836</v>
      </c>
      <c r="I593">
        <f t="shared" si="135"/>
        <v>17838.966937020006</v>
      </c>
      <c r="J593" s="46">
        <f t="shared" si="136"/>
        <v>1960.3260370352721</v>
      </c>
      <c r="K593">
        <f t="shared" si="137"/>
        <v>2.8391597676796216</v>
      </c>
      <c r="L593">
        <f t="shared" si="138"/>
        <v>3.8999447358238678E-3</v>
      </c>
      <c r="M593" s="46">
        <f t="shared" si="139"/>
        <v>2.8391678032686674</v>
      </c>
      <c r="N593" s="8">
        <f t="shared" si="140"/>
        <v>-8.9391972338557016E-4</v>
      </c>
      <c r="O593" s="5">
        <f>SUM($N$54:N593)*0.1+$O$30</f>
        <v>1.1358732609667219E-3</v>
      </c>
      <c r="P593" s="5">
        <f>SUM($O$54:O593)+$U$30</f>
        <v>3.0876446807833315</v>
      </c>
      <c r="Q593" s="8">
        <f t="shared" si="141"/>
        <v>-1.532862857028934E-3</v>
      </c>
      <c r="R593" s="5">
        <f>SUM($Q$54:Q593)*0.1+$O$8</f>
        <v>-8.1221595015331077E-2</v>
      </c>
      <c r="S593" s="5">
        <f>SUM($R$54:R593)+$U$8</f>
        <v>-15.623852850490122</v>
      </c>
      <c r="T593">
        <f t="shared" si="142"/>
        <v>8.1229537145667857E-2</v>
      </c>
      <c r="U593">
        <f t="shared" si="143"/>
        <v>15.926026735144518</v>
      </c>
      <c r="X593" s="1"/>
    </row>
    <row r="594" spans="2:24" x14ac:dyDescent="0.35">
      <c r="B594">
        <f t="shared" si="128"/>
        <v>54.000000000000497</v>
      </c>
      <c r="C594">
        <f t="shared" si="129"/>
        <v>0</v>
      </c>
      <c r="D594">
        <f t="shared" si="130"/>
        <v>1693.4085944977662</v>
      </c>
      <c r="E594">
        <f t="shared" si="131"/>
        <v>-987.54519064168142</v>
      </c>
      <c r="F594">
        <f t="shared" si="132"/>
        <v>0</v>
      </c>
      <c r="G594">
        <f t="shared" si="133"/>
        <v>8887.9067157746376</v>
      </c>
      <c r="H594">
        <f t="shared" si="134"/>
        <v>15240.677350479054</v>
      </c>
      <c r="I594">
        <f t="shared" si="135"/>
        <v>17642.934333316472</v>
      </c>
      <c r="J594" s="46">
        <f t="shared" si="136"/>
        <v>1960.3260370352721</v>
      </c>
      <c r="K594">
        <f t="shared" si="137"/>
        <v>2.8079602097930296</v>
      </c>
      <c r="L594">
        <f t="shared" si="138"/>
        <v>3.8999447358238678E-3</v>
      </c>
      <c r="M594" s="46">
        <f t="shared" si="139"/>
        <v>2.8079683346661413</v>
      </c>
      <c r="N594" s="8">
        <f t="shared" si="140"/>
        <v>-8.8409642972199173E-4</v>
      </c>
      <c r="O594" s="5">
        <f>SUM($N$54:N594)*0.1+$O$30</f>
        <v>1.0474636179945227E-3</v>
      </c>
      <c r="P594" s="5">
        <f>SUM($O$54:O594)+$U$30</f>
        <v>3.088692144401326</v>
      </c>
      <c r="Q594" s="8">
        <f t="shared" si="141"/>
        <v>-1.5160182102483949E-3</v>
      </c>
      <c r="R594" s="5">
        <f>SUM($Q$54:Q594)*0.1+$O$8</f>
        <v>-8.137319683635591E-2</v>
      </c>
      <c r="S594" s="5">
        <f>SUM($R$54:R594)+$U$8</f>
        <v>-15.705226047326478</v>
      </c>
      <c r="T594">
        <f t="shared" si="142"/>
        <v>8.1379938212063949E-2</v>
      </c>
      <c r="U594">
        <f t="shared" si="143"/>
        <v>16.006065861432301</v>
      </c>
      <c r="X594" s="1"/>
    </row>
    <row r="595" spans="2:24" x14ac:dyDescent="0.35">
      <c r="B595">
        <f t="shared" si="128"/>
        <v>54.100000000000499</v>
      </c>
      <c r="C595">
        <f t="shared" si="129"/>
        <v>0</v>
      </c>
      <c r="D595">
        <f t="shared" si="130"/>
        <v>1693.4085944977662</v>
      </c>
      <c r="E595">
        <f t="shared" si="131"/>
        <v>-987.54519064168142</v>
      </c>
      <c r="F595">
        <f t="shared" si="132"/>
        <v>0</v>
      </c>
      <c r="G595">
        <f t="shared" si="133"/>
        <v>8789.1521967104709</v>
      </c>
      <c r="H595">
        <f t="shared" si="134"/>
        <v>15071.336491029277</v>
      </c>
      <c r="I595">
        <f t="shared" si="135"/>
        <v>17446.901729612946</v>
      </c>
      <c r="J595" s="46">
        <f t="shared" si="136"/>
        <v>1960.3260370352721</v>
      </c>
      <c r="K595">
        <f t="shared" si="137"/>
        <v>2.7767606519064389</v>
      </c>
      <c r="L595">
        <f t="shared" si="138"/>
        <v>3.8999447358238678E-3</v>
      </c>
      <c r="M595" s="46">
        <f t="shared" si="139"/>
        <v>2.7767688680699907</v>
      </c>
      <c r="N595" s="8">
        <f t="shared" si="140"/>
        <v>-8.7427313605841362E-4</v>
      </c>
      <c r="O595" s="5">
        <f>SUM($N$54:N595)*0.1+$O$30</f>
        <v>9.6003630438868141E-4</v>
      </c>
      <c r="P595" s="5">
        <f>SUM($O$54:O595)+$U$30</f>
        <v>3.0896521807057149</v>
      </c>
      <c r="Q595" s="8">
        <f t="shared" si="141"/>
        <v>-1.4991735634678563E-3</v>
      </c>
      <c r="R595" s="5">
        <f>SUM($Q$54:Q595)*0.1+$O$8</f>
        <v>-8.1523114192702695E-2</v>
      </c>
      <c r="S595" s="5">
        <f>SUM($R$54:R595)+$U$8</f>
        <v>-15.786749161519181</v>
      </c>
      <c r="T595">
        <f t="shared" si="142"/>
        <v>8.1528766808913453E-2</v>
      </c>
      <c r="U595">
        <f t="shared" si="143"/>
        <v>16.0862487760965</v>
      </c>
      <c r="X595" s="1"/>
    </row>
    <row r="596" spans="2:24" x14ac:dyDescent="0.35">
      <c r="B596">
        <f t="shared" si="128"/>
        <v>54.2000000000005</v>
      </c>
      <c r="C596">
        <f t="shared" si="129"/>
        <v>0</v>
      </c>
      <c r="D596">
        <f t="shared" si="130"/>
        <v>1693.4085944977662</v>
      </c>
      <c r="E596">
        <f t="shared" si="131"/>
        <v>-987.54519064168142</v>
      </c>
      <c r="F596">
        <f t="shared" si="132"/>
        <v>0</v>
      </c>
      <c r="G596">
        <f t="shared" si="133"/>
        <v>8690.3976776462987</v>
      </c>
      <c r="H596">
        <f t="shared" si="134"/>
        <v>14901.995631579503</v>
      </c>
      <c r="I596">
        <f t="shared" si="135"/>
        <v>17250.869125909419</v>
      </c>
      <c r="J596" s="46">
        <f t="shared" si="136"/>
        <v>1960.3260370352721</v>
      </c>
      <c r="K596">
        <f t="shared" si="137"/>
        <v>2.7455610940198483</v>
      </c>
      <c r="L596">
        <f t="shared" si="138"/>
        <v>3.8999447358238678E-3</v>
      </c>
      <c r="M596" s="46">
        <f t="shared" si="139"/>
        <v>2.7455694035486142</v>
      </c>
      <c r="N596" s="8">
        <f t="shared" si="140"/>
        <v>-8.6444984239483498E-4</v>
      </c>
      <c r="O596" s="5">
        <f>SUM($N$54:N596)*0.1+$O$30</f>
        <v>8.735913201491979E-4</v>
      </c>
      <c r="P596" s="5">
        <f>SUM($O$54:O596)+$U$30</f>
        <v>3.0905257720258641</v>
      </c>
      <c r="Q596" s="8">
        <f t="shared" si="141"/>
        <v>-1.4823289166873178E-3</v>
      </c>
      <c r="R596" s="5">
        <f>SUM($Q$54:Q596)*0.1+$O$8</f>
        <v>-8.1671347084371432E-2</v>
      </c>
      <c r="S596" s="5">
        <f>SUM($R$54:R596)+$U$8</f>
        <v>-15.868420508603553</v>
      </c>
      <c r="T596">
        <f t="shared" si="142"/>
        <v>8.1676019102123881E-2</v>
      </c>
      <c r="U596">
        <f t="shared" si="143"/>
        <v>16.166574126432163</v>
      </c>
      <c r="X596" s="1"/>
    </row>
    <row r="597" spans="2:24" x14ac:dyDescent="0.35">
      <c r="B597">
        <f t="shared" si="128"/>
        <v>54.300000000000502</v>
      </c>
      <c r="C597">
        <f t="shared" si="129"/>
        <v>0</v>
      </c>
      <c r="D597">
        <f t="shared" si="130"/>
        <v>1693.4085944977662</v>
      </c>
      <c r="E597">
        <f t="shared" si="131"/>
        <v>-987.54519064168142</v>
      </c>
      <c r="F597">
        <f t="shared" si="132"/>
        <v>0</v>
      </c>
      <c r="G597">
        <f t="shared" si="133"/>
        <v>8591.6431585821301</v>
      </c>
      <c r="H597">
        <f t="shared" si="134"/>
        <v>14732.654772129721</v>
      </c>
      <c r="I597">
        <f t="shared" si="135"/>
        <v>17054.836522205886</v>
      </c>
      <c r="J597" s="46">
        <f t="shared" si="136"/>
        <v>1960.3260370352721</v>
      </c>
      <c r="K597">
        <f t="shared" si="137"/>
        <v>2.7143615361332563</v>
      </c>
      <c r="L597">
        <f t="shared" si="138"/>
        <v>3.8999447358238678E-3</v>
      </c>
      <c r="M597" s="46">
        <f t="shared" si="139"/>
        <v>2.7143699411735529</v>
      </c>
      <c r="N597" s="8">
        <f t="shared" si="140"/>
        <v>-8.5462654873125665E-4</v>
      </c>
      <c r="O597" s="5">
        <f>SUM($N$54:N597)*0.1+$O$30</f>
        <v>7.8812866527607221E-4</v>
      </c>
      <c r="P597" s="5">
        <f>SUM($O$54:O597)+$U$30</f>
        <v>3.0913139006911403</v>
      </c>
      <c r="Q597" s="8">
        <f t="shared" si="141"/>
        <v>-1.4654842699067785E-3</v>
      </c>
      <c r="R597" s="5">
        <f>SUM($Q$54:Q597)*0.1+$O$8</f>
        <v>-8.1817895511362107E-2</v>
      </c>
      <c r="S597" s="5">
        <f>SUM($R$54:R597)+$U$8</f>
        <v>-15.950238404114915</v>
      </c>
      <c r="T597">
        <f t="shared" si="142"/>
        <v>8.1821691333662849E-2</v>
      </c>
      <c r="U597">
        <f t="shared" si="143"/>
        <v>16.247040554535111</v>
      </c>
      <c r="X597" s="1"/>
    </row>
    <row r="598" spans="2:24" x14ac:dyDescent="0.35">
      <c r="B598">
        <f t="shared" si="128"/>
        <v>54.400000000000503</v>
      </c>
      <c r="C598">
        <f t="shared" si="129"/>
        <v>0</v>
      </c>
      <c r="D598">
        <f t="shared" si="130"/>
        <v>1693.4085944977662</v>
      </c>
      <c r="E598">
        <f t="shared" si="131"/>
        <v>-987.54519064168142</v>
      </c>
      <c r="F598">
        <f t="shared" si="132"/>
        <v>0</v>
      </c>
      <c r="G598">
        <f t="shared" si="133"/>
        <v>8492.8886395179597</v>
      </c>
      <c r="H598">
        <f t="shared" si="134"/>
        <v>14563.313912679947</v>
      </c>
      <c r="I598">
        <f t="shared" si="135"/>
        <v>16858.803918502359</v>
      </c>
      <c r="J598" s="46">
        <f t="shared" si="136"/>
        <v>1960.3260370352721</v>
      </c>
      <c r="K598">
        <f t="shared" si="137"/>
        <v>2.6831619782466651</v>
      </c>
      <c r="L598">
        <f t="shared" si="138"/>
        <v>3.8999447358238678E-3</v>
      </c>
      <c r="M598" s="46">
        <f t="shared" si="139"/>
        <v>2.6831704810196806</v>
      </c>
      <c r="N598" s="8">
        <f t="shared" si="140"/>
        <v>-8.4480325506767822E-4</v>
      </c>
      <c r="O598" s="5">
        <f>SUM($N$54:N598)*0.1+$O$30</f>
        <v>7.0364833976930435E-4</v>
      </c>
      <c r="P598" s="5">
        <f>SUM($O$54:O598)+$U$30</f>
        <v>3.0920175490309094</v>
      </c>
      <c r="Q598" s="8">
        <f t="shared" si="141"/>
        <v>-1.4486396231262403E-3</v>
      </c>
      <c r="R598" s="5">
        <f>SUM($Q$54:Q598)*0.1+$O$8</f>
        <v>-8.1962759473674734E-2</v>
      </c>
      <c r="S598" s="5">
        <f>SUM($R$54:R598)+$U$8</f>
        <v>-16.032201163588589</v>
      </c>
      <c r="T598">
        <f t="shared" si="142"/>
        <v>8.1965779820151269E-2</v>
      </c>
      <c r="U598">
        <f t="shared" si="143"/>
        <v>16.327646697343937</v>
      </c>
      <c r="X598" s="1"/>
    </row>
    <row r="599" spans="2:24" x14ac:dyDescent="0.35">
      <c r="B599">
        <f t="shared" si="128"/>
        <v>54.500000000000504</v>
      </c>
      <c r="C599">
        <f t="shared" si="129"/>
        <v>0</v>
      </c>
      <c r="D599">
        <f t="shared" si="130"/>
        <v>1693.4085944977662</v>
      </c>
      <c r="E599">
        <f t="shared" si="131"/>
        <v>-987.54519064168142</v>
      </c>
      <c r="F599">
        <f t="shared" si="132"/>
        <v>0</v>
      </c>
      <c r="G599">
        <f t="shared" si="133"/>
        <v>8394.1341204537912</v>
      </c>
      <c r="H599">
        <f t="shared" si="134"/>
        <v>14393.973053230158</v>
      </c>
      <c r="I599">
        <f t="shared" si="135"/>
        <v>16662.771314798822</v>
      </c>
      <c r="J599" s="46">
        <f t="shared" si="136"/>
        <v>1960.3260370352721</v>
      </c>
      <c r="K599">
        <f t="shared" si="137"/>
        <v>2.6519624203600727</v>
      </c>
      <c r="L599">
        <f t="shared" si="138"/>
        <v>3.8999447358238678E-3</v>
      </c>
      <c r="M599" s="46">
        <f t="shared" si="139"/>
        <v>2.6519710231653892</v>
      </c>
      <c r="N599" s="8">
        <f t="shared" si="140"/>
        <v>-8.3497996140410001E-4</v>
      </c>
      <c r="O599" s="5">
        <f>SUM($N$54:N599)*0.1+$O$30</f>
        <v>6.201503436288943E-4</v>
      </c>
      <c r="P599" s="5">
        <f>SUM($O$54:O599)+$U$30</f>
        <v>3.0926376993745381</v>
      </c>
      <c r="Q599" s="8">
        <f t="shared" si="141"/>
        <v>-1.4317949763457004E-3</v>
      </c>
      <c r="R599" s="5">
        <f>SUM($Q$54:Q599)*0.1+$O$8</f>
        <v>-8.21059389713093E-2</v>
      </c>
      <c r="S599" s="5">
        <f>SUM($R$54:R599)+$U$8</f>
        <v>-16.114307102559899</v>
      </c>
      <c r="T599">
        <f t="shared" si="142"/>
        <v>8.2108280951491544E-2</v>
      </c>
      <c r="U599">
        <f t="shared" si="143"/>
        <v>16.408391186682653</v>
      </c>
      <c r="X599" s="1"/>
    </row>
    <row r="600" spans="2:24" x14ac:dyDescent="0.35">
      <c r="B600">
        <f t="shared" si="128"/>
        <v>54.600000000000506</v>
      </c>
      <c r="C600">
        <f t="shared" si="129"/>
        <v>0</v>
      </c>
      <c r="D600">
        <f t="shared" si="130"/>
        <v>1693.4085944977662</v>
      </c>
      <c r="E600">
        <f t="shared" si="131"/>
        <v>-987.54519064168142</v>
      </c>
      <c r="F600">
        <f t="shared" si="132"/>
        <v>0</v>
      </c>
      <c r="G600">
        <f t="shared" si="133"/>
        <v>8295.3796013896208</v>
      </c>
      <c r="H600">
        <f t="shared" si="134"/>
        <v>14224.63219378038</v>
      </c>
      <c r="I600">
        <f t="shared" si="135"/>
        <v>16466.738711095291</v>
      </c>
      <c r="J600" s="46">
        <f t="shared" si="136"/>
        <v>1960.3260370352721</v>
      </c>
      <c r="K600">
        <f t="shared" si="137"/>
        <v>2.6207628624734811</v>
      </c>
      <c r="L600">
        <f t="shared" si="138"/>
        <v>3.8999447358238678E-3</v>
      </c>
      <c r="M600" s="46">
        <f t="shared" si="139"/>
        <v>2.6207715676928087</v>
      </c>
      <c r="N600" s="8">
        <f t="shared" si="140"/>
        <v>-8.2515666774052147E-4</v>
      </c>
      <c r="O600" s="5">
        <f>SUM($N$54:N600)*0.1+$O$30</f>
        <v>5.3763467685484219E-4</v>
      </c>
      <c r="P600" s="5">
        <f>SUM($O$54:O600)+$U$30</f>
        <v>3.0931753340513928</v>
      </c>
      <c r="Q600" s="8">
        <f t="shared" si="141"/>
        <v>-1.4149503295651617E-3</v>
      </c>
      <c r="R600" s="5">
        <f>SUM($Q$54:Q600)*0.1+$O$8</f>
        <v>-8.2247434004265818E-2</v>
      </c>
      <c r="S600" s="5">
        <f>SUM($R$54:R600)+$U$8</f>
        <v>-16.196554536564165</v>
      </c>
      <c r="T600">
        <f t="shared" si="142"/>
        <v>8.2249191189529752E-2</v>
      </c>
      <c r="U600">
        <f t="shared" si="143"/>
        <v>16.489272649303885</v>
      </c>
      <c r="X600" s="1"/>
    </row>
    <row r="601" spans="2:24" x14ac:dyDescent="0.35">
      <c r="B601">
        <f t="shared" si="128"/>
        <v>54.700000000000507</v>
      </c>
      <c r="C601">
        <f t="shared" si="129"/>
        <v>0</v>
      </c>
      <c r="D601">
        <f t="shared" si="130"/>
        <v>1693.4085944977662</v>
      </c>
      <c r="E601">
        <f t="shared" si="131"/>
        <v>-987.54519064168142</v>
      </c>
      <c r="F601">
        <f t="shared" si="132"/>
        <v>0</v>
      </c>
      <c r="G601">
        <f t="shared" si="133"/>
        <v>8196.6250823254522</v>
      </c>
      <c r="H601">
        <f t="shared" si="134"/>
        <v>14055.291334330599</v>
      </c>
      <c r="I601">
        <f t="shared" si="135"/>
        <v>16270.706107391761</v>
      </c>
      <c r="J601" s="46">
        <f t="shared" si="136"/>
        <v>1960.3260370352721</v>
      </c>
      <c r="K601">
        <f t="shared" si="137"/>
        <v>2.58956330458689</v>
      </c>
      <c r="L601">
        <f t="shared" si="138"/>
        <v>3.8999447358238678E-3</v>
      </c>
      <c r="M601" s="46">
        <f t="shared" si="139"/>
        <v>2.5895721146880231</v>
      </c>
      <c r="N601" s="8">
        <f t="shared" si="140"/>
        <v>-8.1533337407694326E-4</v>
      </c>
      <c r="O601" s="5">
        <f>SUM($N$54:N601)*0.1+$O$30</f>
        <v>4.5610133944714784E-4</v>
      </c>
      <c r="P601" s="5">
        <f>SUM($O$54:O601)+$U$30</f>
        <v>3.0936314353908401</v>
      </c>
      <c r="Q601" s="8">
        <f t="shared" si="141"/>
        <v>-1.3981056827846224E-3</v>
      </c>
      <c r="R601" s="5">
        <f>SUM($Q$54:Q601)*0.1+$O$8</f>
        <v>-8.2387244572544288E-2</v>
      </c>
      <c r="S601" s="5">
        <f>SUM($R$54:R601)+$U$8</f>
        <v>-16.278941781136709</v>
      </c>
      <c r="T601">
        <f t="shared" si="142"/>
        <v>8.2388507066750966E-2</v>
      </c>
      <c r="U601">
        <f t="shared" si="143"/>
        <v>16.570289706932609</v>
      </c>
      <c r="X601" s="1"/>
    </row>
    <row r="602" spans="2:24" x14ac:dyDescent="0.35">
      <c r="B602">
        <f t="shared" si="128"/>
        <v>54.800000000000509</v>
      </c>
      <c r="C602">
        <f t="shared" si="129"/>
        <v>0</v>
      </c>
      <c r="D602">
        <f t="shared" si="130"/>
        <v>1693.4085944977662</v>
      </c>
      <c r="E602">
        <f t="shared" si="131"/>
        <v>-987.54519064168142</v>
      </c>
      <c r="F602">
        <f t="shared" si="132"/>
        <v>0</v>
      </c>
      <c r="G602">
        <f t="shared" si="133"/>
        <v>8097.8705632612819</v>
      </c>
      <c r="H602">
        <f t="shared" si="134"/>
        <v>13885.950474880825</v>
      </c>
      <c r="I602">
        <f t="shared" si="135"/>
        <v>16074.673503688235</v>
      </c>
      <c r="J602" s="46">
        <f t="shared" si="136"/>
        <v>1960.3260370352721</v>
      </c>
      <c r="K602">
        <f t="shared" si="137"/>
        <v>2.5583637467002989</v>
      </c>
      <c r="L602">
        <f t="shared" si="138"/>
        <v>3.8999447358238678E-3</v>
      </c>
      <c r="M602" s="46">
        <f t="shared" si="139"/>
        <v>2.5583726642413178</v>
      </c>
      <c r="N602" s="8">
        <f t="shared" si="140"/>
        <v>-8.0551008041336483E-4</v>
      </c>
      <c r="O602" s="5">
        <f>SUM($N$54:N602)*0.1+$O$30</f>
        <v>3.7555033140581132E-4</v>
      </c>
      <c r="P602" s="5">
        <f>SUM($O$54:O602)+$U$30</f>
        <v>3.0940069857222459</v>
      </c>
      <c r="Q602" s="8">
        <f t="shared" si="141"/>
        <v>-1.381261036004084E-3</v>
      </c>
      <c r="R602" s="5">
        <f>SUM($Q$54:Q602)*0.1+$O$8</f>
        <v>-8.2525370676144696E-2</v>
      </c>
      <c r="S602" s="5">
        <f>SUM($R$54:R602)+$U$8</f>
        <v>-16.361467151812853</v>
      </c>
      <c r="T602">
        <f t="shared" si="142"/>
        <v>8.2526225185007115E-2</v>
      </c>
      <c r="U602">
        <f t="shared" si="143"/>
        <v>16.651440976310401</v>
      </c>
      <c r="X602" s="1"/>
    </row>
    <row r="603" spans="2:24" x14ac:dyDescent="0.35">
      <c r="B603">
        <f t="shared" si="128"/>
        <v>54.90000000000051</v>
      </c>
      <c r="C603">
        <f t="shared" si="129"/>
        <v>0</v>
      </c>
      <c r="D603">
        <f t="shared" si="130"/>
        <v>1693.4085944977662</v>
      </c>
      <c r="E603">
        <f t="shared" si="131"/>
        <v>-987.54519064168142</v>
      </c>
      <c r="F603">
        <f t="shared" si="132"/>
        <v>0</v>
      </c>
      <c r="G603">
        <f t="shared" si="133"/>
        <v>7999.1160441971133</v>
      </c>
      <c r="H603">
        <f t="shared" si="134"/>
        <v>13716.609615431043</v>
      </c>
      <c r="I603">
        <f t="shared" si="135"/>
        <v>15878.640899984704</v>
      </c>
      <c r="J603" s="46">
        <f t="shared" si="136"/>
        <v>1960.3260370352721</v>
      </c>
      <c r="K603">
        <f t="shared" si="137"/>
        <v>2.5271641888137077</v>
      </c>
      <c r="L603">
        <f t="shared" si="138"/>
        <v>3.8999447358238678E-3</v>
      </c>
      <c r="M603" s="46">
        <f t="shared" si="139"/>
        <v>2.5271732164474345</v>
      </c>
      <c r="N603" s="8">
        <f t="shared" si="140"/>
        <v>-7.9568678674978651E-4</v>
      </c>
      <c r="O603" s="5">
        <f>SUM($N$54:N603)*0.1+$O$30</f>
        <v>2.9598165273083272E-4</v>
      </c>
      <c r="P603" s="5">
        <f>SUM($O$54:O603)+$U$30</f>
        <v>3.0943029673749769</v>
      </c>
      <c r="Q603" s="8">
        <f t="shared" si="141"/>
        <v>-1.3644163892235449E-3</v>
      </c>
      <c r="R603" s="5">
        <f>SUM($Q$54:Q603)*0.1+$O$8</f>
        <v>-8.2661812315067057E-2</v>
      </c>
      <c r="S603" s="5">
        <f>SUM($R$54:R603)+$U$8</f>
        <v>-16.44412896412792</v>
      </c>
      <c r="T603">
        <f t="shared" si="142"/>
        <v>8.2662342214276305E-2</v>
      </c>
      <c r="U603">
        <f t="shared" si="143"/>
        <v>16.732725069240107</v>
      </c>
      <c r="X603" s="1"/>
    </row>
    <row r="604" spans="2:24" x14ac:dyDescent="0.35">
      <c r="B604">
        <f t="shared" si="128"/>
        <v>55.000000000000512</v>
      </c>
      <c r="C604">
        <f t="shared" si="129"/>
        <v>0</v>
      </c>
      <c r="D604">
        <f t="shared" si="130"/>
        <v>1693.4085944977662</v>
      </c>
      <c r="E604">
        <f t="shared" si="131"/>
        <v>-987.54519064168142</v>
      </c>
      <c r="F604">
        <f t="shared" si="132"/>
        <v>0</v>
      </c>
      <c r="G604">
        <f t="shared" si="133"/>
        <v>7900.3615251329429</v>
      </c>
      <c r="H604">
        <f t="shared" si="134"/>
        <v>13547.268755981269</v>
      </c>
      <c r="I604">
        <f t="shared" si="135"/>
        <v>15682.608296281178</v>
      </c>
      <c r="J604" s="46">
        <f t="shared" si="136"/>
        <v>1960.3260370352721</v>
      </c>
      <c r="K604">
        <f t="shared" si="137"/>
        <v>2.4959646309271166</v>
      </c>
      <c r="L604">
        <f t="shared" si="138"/>
        <v>3.8999447358238678E-3</v>
      </c>
      <c r="M604" s="46">
        <f t="shared" si="139"/>
        <v>2.4959737714058545</v>
      </c>
      <c r="N604" s="8">
        <f t="shared" si="140"/>
        <v>-7.8586349308620808E-4</v>
      </c>
      <c r="O604" s="5">
        <f>SUM($N$54:N604)*0.1+$O$30</f>
        <v>2.1739530342221189E-4</v>
      </c>
      <c r="P604" s="5">
        <f>SUM($O$54:O604)+$U$30</f>
        <v>3.094520362678399</v>
      </c>
      <c r="Q604" s="8">
        <f t="shared" si="141"/>
        <v>-1.3475717424430065E-3</v>
      </c>
      <c r="R604" s="5">
        <f>SUM($Q$54:Q604)*0.1+$O$8</f>
        <v>-8.2796569489311356E-2</v>
      </c>
      <c r="S604" s="5">
        <f>SUM($R$54:R604)+$U$8</f>
        <v>-16.526925533617231</v>
      </c>
      <c r="T604">
        <f t="shared" si="142"/>
        <v>8.2796854891452942E-2</v>
      </c>
      <c r="U604">
        <f t="shared" si="143"/>
        <v>16.814140592630967</v>
      </c>
      <c r="X604" s="1"/>
    </row>
    <row r="605" spans="2:24" x14ac:dyDescent="0.35">
      <c r="B605">
        <f t="shared" si="128"/>
        <v>55.100000000000513</v>
      </c>
      <c r="C605">
        <f t="shared" si="129"/>
        <v>0</v>
      </c>
      <c r="D605">
        <f t="shared" si="130"/>
        <v>1693.4085944977662</v>
      </c>
      <c r="E605">
        <f t="shared" si="131"/>
        <v>-987.54519064168142</v>
      </c>
      <c r="F605">
        <f t="shared" si="132"/>
        <v>0</v>
      </c>
      <c r="G605">
        <f t="shared" si="133"/>
        <v>7801.6070060687744</v>
      </c>
      <c r="H605">
        <f t="shared" si="134"/>
        <v>13377.927896531484</v>
      </c>
      <c r="I605">
        <f t="shared" si="135"/>
        <v>15486.575692577642</v>
      </c>
      <c r="J605" s="46">
        <f t="shared" si="136"/>
        <v>1960.3260370352721</v>
      </c>
      <c r="K605">
        <f t="shared" si="137"/>
        <v>2.4647650730405246</v>
      </c>
      <c r="L605">
        <f t="shared" si="138"/>
        <v>3.8999447358238678E-3</v>
      </c>
      <c r="M605" s="46">
        <f t="shared" si="139"/>
        <v>2.4647743292210933</v>
      </c>
      <c r="N605" s="8">
        <f t="shared" si="140"/>
        <v>-7.7604019942262975E-4</v>
      </c>
      <c r="O605" s="5">
        <f>SUM($N$54:N605)*0.1+$O$30</f>
        <v>1.3979128347994891E-4</v>
      </c>
      <c r="P605" s="5">
        <f>SUM($O$54:O605)+$U$30</f>
        <v>3.094660153961879</v>
      </c>
      <c r="Q605" s="8">
        <f t="shared" si="141"/>
        <v>-1.330727095662467E-3</v>
      </c>
      <c r="R605" s="5">
        <f>SUM($Q$54:Q605)*0.1+$O$8</f>
        <v>-8.2929642198877607E-2</v>
      </c>
      <c r="S605" s="5">
        <f>SUM($R$54:R605)+$U$8</f>
        <v>-16.609855175816108</v>
      </c>
      <c r="T605">
        <f t="shared" si="142"/>
        <v>8.292976001916802E-2</v>
      </c>
      <c r="U605">
        <f t="shared" si="143"/>
        <v>16.895686148544087</v>
      </c>
      <c r="X605" s="1"/>
    </row>
    <row r="606" spans="2:24" x14ac:dyDescent="0.35">
      <c r="B606">
        <f t="shared" si="128"/>
        <v>55.200000000000514</v>
      </c>
      <c r="C606">
        <f t="shared" si="129"/>
        <v>0</v>
      </c>
      <c r="D606">
        <f t="shared" si="130"/>
        <v>1693.4085944977662</v>
      </c>
      <c r="E606">
        <f t="shared" si="131"/>
        <v>-987.54519064168142</v>
      </c>
      <c r="F606">
        <f t="shared" si="132"/>
        <v>0</v>
      </c>
      <c r="G606">
        <f t="shared" si="133"/>
        <v>7702.852487004604</v>
      </c>
      <c r="H606">
        <f t="shared" si="134"/>
        <v>13208.58703708171</v>
      </c>
      <c r="I606">
        <f t="shared" si="135"/>
        <v>15290.543088874116</v>
      </c>
      <c r="J606" s="46">
        <f t="shared" si="136"/>
        <v>1960.3260370352721</v>
      </c>
      <c r="K606">
        <f t="shared" si="137"/>
        <v>2.4335655151539335</v>
      </c>
      <c r="L606">
        <f t="shared" si="138"/>
        <v>3.8999447358238678E-3</v>
      </c>
      <c r="M606" s="46">
        <f t="shared" si="139"/>
        <v>2.4335748900030296</v>
      </c>
      <c r="N606" s="8">
        <f t="shared" si="140"/>
        <v>-7.6621690575905132E-4</v>
      </c>
      <c r="O606" s="5">
        <f>SUM($N$54:N606)*0.1+$O$30</f>
        <v>6.3169592904043764E-5</v>
      </c>
      <c r="P606" s="5">
        <f>SUM($O$54:O606)+$U$30</f>
        <v>3.0947233235547831</v>
      </c>
      <c r="Q606" s="8">
        <f t="shared" si="141"/>
        <v>-1.3138824488819287E-3</v>
      </c>
      <c r="R606" s="5">
        <f>SUM($Q$54:Q606)*0.1+$O$8</f>
        <v>-8.306103044376581E-2</v>
      </c>
      <c r="S606" s="5">
        <f>SUM($R$54:R606)+$U$8</f>
        <v>-16.692916206259873</v>
      </c>
      <c r="T606">
        <f t="shared" si="142"/>
        <v>8.3061054464638587E-2</v>
      </c>
      <c r="U606">
        <f t="shared" si="143"/>
        <v>16.977360334238284</v>
      </c>
      <c r="X606" s="1"/>
    </row>
    <row r="607" spans="2:24" x14ac:dyDescent="0.35">
      <c r="B607">
        <f t="shared" si="128"/>
        <v>55.300000000000516</v>
      </c>
      <c r="C607">
        <f t="shared" si="129"/>
        <v>0</v>
      </c>
      <c r="D607">
        <f t="shared" si="130"/>
        <v>1693.4085944977662</v>
      </c>
      <c r="E607">
        <f t="shared" si="131"/>
        <v>-987.54519064168142</v>
      </c>
      <c r="F607">
        <f t="shared" si="132"/>
        <v>0</v>
      </c>
      <c r="G607">
        <f t="shared" si="133"/>
        <v>7604.0979679404354</v>
      </c>
      <c r="H607">
        <f t="shared" si="134"/>
        <v>13039.246177631929</v>
      </c>
      <c r="I607">
        <f t="shared" si="135"/>
        <v>15094.510485170586</v>
      </c>
      <c r="J607" s="46">
        <f t="shared" si="136"/>
        <v>1960.3260370352721</v>
      </c>
      <c r="K607">
        <f t="shared" si="137"/>
        <v>2.4023659572673424</v>
      </c>
      <c r="L607">
        <f t="shared" si="138"/>
        <v>3.8999447358238678E-3</v>
      </c>
      <c r="M607" s="46">
        <f t="shared" si="139"/>
        <v>2.402375453867247</v>
      </c>
      <c r="N607" s="8">
        <f t="shared" si="140"/>
        <v>-7.56393612095473E-4</v>
      </c>
      <c r="O607" s="5">
        <f>SUM($N$54:N607)*0.1+$O$30</f>
        <v>-1.246976830550354E-5</v>
      </c>
      <c r="P607" s="5">
        <f>SUM($O$54:O607)+$U$30</f>
        <v>3.0947108537864776</v>
      </c>
      <c r="Q607" s="8">
        <f t="shared" si="141"/>
        <v>-1.2970378021013894E-3</v>
      </c>
      <c r="R607" s="5">
        <f>SUM($Q$54:Q607)*0.1+$O$8</f>
        <v>-8.3190734223975951E-2</v>
      </c>
      <c r="S607" s="5">
        <f>SUM($R$54:R607)+$U$8</f>
        <v>-16.776106940483849</v>
      </c>
      <c r="T607">
        <f t="shared" si="142"/>
        <v>8.31907351585459E-2</v>
      </c>
      <c r="U607">
        <f t="shared" si="143"/>
        <v>17.05916174221624</v>
      </c>
      <c r="X607" s="1"/>
    </row>
    <row r="608" spans="2:24" x14ac:dyDescent="0.35">
      <c r="B608">
        <f t="shared" si="128"/>
        <v>55.400000000000517</v>
      </c>
      <c r="C608">
        <f t="shared" si="129"/>
        <v>0</v>
      </c>
      <c r="D608">
        <f t="shared" si="130"/>
        <v>1693.4085944977662</v>
      </c>
      <c r="E608">
        <f t="shared" si="131"/>
        <v>-987.54519064168142</v>
      </c>
      <c r="F608">
        <f t="shared" si="132"/>
        <v>0</v>
      </c>
      <c r="G608">
        <f t="shared" si="133"/>
        <v>7505.343448876265</v>
      </c>
      <c r="H608">
        <f t="shared" si="134"/>
        <v>12869.905318182155</v>
      </c>
      <c r="I608">
        <f t="shared" si="135"/>
        <v>14898.477881467059</v>
      </c>
      <c r="J608" s="46">
        <f t="shared" si="136"/>
        <v>1960.3260370352721</v>
      </c>
      <c r="K608">
        <f t="shared" si="137"/>
        <v>2.3711663993807512</v>
      </c>
      <c r="L608">
        <f t="shared" si="138"/>
        <v>3.8999447358238678E-3</v>
      </c>
      <c r="M608" s="46">
        <f t="shared" si="139"/>
        <v>2.371176020935414</v>
      </c>
      <c r="N608" s="8">
        <f t="shared" si="140"/>
        <v>-7.4657031843189457E-4</v>
      </c>
      <c r="O608" s="5">
        <f>SUM($N$54:N608)*0.1+$O$30</f>
        <v>-8.7126800148692996E-5</v>
      </c>
      <c r="P608" s="5">
        <f>SUM($O$54:O608)+$U$30</f>
        <v>3.0946237269863288</v>
      </c>
      <c r="Q608" s="8">
        <f t="shared" si="141"/>
        <v>-1.280193155320851E-3</v>
      </c>
      <c r="R608" s="5">
        <f>SUM($Q$54:Q608)*0.1+$O$8</f>
        <v>-8.3318753539508031E-2</v>
      </c>
      <c r="S608" s="5">
        <f>SUM($R$54:R608)+$U$8</f>
        <v>-16.859425694023358</v>
      </c>
      <c r="T608">
        <f t="shared" si="142"/>
        <v>8.3318799093941492E-2</v>
      </c>
      <c r="U608">
        <f t="shared" si="143"/>
        <v>17.141088960270924</v>
      </c>
      <c r="X608" s="1"/>
    </row>
    <row r="609" spans="2:24" x14ac:dyDescent="0.35">
      <c r="B609">
        <f t="shared" si="128"/>
        <v>55.500000000000519</v>
      </c>
      <c r="C609">
        <f t="shared" si="129"/>
        <v>0</v>
      </c>
      <c r="D609">
        <f t="shared" si="130"/>
        <v>1693.4085944977662</v>
      </c>
      <c r="E609">
        <f t="shared" si="131"/>
        <v>-987.54519064168142</v>
      </c>
      <c r="F609">
        <f t="shared" si="132"/>
        <v>0</v>
      </c>
      <c r="G609">
        <f t="shared" si="133"/>
        <v>7406.5889298120965</v>
      </c>
      <c r="H609">
        <f t="shared" si="134"/>
        <v>12700.564458732366</v>
      </c>
      <c r="I609">
        <f t="shared" si="135"/>
        <v>14702.445277763522</v>
      </c>
      <c r="J609" s="46">
        <f t="shared" si="136"/>
        <v>1960.3260370352721</v>
      </c>
      <c r="K609">
        <f t="shared" si="137"/>
        <v>2.3399668414941588</v>
      </c>
      <c r="L609">
        <f t="shared" si="138"/>
        <v>3.8999447358238678E-3</v>
      </c>
      <c r="M609" s="46">
        <f t="shared" si="139"/>
        <v>2.3399765913356863</v>
      </c>
      <c r="N609" s="8">
        <f t="shared" si="140"/>
        <v>-7.3674702476831636E-4</v>
      </c>
      <c r="O609" s="5">
        <f>SUM($N$54:N609)*0.1+$O$30</f>
        <v>-1.6080150262552464E-4</v>
      </c>
      <c r="P609" s="5">
        <f>SUM($O$54:O609)+$U$30</f>
        <v>3.0944629254837035</v>
      </c>
      <c r="Q609" s="8">
        <f t="shared" si="141"/>
        <v>-1.2633485085403113E-3</v>
      </c>
      <c r="R609" s="5">
        <f>SUM($Q$54:Q609)*0.1+$O$8</f>
        <v>-8.3445088390362063E-2</v>
      </c>
      <c r="S609" s="5">
        <f>SUM($R$54:R609)+$U$8</f>
        <v>-16.942870782413721</v>
      </c>
      <c r="T609">
        <f t="shared" si="142"/>
        <v>8.3445243325180524E-2</v>
      </c>
      <c r="U609">
        <f t="shared" si="143"/>
        <v>17.223140571532291</v>
      </c>
      <c r="X609" s="1"/>
    </row>
    <row r="610" spans="2:24" x14ac:dyDescent="0.35">
      <c r="B610">
        <f t="shared" si="128"/>
        <v>55.60000000000052</v>
      </c>
      <c r="C610">
        <f t="shared" si="129"/>
        <v>0</v>
      </c>
      <c r="D610">
        <f t="shared" si="130"/>
        <v>1693.4085944977662</v>
      </c>
      <c r="E610">
        <f t="shared" si="131"/>
        <v>-987.54519064168142</v>
      </c>
      <c r="F610">
        <f t="shared" si="132"/>
        <v>0</v>
      </c>
      <c r="G610">
        <f t="shared" si="133"/>
        <v>7307.8344107479261</v>
      </c>
      <c r="H610">
        <f t="shared" si="134"/>
        <v>12531.223599282588</v>
      </c>
      <c r="I610">
        <f t="shared" si="135"/>
        <v>14506.412674059991</v>
      </c>
      <c r="J610" s="46">
        <f t="shared" si="136"/>
        <v>1960.3260370352721</v>
      </c>
      <c r="K610">
        <f t="shared" si="137"/>
        <v>2.3087672836075672</v>
      </c>
      <c r="L610">
        <f t="shared" si="138"/>
        <v>3.8999447358238678E-3</v>
      </c>
      <c r="M610" s="46">
        <f t="shared" si="139"/>
        <v>2.3087771652031495</v>
      </c>
      <c r="N610" s="8">
        <f t="shared" si="140"/>
        <v>-7.2692373110473782E-4</v>
      </c>
      <c r="O610" s="5">
        <f>SUM($N$54:N610)*0.1+$O$30</f>
        <v>-2.3349387573599843E-4</v>
      </c>
      <c r="P610" s="5">
        <f>SUM($O$54:O610)+$U$30</f>
        <v>3.0942294316079675</v>
      </c>
      <c r="Q610" s="8">
        <f t="shared" si="141"/>
        <v>-1.2465038617597724E-3</v>
      </c>
      <c r="R610" s="5">
        <f>SUM($Q$54:Q610)*0.1+$O$8</f>
        <v>-8.3569738776538033E-2</v>
      </c>
      <c r="S610" s="5">
        <f>SUM($R$54:R610)+$U$8</f>
        <v>-17.02644052119026</v>
      </c>
      <c r="T610">
        <f t="shared" si="142"/>
        <v>8.3570064966881588E-2</v>
      </c>
      <c r="U610">
        <f t="shared" si="143"/>
        <v>17.305315154514194</v>
      </c>
      <c r="X610" s="1"/>
    </row>
    <row r="611" spans="2:24" x14ac:dyDescent="0.35">
      <c r="B611">
        <f t="shared" si="128"/>
        <v>55.700000000000522</v>
      </c>
      <c r="C611">
        <f t="shared" si="129"/>
        <v>0</v>
      </c>
      <c r="D611">
        <f t="shared" si="130"/>
        <v>1693.4085944977662</v>
      </c>
      <c r="E611">
        <f t="shared" si="131"/>
        <v>-987.54519064168142</v>
      </c>
      <c r="F611">
        <f t="shared" si="132"/>
        <v>0</v>
      </c>
      <c r="G611">
        <f t="shared" si="133"/>
        <v>7209.0798916837575</v>
      </c>
      <c r="H611">
        <f t="shared" si="134"/>
        <v>12361.882739832814</v>
      </c>
      <c r="I611">
        <f t="shared" si="135"/>
        <v>14310.380070356465</v>
      </c>
      <c r="J611" s="46">
        <f t="shared" si="136"/>
        <v>1960.3260370352721</v>
      </c>
      <c r="K611">
        <f t="shared" si="137"/>
        <v>2.2775677257209765</v>
      </c>
      <c r="L611">
        <f t="shared" si="138"/>
        <v>3.8999447358238678E-3</v>
      </c>
      <c r="M611" s="46">
        <f t="shared" si="139"/>
        <v>2.2775777426802906</v>
      </c>
      <c r="N611" s="8">
        <f t="shared" si="140"/>
        <v>-7.171004374411596E-4</v>
      </c>
      <c r="O611" s="5">
        <f>SUM($N$54:N611)*0.1+$O$30</f>
        <v>-3.0520391948011443E-4</v>
      </c>
      <c r="P611" s="5">
        <f>SUM($O$54:O611)+$U$30</f>
        <v>3.0939242276884875</v>
      </c>
      <c r="Q611" s="8">
        <f t="shared" si="141"/>
        <v>-1.2296592149792342E-3</v>
      </c>
      <c r="R611" s="5">
        <f>SUM($Q$54:Q611)*0.1+$O$8</f>
        <v>-8.3692704698035955E-2</v>
      </c>
      <c r="S611" s="5">
        <f>SUM($R$54:R611)+$U$8</f>
        <v>-17.110133225888294</v>
      </c>
      <c r="T611">
        <f t="shared" si="142"/>
        <v>8.369326119291276E-2</v>
      </c>
      <c r="U611">
        <f t="shared" si="143"/>
        <v>17.38761128316148</v>
      </c>
      <c r="X611" s="1"/>
    </row>
    <row r="612" spans="2:24" x14ac:dyDescent="0.35">
      <c r="B612">
        <f t="shared" si="128"/>
        <v>55.800000000000523</v>
      </c>
      <c r="C612">
        <f t="shared" si="129"/>
        <v>0</v>
      </c>
      <c r="D612">
        <f t="shared" si="130"/>
        <v>1693.4085944977662</v>
      </c>
      <c r="E612">
        <f t="shared" si="131"/>
        <v>-987.54519064168142</v>
      </c>
      <c r="F612">
        <f t="shared" si="132"/>
        <v>0</v>
      </c>
      <c r="G612">
        <f t="shared" si="133"/>
        <v>7110.3253726195871</v>
      </c>
      <c r="H612">
        <f t="shared" si="134"/>
        <v>12192.541880383033</v>
      </c>
      <c r="I612">
        <f t="shared" si="135"/>
        <v>14114.347466652933</v>
      </c>
      <c r="J612" s="46">
        <f t="shared" si="136"/>
        <v>1960.3260370352721</v>
      </c>
      <c r="K612">
        <f t="shared" si="137"/>
        <v>2.246368167834385</v>
      </c>
      <c r="L612">
        <f t="shared" si="138"/>
        <v>3.8999447358238678E-3</v>
      </c>
      <c r="M612" s="46">
        <f t="shared" si="139"/>
        <v>2.2463783239175092</v>
      </c>
      <c r="N612" s="8">
        <f t="shared" si="140"/>
        <v>-7.0727714377758117E-4</v>
      </c>
      <c r="O612" s="5">
        <f>SUM($N$54:N612)*0.1+$O$30</f>
        <v>-3.7593163385787252E-4</v>
      </c>
      <c r="P612" s="5">
        <f>SUM($O$54:O612)+$U$30</f>
        <v>3.0935482960546294</v>
      </c>
      <c r="Q612" s="8">
        <f t="shared" si="141"/>
        <v>-1.2128145681986949E-3</v>
      </c>
      <c r="R612" s="5">
        <f>SUM($Q$54:Q612)*0.1+$O$8</f>
        <v>-8.3813986154855816E-2</v>
      </c>
      <c r="S612" s="5">
        <f>SUM($R$54:R612)+$U$8</f>
        <v>-17.193947212043149</v>
      </c>
      <c r="T612">
        <f t="shared" si="142"/>
        <v>8.3814829235402594E-2</v>
      </c>
      <c r="U612">
        <f t="shared" si="143"/>
        <v>17.470027526897287</v>
      </c>
      <c r="X612" s="1"/>
    </row>
    <row r="613" spans="2:24" x14ac:dyDescent="0.35">
      <c r="B613">
        <f t="shared" si="128"/>
        <v>55.900000000000524</v>
      </c>
      <c r="C613">
        <f t="shared" si="129"/>
        <v>0</v>
      </c>
      <c r="D613">
        <f t="shared" si="130"/>
        <v>1693.4085944977662</v>
      </c>
      <c r="E613">
        <f t="shared" si="131"/>
        <v>-987.54519064168142</v>
      </c>
      <c r="F613">
        <f t="shared" si="132"/>
        <v>0</v>
      </c>
      <c r="G613">
        <f t="shared" si="133"/>
        <v>7011.5708535554168</v>
      </c>
      <c r="H613">
        <f t="shared" si="134"/>
        <v>12023.201020933258</v>
      </c>
      <c r="I613">
        <f t="shared" si="135"/>
        <v>13918.314862949408</v>
      </c>
      <c r="J613" s="46">
        <f t="shared" si="136"/>
        <v>1960.3260370352721</v>
      </c>
      <c r="K613">
        <f t="shared" si="137"/>
        <v>2.2151686099477943</v>
      </c>
      <c r="L613">
        <f t="shared" si="138"/>
        <v>3.8999447358238678E-3</v>
      </c>
      <c r="M613" s="46">
        <f t="shared" si="139"/>
        <v>2.2151789090736824</v>
      </c>
      <c r="N613" s="8">
        <f t="shared" si="140"/>
        <v>-6.9745385011400264E-4</v>
      </c>
      <c r="O613" s="5">
        <f>SUM($N$54:N613)*0.1+$O$30</f>
        <v>-4.456770188692728E-4</v>
      </c>
      <c r="P613" s="5">
        <f>SUM($O$54:O613)+$U$30</f>
        <v>3.09310261903576</v>
      </c>
      <c r="Q613" s="8">
        <f t="shared" si="141"/>
        <v>-1.1959699214181565E-3</v>
      </c>
      <c r="R613" s="5">
        <f>SUM($Q$54:Q613)*0.1+$O$8</f>
        <v>-8.3933583146997628E-2</v>
      </c>
      <c r="S613" s="5">
        <f>SUM($R$54:R613)+$U$8</f>
        <v>-17.277880795190146</v>
      </c>
      <c r="T613">
        <f t="shared" si="142"/>
        <v>8.3934766383776352E-2</v>
      </c>
      <c r="U613">
        <f t="shared" si="143"/>
        <v>17.552562450670454</v>
      </c>
      <c r="X613" s="1"/>
    </row>
    <row r="614" spans="2:24" x14ac:dyDescent="0.35">
      <c r="B614">
        <f t="shared" si="128"/>
        <v>56.000000000000526</v>
      </c>
      <c r="C614">
        <f t="shared" si="129"/>
        <v>0</v>
      </c>
      <c r="D614">
        <f t="shared" si="130"/>
        <v>1693.4085944977662</v>
      </c>
      <c r="E614">
        <f t="shared" si="131"/>
        <v>-987.54519064168142</v>
      </c>
      <c r="F614">
        <f t="shared" si="132"/>
        <v>0</v>
      </c>
      <c r="G614">
        <f t="shared" si="133"/>
        <v>6912.8163344912482</v>
      </c>
      <c r="H614">
        <f t="shared" si="134"/>
        <v>11853.860161483473</v>
      </c>
      <c r="I614">
        <f t="shared" si="135"/>
        <v>13722.282259245872</v>
      </c>
      <c r="J614" s="46">
        <f t="shared" si="136"/>
        <v>1960.3260370352721</v>
      </c>
      <c r="K614">
        <f t="shared" si="137"/>
        <v>2.1839690520612018</v>
      </c>
      <c r="L614">
        <f t="shared" si="138"/>
        <v>3.8999447358238678E-3</v>
      </c>
      <c r="M614" s="46">
        <f t="shared" si="139"/>
        <v>2.1839794983167611</v>
      </c>
      <c r="N614" s="8">
        <f t="shared" si="140"/>
        <v>-6.8763055645042442E-4</v>
      </c>
      <c r="O614" s="5">
        <f>SUM($N$54:N614)*0.1+$O$30</f>
        <v>-5.1444007451431531E-4</v>
      </c>
      <c r="P614" s="5">
        <f>SUM($O$54:O614)+$U$30</f>
        <v>3.0925881789612455</v>
      </c>
      <c r="Q614" s="8">
        <f t="shared" si="141"/>
        <v>-1.1791252746376172E-3</v>
      </c>
      <c r="R614" s="5">
        <f>SUM($Q$54:Q614)*0.1+$O$8</f>
        <v>-8.4051495674461393E-2</v>
      </c>
      <c r="S614" s="5">
        <f>SUM($R$54:R614)+$U$8</f>
        <v>-17.361932290864608</v>
      </c>
      <c r="T614">
        <f t="shared" si="142"/>
        <v>8.4053069983815995E-2</v>
      </c>
      <c r="U614">
        <f t="shared" si="143"/>
        <v>17.635214615003072</v>
      </c>
      <c r="X614" s="1"/>
    </row>
    <row r="615" spans="2:24" x14ac:dyDescent="0.35">
      <c r="B615">
        <f t="shared" si="128"/>
        <v>56.100000000000527</v>
      </c>
      <c r="C615">
        <f t="shared" si="129"/>
        <v>0</v>
      </c>
      <c r="D615">
        <f t="shared" si="130"/>
        <v>1693.4085944977662</v>
      </c>
      <c r="E615">
        <f t="shared" si="131"/>
        <v>-987.54519064168142</v>
      </c>
      <c r="F615">
        <f t="shared" si="132"/>
        <v>0</v>
      </c>
      <c r="G615">
        <f t="shared" si="133"/>
        <v>6814.0618154270796</v>
      </c>
      <c r="H615">
        <f t="shared" si="134"/>
        <v>11684.519302033699</v>
      </c>
      <c r="I615">
        <f t="shared" si="135"/>
        <v>13526.249655542348</v>
      </c>
      <c r="J615" s="46">
        <f t="shared" si="136"/>
        <v>1960.3260370352721</v>
      </c>
      <c r="K615">
        <f t="shared" si="137"/>
        <v>2.1527694941746116</v>
      </c>
      <c r="L615">
        <f t="shared" si="138"/>
        <v>3.8999447358238678E-3</v>
      </c>
      <c r="M615" s="46">
        <f t="shared" si="139"/>
        <v>2.1527800918244391</v>
      </c>
      <c r="N615" s="8">
        <f t="shared" si="140"/>
        <v>-6.778072627868461E-4</v>
      </c>
      <c r="O615" s="5">
        <f>SUM($N$54:N615)*0.1+$O$30</f>
        <v>-5.8222080079299988E-4</v>
      </c>
      <c r="P615" s="5">
        <f>SUM($O$54:O615)+$U$30</f>
        <v>3.0920059581604526</v>
      </c>
      <c r="Q615" s="8">
        <f t="shared" si="141"/>
        <v>-1.1622806278570787E-3</v>
      </c>
      <c r="R615" s="5">
        <f>SUM($Q$54:Q615)*0.1+$O$8</f>
        <v>-8.4167723737247097E-2</v>
      </c>
      <c r="S615" s="5">
        <f>SUM($R$54:R615)+$U$8</f>
        <v>-17.446100014601857</v>
      </c>
      <c r="T615">
        <f t="shared" si="142"/>
        <v>8.4169737436743997E-2</v>
      </c>
      <c r="U615">
        <f t="shared" si="143"/>
        <v>17.717982576038125</v>
      </c>
      <c r="X615" s="1"/>
    </row>
    <row r="616" spans="2:24" x14ac:dyDescent="0.35">
      <c r="B616">
        <f t="shared" si="128"/>
        <v>56.200000000000529</v>
      </c>
      <c r="C616">
        <f t="shared" si="129"/>
        <v>0</v>
      </c>
      <c r="D616">
        <f t="shared" si="130"/>
        <v>1693.4085944977662</v>
      </c>
      <c r="E616">
        <f t="shared" si="131"/>
        <v>-987.54519064168142</v>
      </c>
      <c r="F616">
        <f t="shared" si="132"/>
        <v>0</v>
      </c>
      <c r="G616">
        <f t="shared" si="133"/>
        <v>6715.3072963629093</v>
      </c>
      <c r="H616">
        <f t="shared" si="134"/>
        <v>11515.178442583918</v>
      </c>
      <c r="I616">
        <f t="shared" si="135"/>
        <v>13330.217051838816</v>
      </c>
      <c r="J616" s="46">
        <f t="shared" si="136"/>
        <v>1960.3260370352721</v>
      </c>
      <c r="K616">
        <f t="shared" si="137"/>
        <v>2.1215699362880196</v>
      </c>
      <c r="L616">
        <f t="shared" si="138"/>
        <v>3.8999447358238678E-3</v>
      </c>
      <c r="M616" s="46">
        <f t="shared" si="139"/>
        <v>2.1215806897848544</v>
      </c>
      <c r="N616" s="8">
        <f t="shared" si="140"/>
        <v>-6.6798396912326767E-4</v>
      </c>
      <c r="O616" s="5">
        <f>SUM($N$54:N616)*0.1+$O$30</f>
        <v>-6.4901919770532664E-4</v>
      </c>
      <c r="P616" s="5">
        <f>SUM($O$54:O616)+$U$30</f>
        <v>3.0913569389627473</v>
      </c>
      <c r="Q616" s="8">
        <f t="shared" si="141"/>
        <v>-1.1454359810765394E-3</v>
      </c>
      <c r="R616" s="5">
        <f>SUM($Q$54:Q616)*0.1+$O$8</f>
        <v>-8.4282267335354752E-2</v>
      </c>
      <c r="S616" s="5">
        <f>SUM($R$54:R616)+$U$8</f>
        <v>-17.530382281937211</v>
      </c>
      <c r="T616">
        <f t="shared" si="142"/>
        <v>8.4284766198330266E-2</v>
      </c>
      <c r="U616">
        <f t="shared" si="143"/>
        <v>17.800864885587195</v>
      </c>
      <c r="X616" s="1"/>
    </row>
    <row r="617" spans="2:24" x14ac:dyDescent="0.35">
      <c r="B617">
        <f t="shared" si="128"/>
        <v>56.30000000000053</v>
      </c>
      <c r="C617">
        <f t="shared" si="129"/>
        <v>0</v>
      </c>
      <c r="D617">
        <f t="shared" si="130"/>
        <v>1693.4085944977662</v>
      </c>
      <c r="E617">
        <f t="shared" si="131"/>
        <v>-987.54519064168142</v>
      </c>
      <c r="F617">
        <f t="shared" si="132"/>
        <v>0</v>
      </c>
      <c r="G617">
        <f t="shared" si="133"/>
        <v>6616.5527772987407</v>
      </c>
      <c r="H617">
        <f t="shared" si="134"/>
        <v>11345.837583134144</v>
      </c>
      <c r="I617">
        <f t="shared" si="135"/>
        <v>13134.184448135291</v>
      </c>
      <c r="J617" s="46">
        <f t="shared" si="136"/>
        <v>1960.3260370352721</v>
      </c>
      <c r="K617">
        <f t="shared" si="137"/>
        <v>2.0903703784014294</v>
      </c>
      <c r="L617">
        <f t="shared" si="138"/>
        <v>3.8999447358238678E-3</v>
      </c>
      <c r="M617" s="46">
        <f t="shared" si="139"/>
        <v>2.0903812923973852</v>
      </c>
      <c r="N617" s="8">
        <f t="shared" si="140"/>
        <v>-6.5816067545968935E-4</v>
      </c>
      <c r="O617" s="5">
        <f>SUM($N$54:N617)*0.1+$O$30</f>
        <v>-7.1483526525129557E-4</v>
      </c>
      <c r="P617" s="5">
        <f>SUM($O$54:O617)+$U$30</f>
        <v>3.0906421036974958</v>
      </c>
      <c r="Q617" s="8">
        <f t="shared" si="141"/>
        <v>-1.1285913342960012E-3</v>
      </c>
      <c r="R617" s="5">
        <f>SUM($Q$54:Q617)*0.1+$O$8</f>
        <v>-8.4395126468784346E-2</v>
      </c>
      <c r="S617" s="5">
        <f>SUM($R$54:R617)+$U$8</f>
        <v>-17.614777408405995</v>
      </c>
      <c r="T617">
        <f t="shared" si="142"/>
        <v>8.4398153778021415E-2</v>
      </c>
      <c r="U617">
        <f t="shared" si="143"/>
        <v>17.883860091178246</v>
      </c>
      <c r="X617" s="1"/>
    </row>
    <row r="618" spans="2:24" x14ac:dyDescent="0.35">
      <c r="B618">
        <f t="shared" si="128"/>
        <v>56.400000000000531</v>
      </c>
      <c r="C618">
        <f t="shared" si="129"/>
        <v>0</v>
      </c>
      <c r="D618">
        <f t="shared" si="130"/>
        <v>1693.4085944977662</v>
      </c>
      <c r="E618">
        <f t="shared" si="131"/>
        <v>-987.54519064168142</v>
      </c>
      <c r="F618">
        <f t="shared" si="132"/>
        <v>0</v>
      </c>
      <c r="G618">
        <f t="shared" si="133"/>
        <v>6517.7982582345685</v>
      </c>
      <c r="H618">
        <f t="shared" si="134"/>
        <v>11176.496723684362</v>
      </c>
      <c r="I618">
        <f t="shared" si="135"/>
        <v>12938.151844431755</v>
      </c>
      <c r="J618" s="46">
        <f t="shared" si="136"/>
        <v>1960.3260370352721</v>
      </c>
      <c r="K618">
        <f t="shared" si="137"/>
        <v>2.0591708205148369</v>
      </c>
      <c r="L618">
        <f t="shared" si="138"/>
        <v>3.8999447358238678E-3</v>
      </c>
      <c r="M618" s="46">
        <f t="shared" si="139"/>
        <v>2.0591818998734848</v>
      </c>
      <c r="N618" s="8">
        <f t="shared" si="140"/>
        <v>-6.4833738179611081E-4</v>
      </c>
      <c r="O618" s="5">
        <f>SUM($N$54:N618)*0.1+$O$30</f>
        <v>-7.7966900343090669E-4</v>
      </c>
      <c r="P618" s="5">
        <f>SUM($O$54:O618)+$U$30</f>
        <v>3.0898624346940649</v>
      </c>
      <c r="Q618" s="8">
        <f t="shared" si="141"/>
        <v>-1.1117466875154619E-3</v>
      </c>
      <c r="R618" s="5">
        <f>SUM($Q$54:Q618)*0.1+$O$8</f>
        <v>-8.4506301137535891E-2</v>
      </c>
      <c r="S618" s="5">
        <f>SUM($R$54:R618)+$U$8</f>
        <v>-17.699283709543533</v>
      </c>
      <c r="T618">
        <f t="shared" si="142"/>
        <v>8.4509897738092254E-2</v>
      </c>
      <c r="U618">
        <f t="shared" si="143"/>
        <v>17.966966736103416</v>
      </c>
      <c r="X618" s="1"/>
    </row>
    <row r="619" spans="2:24" x14ac:dyDescent="0.35">
      <c r="B619">
        <f t="shared" ref="B619:B682" si="144">B618+0.1</f>
        <v>56.500000000000533</v>
      </c>
      <c r="C619">
        <f t="shared" si="129"/>
        <v>0</v>
      </c>
      <c r="D619">
        <f t="shared" si="130"/>
        <v>1693.4085944977662</v>
      </c>
      <c r="E619">
        <f t="shared" si="131"/>
        <v>-987.54519064168142</v>
      </c>
      <c r="F619">
        <f t="shared" si="132"/>
        <v>0</v>
      </c>
      <c r="G619">
        <f t="shared" si="133"/>
        <v>6419.0437391703999</v>
      </c>
      <c r="H619">
        <f t="shared" si="134"/>
        <v>11007.155864234584</v>
      </c>
      <c r="I619">
        <f t="shared" si="135"/>
        <v>12742.119240728229</v>
      </c>
      <c r="J619" s="46">
        <f t="shared" si="136"/>
        <v>1960.3260370352721</v>
      </c>
      <c r="K619">
        <f t="shared" si="137"/>
        <v>2.0279712626282462</v>
      </c>
      <c r="L619">
        <f t="shared" si="138"/>
        <v>3.8999447358238678E-3</v>
      </c>
      <c r="M619" s="46">
        <f t="shared" si="139"/>
        <v>2.0279825124376272</v>
      </c>
      <c r="N619" s="8">
        <f t="shared" si="140"/>
        <v>-6.3851408813253249E-4</v>
      </c>
      <c r="O619" s="5">
        <f>SUM($N$54:N619)*0.1+$O$30</f>
        <v>-8.4352041224415987E-4</v>
      </c>
      <c r="P619" s="5">
        <f>SUM($O$54:O619)+$U$30</f>
        <v>3.0890189142818207</v>
      </c>
      <c r="Q619" s="8">
        <f t="shared" si="141"/>
        <v>-1.0949020407349233E-3</v>
      </c>
      <c r="R619" s="5">
        <f>SUM($Q$54:Q619)*0.1+$O$8</f>
        <v>-8.4615791341609389E-2</v>
      </c>
      <c r="S619" s="5">
        <f>SUM($R$54:R619)+$U$8</f>
        <v>-17.783899500885141</v>
      </c>
      <c r="T619">
        <f t="shared" si="142"/>
        <v>8.4619995692818681E-2</v>
      </c>
      <c r="U619">
        <f t="shared" si="143"/>
        <v>18.050183359466839</v>
      </c>
      <c r="X619" s="1"/>
    </row>
    <row r="620" spans="2:24" x14ac:dyDescent="0.35">
      <c r="B620">
        <f t="shared" si="144"/>
        <v>56.600000000000534</v>
      </c>
      <c r="C620">
        <f t="shared" si="129"/>
        <v>0</v>
      </c>
      <c r="D620">
        <f t="shared" si="130"/>
        <v>1693.4085944977662</v>
      </c>
      <c r="E620">
        <f t="shared" si="131"/>
        <v>-987.54519064168142</v>
      </c>
      <c r="F620">
        <f t="shared" si="132"/>
        <v>0</v>
      </c>
      <c r="G620">
        <f t="shared" si="133"/>
        <v>6320.2892201062314</v>
      </c>
      <c r="H620">
        <f t="shared" si="134"/>
        <v>10837.815004784796</v>
      </c>
      <c r="I620">
        <f t="shared" si="135"/>
        <v>12546.086637024689</v>
      </c>
      <c r="J620" s="46">
        <f t="shared" si="136"/>
        <v>1960.3260370352721</v>
      </c>
      <c r="K620">
        <f t="shared" si="137"/>
        <v>1.9967717047416531</v>
      </c>
      <c r="L620">
        <f t="shared" si="138"/>
        <v>3.8999447358238678E-3</v>
      </c>
      <c r="M620" s="46">
        <f t="shared" si="139"/>
        <v>1.9967831303283077</v>
      </c>
      <c r="N620" s="8">
        <f t="shared" si="140"/>
        <v>-6.2869079446895417E-4</v>
      </c>
      <c r="O620" s="5">
        <f>SUM($N$54:N620)*0.1+$O$30</f>
        <v>-9.0638949169105523E-4</v>
      </c>
      <c r="P620" s="5">
        <f>SUM($O$54:O620)+$U$30</f>
        <v>3.0881125247901298</v>
      </c>
      <c r="Q620" s="8">
        <f t="shared" si="141"/>
        <v>-1.0780573939543833E-3</v>
      </c>
      <c r="R620" s="5">
        <f>SUM($Q$54:Q620)*0.1+$O$8</f>
        <v>-8.4723597081004826E-2</v>
      </c>
      <c r="S620" s="5">
        <f>SUM($R$54:R620)+$U$8</f>
        <v>-17.868623097966147</v>
      </c>
      <c r="T620">
        <f t="shared" si="142"/>
        <v>8.4728445307671596E-2</v>
      </c>
      <c r="U620">
        <f t="shared" si="143"/>
        <v>18.133508496232466</v>
      </c>
      <c r="X620" s="1"/>
    </row>
    <row r="621" spans="2:24" x14ac:dyDescent="0.35">
      <c r="B621">
        <f t="shared" si="144"/>
        <v>56.700000000000536</v>
      </c>
      <c r="C621">
        <f t="shared" si="129"/>
        <v>0</v>
      </c>
      <c r="D621">
        <f t="shared" si="130"/>
        <v>1693.4085944977662</v>
      </c>
      <c r="E621">
        <f t="shared" si="131"/>
        <v>-987.54519064168142</v>
      </c>
      <c r="F621">
        <f t="shared" si="132"/>
        <v>0</v>
      </c>
      <c r="G621">
        <f t="shared" si="133"/>
        <v>6221.534701042061</v>
      </c>
      <c r="H621">
        <f t="shared" si="134"/>
        <v>10668.474145335022</v>
      </c>
      <c r="I621">
        <f t="shared" si="135"/>
        <v>12350.054033321165</v>
      </c>
      <c r="J621" s="46">
        <f t="shared" si="136"/>
        <v>1960.3260370352721</v>
      </c>
      <c r="K621">
        <f t="shared" si="137"/>
        <v>1.9655721468550627</v>
      </c>
      <c r="L621">
        <f t="shared" si="138"/>
        <v>3.8999447358238678E-3</v>
      </c>
      <c r="M621" s="46">
        <f t="shared" si="139"/>
        <v>1.9655837537991729</v>
      </c>
      <c r="N621" s="8">
        <f t="shared" si="140"/>
        <v>-6.1886750080537573E-4</v>
      </c>
      <c r="O621" s="5">
        <f>SUM($N$54:N621)*0.1+$O$30</f>
        <v>-9.6827624177159277E-4</v>
      </c>
      <c r="P621" s="5">
        <f>SUM($O$54:O621)+$U$30</f>
        <v>3.0871442485483582</v>
      </c>
      <c r="Q621" s="8">
        <f t="shared" si="141"/>
        <v>-1.0612127471738449E-3</v>
      </c>
      <c r="R621" s="5">
        <f>SUM($Q$54:Q621)*0.1+$O$8</f>
        <v>-8.4829718355722214E-2</v>
      </c>
      <c r="S621" s="5">
        <f>SUM($R$54:R621)+$U$8</f>
        <v>-17.953452816321867</v>
      </c>
      <c r="T621">
        <f t="shared" si="142"/>
        <v>8.4835244298531565E-2</v>
      </c>
      <c r="U621">
        <f t="shared" si="143"/>
        <v>18.216940677271822</v>
      </c>
      <c r="X621" s="1"/>
    </row>
    <row r="622" spans="2:24" x14ac:dyDescent="0.35">
      <c r="B622">
        <f t="shared" si="144"/>
        <v>56.800000000000537</v>
      </c>
      <c r="C622">
        <f t="shared" si="129"/>
        <v>0</v>
      </c>
      <c r="D622">
        <f t="shared" si="130"/>
        <v>1693.4085944977662</v>
      </c>
      <c r="E622">
        <f t="shared" si="131"/>
        <v>-987.54519064168142</v>
      </c>
      <c r="F622">
        <f t="shared" si="132"/>
        <v>0</v>
      </c>
      <c r="G622">
        <f t="shared" si="133"/>
        <v>6122.7801819778924</v>
      </c>
      <c r="H622">
        <f t="shared" si="134"/>
        <v>10499.13328588524</v>
      </c>
      <c r="I622">
        <f t="shared" si="135"/>
        <v>12154.021429617633</v>
      </c>
      <c r="J622" s="46">
        <f t="shared" si="136"/>
        <v>1960.3260370352721</v>
      </c>
      <c r="K622">
        <f t="shared" si="137"/>
        <v>1.9343725889684709</v>
      </c>
      <c r="L622">
        <f t="shared" si="138"/>
        <v>3.8999447358238678E-3</v>
      </c>
      <c r="M622" s="46">
        <f t="shared" si="139"/>
        <v>1.9343843831202248</v>
      </c>
      <c r="N622" s="8">
        <f t="shared" si="140"/>
        <v>-6.0904420714179752E-4</v>
      </c>
      <c r="O622" s="5">
        <f>SUM($N$54:N622)*0.1+$O$30</f>
        <v>-1.0291806624857726E-3</v>
      </c>
      <c r="P622" s="5">
        <f>SUM($O$54:O622)+$U$30</f>
        <v>3.0861150678858724</v>
      </c>
      <c r="Q622" s="8">
        <f t="shared" si="141"/>
        <v>-1.0443681003933058E-3</v>
      </c>
      <c r="R622" s="5">
        <f>SUM($Q$54:Q622)*0.1+$O$8</f>
        <v>-8.4934155165761541E-2</v>
      </c>
      <c r="S622" s="5">
        <f>SUM($R$54:R622)+$U$8</f>
        <v>-18.038386971487629</v>
      </c>
      <c r="T622">
        <f t="shared" si="142"/>
        <v>8.4940390430923329E-2</v>
      </c>
      <c r="U622">
        <f t="shared" si="143"/>
        <v>18.300478429411807</v>
      </c>
      <c r="X622" s="1"/>
    </row>
    <row r="623" spans="2:24" x14ac:dyDescent="0.35">
      <c r="B623">
        <f t="shared" si="144"/>
        <v>56.900000000000539</v>
      </c>
      <c r="C623">
        <f t="shared" si="129"/>
        <v>0</v>
      </c>
      <c r="D623">
        <f t="shared" si="130"/>
        <v>1693.4085944977662</v>
      </c>
      <c r="E623">
        <f t="shared" si="131"/>
        <v>-987.54519064168142</v>
      </c>
      <c r="F623">
        <f t="shared" si="132"/>
        <v>0</v>
      </c>
      <c r="G623">
        <f t="shared" si="133"/>
        <v>6024.025662913722</v>
      </c>
      <c r="H623">
        <f t="shared" si="134"/>
        <v>10329.792426435466</v>
      </c>
      <c r="I623">
        <f t="shared" si="135"/>
        <v>11957.988825914106</v>
      </c>
      <c r="J623" s="46">
        <f t="shared" si="136"/>
        <v>1960.3260370352721</v>
      </c>
      <c r="K623">
        <f t="shared" si="137"/>
        <v>1.9031730310818802</v>
      </c>
      <c r="L623">
        <f t="shared" si="138"/>
        <v>3.8999447358238678E-3</v>
      </c>
      <c r="M623" s="46">
        <f t="shared" si="139"/>
        <v>1.9031850185791761</v>
      </c>
      <c r="N623" s="8">
        <f t="shared" si="140"/>
        <v>-5.9922091347821898E-4</v>
      </c>
      <c r="O623" s="5">
        <f>SUM($N$54:N623)*0.1+$O$30</f>
        <v>-1.0891027538335945E-3</v>
      </c>
      <c r="P623" s="5">
        <f>SUM($O$54:O623)+$U$30</f>
        <v>3.0850259651320386</v>
      </c>
      <c r="Q623" s="8">
        <f t="shared" si="141"/>
        <v>-1.0275234536127674E-3</v>
      </c>
      <c r="R623" s="5">
        <f>SUM($Q$54:Q623)*0.1+$O$8</f>
        <v>-8.503690751112282E-2</v>
      </c>
      <c r="S623" s="5">
        <f>SUM($R$54:R623)+$U$8</f>
        <v>-18.123423878998754</v>
      </c>
      <c r="T623">
        <f t="shared" si="142"/>
        <v>8.5043881519270184E-2</v>
      </c>
      <c r="U623">
        <f t="shared" si="143"/>
        <v>18.384120275482346</v>
      </c>
      <c r="X623" s="1"/>
    </row>
    <row r="624" spans="2:24" x14ac:dyDescent="0.35">
      <c r="B624">
        <f t="shared" si="144"/>
        <v>57.00000000000054</v>
      </c>
      <c r="C624">
        <f t="shared" si="129"/>
        <v>0</v>
      </c>
      <c r="D624">
        <f t="shared" si="130"/>
        <v>1693.4085944977662</v>
      </c>
      <c r="E624">
        <f t="shared" si="131"/>
        <v>-987.54519064168142</v>
      </c>
      <c r="F624">
        <f t="shared" si="132"/>
        <v>0</v>
      </c>
      <c r="G624">
        <f t="shared" si="133"/>
        <v>5925.2711438495517</v>
      </c>
      <c r="H624">
        <f t="shared" si="134"/>
        <v>10160.451566985681</v>
      </c>
      <c r="I624">
        <f t="shared" si="135"/>
        <v>11761.956222210571</v>
      </c>
      <c r="J624" s="46">
        <f t="shared" si="136"/>
        <v>1960.3260370352721</v>
      </c>
      <c r="K624">
        <f t="shared" si="137"/>
        <v>1.8719734731952877</v>
      </c>
      <c r="L624">
        <f t="shared" si="138"/>
        <v>3.8999447358238678E-3</v>
      </c>
      <c r="M624" s="46">
        <f t="shared" si="139"/>
        <v>1.8719856604829153</v>
      </c>
      <c r="N624" s="8">
        <f t="shared" si="140"/>
        <v>-5.8939761981464055E-4</v>
      </c>
      <c r="O624" s="5">
        <f>SUM($N$54:N624)*0.1+$O$30</f>
        <v>-1.1480425158150586E-3</v>
      </c>
      <c r="P624" s="5">
        <f>SUM($O$54:O624)+$U$30</f>
        <v>3.0838779226162236</v>
      </c>
      <c r="Q624" s="8">
        <f t="shared" si="141"/>
        <v>-1.0106788068322279E-3</v>
      </c>
      <c r="R624" s="5">
        <f>SUM($Q$54:Q624)*0.1+$O$8</f>
        <v>-8.5137975391806051E-2</v>
      </c>
      <c r="S624" s="5">
        <f>SUM($R$54:R624)+$U$8</f>
        <v>-18.20856185439056</v>
      </c>
      <c r="T624">
        <f t="shared" si="142"/>
        <v>8.5145715426167459E-2</v>
      </c>
      <c r="U624">
        <f t="shared" si="143"/>
        <v>18.467864734364035</v>
      </c>
      <c r="X624" s="1"/>
    </row>
    <row r="625" spans="2:24" x14ac:dyDescent="0.35">
      <c r="B625">
        <f t="shared" si="144"/>
        <v>57.100000000000541</v>
      </c>
      <c r="C625">
        <f t="shared" si="129"/>
        <v>0</v>
      </c>
      <c r="D625">
        <f t="shared" si="130"/>
        <v>1693.4085944977662</v>
      </c>
      <c r="E625">
        <f t="shared" si="131"/>
        <v>-987.54519064168142</v>
      </c>
      <c r="F625">
        <f t="shared" si="132"/>
        <v>0</v>
      </c>
      <c r="G625">
        <f t="shared" si="133"/>
        <v>5826.5166247853813</v>
      </c>
      <c r="H625">
        <f t="shared" si="134"/>
        <v>9991.1107075359068</v>
      </c>
      <c r="I625">
        <f t="shared" si="135"/>
        <v>11565.923618507044</v>
      </c>
      <c r="J625" s="46">
        <f t="shared" si="136"/>
        <v>1960.3260370352721</v>
      </c>
      <c r="K625">
        <f t="shared" si="137"/>
        <v>1.8407739153086971</v>
      </c>
      <c r="L625">
        <f t="shared" si="138"/>
        <v>3.8999447358238678E-3</v>
      </c>
      <c r="M625" s="46">
        <f t="shared" si="139"/>
        <v>1.8407863091591425</v>
      </c>
      <c r="N625" s="8">
        <f t="shared" si="140"/>
        <v>-5.7957432615106212E-4</v>
      </c>
      <c r="O625" s="5">
        <f>SUM($N$54:N625)*0.1+$O$30</f>
        <v>-1.2059999484301648E-3</v>
      </c>
      <c r="P625" s="5">
        <f>SUM($O$54:O625)+$U$30</f>
        <v>3.0826719226677937</v>
      </c>
      <c r="Q625" s="8">
        <f t="shared" si="141"/>
        <v>-9.9383416005168965E-4</v>
      </c>
      <c r="R625" s="5">
        <f>SUM($Q$54:Q625)*0.1+$O$8</f>
        <v>-8.523735880781122E-2</v>
      </c>
      <c r="S625" s="5">
        <f>SUM($R$54:R625)+$U$8</f>
        <v>-18.293799213198369</v>
      </c>
      <c r="T625">
        <f t="shared" si="142"/>
        <v>8.524589006167492E-2</v>
      </c>
      <c r="U625">
        <f t="shared" si="143"/>
        <v>18.551710321035674</v>
      </c>
      <c r="X625" s="1"/>
    </row>
    <row r="626" spans="2:24" x14ac:dyDescent="0.35">
      <c r="B626">
        <f t="shared" si="144"/>
        <v>57.200000000000543</v>
      </c>
      <c r="C626">
        <f t="shared" si="129"/>
        <v>0</v>
      </c>
      <c r="D626">
        <f t="shared" si="130"/>
        <v>1693.4085944977662</v>
      </c>
      <c r="E626">
        <f t="shared" si="131"/>
        <v>-987.54519064168142</v>
      </c>
      <c r="F626">
        <f t="shared" si="132"/>
        <v>0</v>
      </c>
      <c r="G626">
        <f t="shared" si="133"/>
        <v>5727.7621057212127</v>
      </c>
      <c r="H626">
        <f t="shared" si="134"/>
        <v>9821.7698480861254</v>
      </c>
      <c r="I626">
        <f t="shared" si="135"/>
        <v>11369.891014803514</v>
      </c>
      <c r="J626" s="46">
        <f t="shared" si="136"/>
        <v>1960.3260370352721</v>
      </c>
      <c r="K626">
        <f t="shared" si="137"/>
        <v>1.8095743574221055</v>
      </c>
      <c r="L626">
        <f t="shared" si="138"/>
        <v>3.8999447358238678E-3</v>
      </c>
      <c r="M626" s="46">
        <f t="shared" si="139"/>
        <v>1.8095869649581513</v>
      </c>
      <c r="N626" s="8">
        <f t="shared" si="140"/>
        <v>-5.697510324874838E-4</v>
      </c>
      <c r="O626" s="5">
        <f>SUM($N$54:N626)*0.1+$O$30</f>
        <v>-1.2629750516789133E-3</v>
      </c>
      <c r="P626" s="5">
        <f>SUM($O$54:O626)+$U$30</f>
        <v>3.0814089476161146</v>
      </c>
      <c r="Q626" s="8">
        <f t="shared" si="141"/>
        <v>-9.7698951327115035E-4</v>
      </c>
      <c r="R626" s="5">
        <f>SUM($Q$54:Q626)*0.1+$O$8</f>
        <v>-8.5335057759138341E-2</v>
      </c>
      <c r="S626" s="5">
        <f>SUM($R$54:R626)+$U$8</f>
        <v>-18.379134270957508</v>
      </c>
      <c r="T626">
        <f t="shared" si="142"/>
        <v>8.5344403382627498E-2</v>
      </c>
      <c r="U626">
        <f t="shared" si="143"/>
        <v>18.635655546621734</v>
      </c>
      <c r="X626" s="1"/>
    </row>
    <row r="627" spans="2:24" x14ac:dyDescent="0.35">
      <c r="B627">
        <f t="shared" si="144"/>
        <v>57.300000000000544</v>
      </c>
      <c r="C627">
        <f t="shared" si="129"/>
        <v>0</v>
      </c>
      <c r="D627">
        <f t="shared" si="130"/>
        <v>1693.4085944977662</v>
      </c>
      <c r="E627">
        <f t="shared" si="131"/>
        <v>-987.54519064168142</v>
      </c>
      <c r="F627">
        <f t="shared" si="132"/>
        <v>0</v>
      </c>
      <c r="G627">
        <f t="shared" si="133"/>
        <v>5629.0075866570442</v>
      </c>
      <c r="H627">
        <f t="shared" si="134"/>
        <v>9652.4289886363513</v>
      </c>
      <c r="I627">
        <f t="shared" si="135"/>
        <v>11173.858411099987</v>
      </c>
      <c r="J627" s="46">
        <f t="shared" si="136"/>
        <v>1960.3260370352721</v>
      </c>
      <c r="K627">
        <f t="shared" si="137"/>
        <v>1.7783747995355148</v>
      </c>
      <c r="L627">
        <f t="shared" si="138"/>
        <v>3.8999447358238678E-3</v>
      </c>
      <c r="M627" s="46">
        <f t="shared" si="139"/>
        <v>1.7783876282548217</v>
      </c>
      <c r="N627" s="8">
        <f t="shared" si="140"/>
        <v>-5.5992773882390559E-4</v>
      </c>
      <c r="O627" s="5">
        <f>SUM($N$54:N627)*0.1+$O$30</f>
        <v>-1.3189678255613037E-3</v>
      </c>
      <c r="P627" s="5">
        <f>SUM($O$54:O627)+$U$30</f>
        <v>3.0800899797905532</v>
      </c>
      <c r="Q627" s="8">
        <f t="shared" si="141"/>
        <v>-9.6014486649061202E-4</v>
      </c>
      <c r="R627" s="5">
        <f>SUM($Q$54:Q627)*0.1+$O$8</f>
        <v>-8.5431072245787401E-2</v>
      </c>
      <c r="S627" s="5">
        <f>SUM($R$54:R627)+$U$8</f>
        <v>-18.464565343203294</v>
      </c>
      <c r="T627">
        <f t="shared" si="142"/>
        <v>8.5441253391964067E-2</v>
      </c>
      <c r="U627">
        <f t="shared" si="143"/>
        <v>18.719698918439644</v>
      </c>
      <c r="X627" s="1"/>
    </row>
    <row r="628" spans="2:24" x14ac:dyDescent="0.35">
      <c r="B628">
        <f t="shared" si="144"/>
        <v>57.400000000000546</v>
      </c>
      <c r="C628">
        <f t="shared" si="129"/>
        <v>0</v>
      </c>
      <c r="D628">
        <f t="shared" si="130"/>
        <v>1693.4085944977662</v>
      </c>
      <c r="E628">
        <f t="shared" si="131"/>
        <v>-987.54519064168142</v>
      </c>
      <c r="F628">
        <f t="shared" si="132"/>
        <v>0</v>
      </c>
      <c r="G628">
        <f t="shared" si="133"/>
        <v>5530.2530675928756</v>
      </c>
      <c r="H628">
        <f t="shared" si="134"/>
        <v>9483.0881291865699</v>
      </c>
      <c r="I628">
        <f t="shared" si="135"/>
        <v>10977.825807396455</v>
      </c>
      <c r="J628" s="46">
        <f t="shared" si="136"/>
        <v>1960.3260370352721</v>
      </c>
      <c r="K628">
        <f t="shared" si="137"/>
        <v>1.747175241648923</v>
      </c>
      <c r="L628">
        <f t="shared" si="138"/>
        <v>3.8999447358238678E-3</v>
      </c>
      <c r="M628" s="46">
        <f t="shared" si="139"/>
        <v>1.7471882994508063</v>
      </c>
      <c r="N628" s="8">
        <f t="shared" si="140"/>
        <v>-5.5010444516032726E-4</v>
      </c>
      <c r="O628" s="5">
        <f>SUM($N$54:N628)*0.1+$O$30</f>
        <v>-1.3739782700773365E-3</v>
      </c>
      <c r="P628" s="5">
        <f>SUM($O$54:O628)+$U$30</f>
        <v>3.0787160015204758</v>
      </c>
      <c r="Q628" s="8">
        <f t="shared" si="141"/>
        <v>-9.4330021971007283E-4</v>
      </c>
      <c r="R628" s="5">
        <f>SUM($Q$54:Q628)*0.1+$O$8</f>
        <v>-8.5525402267758413E-2</v>
      </c>
      <c r="S628" s="5">
        <f>SUM($R$54:R628)+$U$8</f>
        <v>-18.550090745471053</v>
      </c>
      <c r="T628">
        <f t="shared" si="142"/>
        <v>8.5536438138073892E-2</v>
      </c>
      <c r="U628">
        <f t="shared" si="143"/>
        <v>18.803838940047029</v>
      </c>
      <c r="X628" s="1"/>
    </row>
    <row r="629" spans="2:24" x14ac:dyDescent="0.35">
      <c r="B629">
        <f t="shared" si="144"/>
        <v>57.500000000000547</v>
      </c>
      <c r="C629">
        <f t="shared" si="129"/>
        <v>0</v>
      </c>
      <c r="D629">
        <f t="shared" si="130"/>
        <v>1693.4085944977662</v>
      </c>
      <c r="E629">
        <f t="shared" si="131"/>
        <v>-987.54519064168142</v>
      </c>
      <c r="F629">
        <f t="shared" si="132"/>
        <v>0</v>
      </c>
      <c r="G629">
        <f t="shared" si="133"/>
        <v>5431.4985485287034</v>
      </c>
      <c r="H629">
        <f t="shared" si="134"/>
        <v>9313.7472697367921</v>
      </c>
      <c r="I629">
        <f t="shared" si="135"/>
        <v>10781.793203692925</v>
      </c>
      <c r="J629" s="46">
        <f t="shared" si="136"/>
        <v>1960.3260370352721</v>
      </c>
      <c r="K629">
        <f t="shared" si="137"/>
        <v>1.7159756837623317</v>
      </c>
      <c r="L629">
        <f t="shared" si="138"/>
        <v>3.8999447358238678E-3</v>
      </c>
      <c r="M629" s="46">
        <f t="shared" si="139"/>
        <v>1.7159889789769716</v>
      </c>
      <c r="N629" s="8">
        <f t="shared" si="140"/>
        <v>-5.4028115149674862E-4</v>
      </c>
      <c r="O629" s="5">
        <f>SUM($N$54:N629)*0.1+$O$30</f>
        <v>-1.4280063852270114E-3</v>
      </c>
      <c r="P629" s="5">
        <f>SUM($O$54:O629)+$U$30</f>
        <v>3.0772879951352485</v>
      </c>
      <c r="Q629" s="8">
        <f t="shared" si="141"/>
        <v>-9.2645557292953408E-4</v>
      </c>
      <c r="R629" s="5">
        <f>SUM($Q$54:Q629)*0.1+$O$8</f>
        <v>-8.5618047825051377E-2</v>
      </c>
      <c r="S629" s="5">
        <f>SUM($R$54:R629)+$U$8</f>
        <v>-18.635708793296104</v>
      </c>
      <c r="T629">
        <f t="shared" si="142"/>
        <v>8.5629955714160183E-2</v>
      </c>
      <c r="U629">
        <f t="shared" si="143"/>
        <v>18.888074111288773</v>
      </c>
      <c r="X629" s="1"/>
    </row>
    <row r="630" spans="2:24" x14ac:dyDescent="0.35">
      <c r="B630">
        <f t="shared" si="144"/>
        <v>57.600000000000549</v>
      </c>
      <c r="C630">
        <f t="shared" si="129"/>
        <v>0</v>
      </c>
      <c r="D630">
        <f t="shared" si="130"/>
        <v>1693.4085944977662</v>
      </c>
      <c r="E630">
        <f t="shared" si="131"/>
        <v>-987.54519064168142</v>
      </c>
      <c r="F630">
        <f t="shared" si="132"/>
        <v>0</v>
      </c>
      <c r="G630">
        <f t="shared" si="133"/>
        <v>5332.7440294645348</v>
      </c>
      <c r="H630">
        <f t="shared" si="134"/>
        <v>9144.4064102870034</v>
      </c>
      <c r="I630">
        <f t="shared" si="135"/>
        <v>10585.760599989388</v>
      </c>
      <c r="J630" s="46">
        <f t="shared" si="136"/>
        <v>1960.3260370352721</v>
      </c>
      <c r="K630">
        <f t="shared" si="137"/>
        <v>1.684776125875739</v>
      </c>
      <c r="L630">
        <f t="shared" si="138"/>
        <v>3.8999447358238678E-3</v>
      </c>
      <c r="M630" s="46">
        <f t="shared" si="139"/>
        <v>1.6847896672960965</v>
      </c>
      <c r="N630" s="8">
        <f t="shared" si="140"/>
        <v>-5.304578578331704E-4</v>
      </c>
      <c r="O630" s="5">
        <f>SUM($N$54:N630)*0.1+$O$30</f>
        <v>-1.4810521710103284E-3</v>
      </c>
      <c r="P630" s="5">
        <f>SUM($O$54:O630)+$U$30</f>
        <v>3.0758069429642383</v>
      </c>
      <c r="Q630" s="8">
        <f t="shared" si="141"/>
        <v>-9.0961092614899423E-4</v>
      </c>
      <c r="R630" s="5">
        <f>SUM($Q$54:Q630)*0.1+$O$8</f>
        <v>-8.5709008917666266E-2</v>
      </c>
      <c r="S630" s="5">
        <f>SUM($R$54:R630)+$U$8</f>
        <v>-18.721417802213772</v>
      </c>
      <c r="T630">
        <f t="shared" si="142"/>
        <v>8.5721804257620771E-2</v>
      </c>
      <c r="U630">
        <f t="shared" si="143"/>
        <v>18.972402928343939</v>
      </c>
      <c r="X630" s="1"/>
    </row>
    <row r="631" spans="2:24" x14ac:dyDescent="0.35">
      <c r="B631">
        <f t="shared" si="144"/>
        <v>57.70000000000055</v>
      </c>
      <c r="C631">
        <f t="shared" ref="C631:C684" si="145">IF(B631&lt;$B$41,0,IF(AND($B$41&lt;=B631,B631&lt;$B$41+$G$8),$B$15,$B$15+$B$12))</f>
        <v>0</v>
      </c>
      <c r="D631">
        <f t="shared" ref="D631:D684" si="146">IF(B631&lt;$B$41,$B$13,IF(AND($B$41&lt;=B631,B631&lt;$B$41+$G$8),$B$13+$B$16,$B$13+$B$16+$B$10))</f>
        <v>1693.4085944977662</v>
      </c>
      <c r="E631">
        <f t="shared" ref="E631:E684" si="147">IF(B631&lt;$B$41,$B$14,IF(AND($B$41&lt;=B631,B631&lt;$B$41+$G$8),$B$14+$B$17,$B$14+$B$17+$B$11))</f>
        <v>-987.54519064168142</v>
      </c>
      <c r="F631">
        <f t="shared" ref="F631:F685" si="148">IF(B631&lt;$B$41,-$G$6*$B$13,IF(AND($B$41&lt;=B631,B631&lt;$B$41+$G$8),-$G$6*$B$13,-$G$6*$B$13-$G$5*$B$10))</f>
        <v>0</v>
      </c>
      <c r="G631">
        <f t="shared" ref="G631:G684" si="149">IF(B631&lt;$B$41,$B$14*B631,IF(AND($B$41&lt;=B631,B631&lt;$B$41+$G$8),$B$14*B631-(-B631+$B$41)*$B$17,$B$14*B631-(-B631+$B$41)*$B$17-(-B631+$B$41+$G$8)*$B$11+$G$5*$B$12))</f>
        <v>5233.9895104003645</v>
      </c>
      <c r="H631">
        <f t="shared" ref="H631:H684" si="150">IF(B631&lt;$B$41,-$B$13*B631,IF(AND($B$41&lt;=B631,B631&lt;=$B$41+$G$8),-$B$13*B631+(-B631+B618)*B593,-$B$13*B631+(-B631+$B$41)*$B$16+(-B631+$B$41+$G$8)*$B$10))</f>
        <v>8975.0655508372292</v>
      </c>
      <c r="I631">
        <f t="shared" ref="I631:I684" si="151">SQRT(SUMSQ(H631,G631))</f>
        <v>10389.727996285863</v>
      </c>
      <c r="J631" s="46">
        <f t="shared" ref="J631:J684" si="152">SQRT(SUMSQ(D631:E631))</f>
        <v>1960.3260370352721</v>
      </c>
      <c r="K631">
        <f t="shared" ref="K631:K685" si="153">32*I631/(PI()*$G$13^3)</f>
        <v>1.6535765679891485</v>
      </c>
      <c r="L631">
        <f t="shared" ref="L631:L684" si="154">16*J631/(PI()*$G$13^4)</f>
        <v>3.8999447358238678E-3</v>
      </c>
      <c r="M631" s="46">
        <f t="shared" ref="M631:M684" si="155">SQRT(K631^2+3*L631^2)</f>
        <v>1.6535903649058912</v>
      </c>
      <c r="N631" s="8">
        <f t="shared" ref="N631:N684" si="156">-G631/($G$13*$B$42)</f>
        <v>-5.2063456416959187E-4</v>
      </c>
      <c r="O631" s="5">
        <f>SUM($N$54:N631)*0.1+$O$30</f>
        <v>-1.5331156274272877E-3</v>
      </c>
      <c r="P631" s="5">
        <f>SUM($O$54:O631)+$U$30</f>
        <v>3.0742738273368109</v>
      </c>
      <c r="Q631" s="8">
        <f t="shared" ref="Q631:Q684" si="157">-H631/($B$42*$G$13)</f>
        <v>-8.9276627936845591E-4</v>
      </c>
      <c r="R631" s="5">
        <f>SUM($Q$54:Q631)*0.1+$O$8</f>
        <v>-8.5798285545603106E-2</v>
      </c>
      <c r="S631" s="5">
        <f>SUM($R$54:R631)+$U$8</f>
        <v>-18.807216087759375</v>
      </c>
      <c r="T631">
        <f t="shared" ref="T631:T684" si="158">SQRT(SUMSQ(O631,R631))</f>
        <v>8.5811981949445199E-2</v>
      </c>
      <c r="U631">
        <f t="shared" ref="U631:U684" si="159">SQRT(SUMSQ(S631,P631))</f>
        <v>19.05682388377253</v>
      </c>
      <c r="X631" s="1"/>
    </row>
    <row r="632" spans="2:24" x14ac:dyDescent="0.35">
      <c r="B632">
        <f t="shared" si="144"/>
        <v>57.800000000000551</v>
      </c>
      <c r="C632">
        <f t="shared" si="145"/>
        <v>0</v>
      </c>
      <c r="D632">
        <f t="shared" si="146"/>
        <v>1693.4085944977662</v>
      </c>
      <c r="E632">
        <f t="shared" si="147"/>
        <v>-987.54519064168142</v>
      </c>
      <c r="F632">
        <f t="shared" si="148"/>
        <v>0</v>
      </c>
      <c r="G632">
        <f t="shared" si="149"/>
        <v>5135.2349913361959</v>
      </c>
      <c r="H632">
        <f t="shared" si="150"/>
        <v>8805.7246913874551</v>
      </c>
      <c r="I632">
        <f t="shared" si="151"/>
        <v>10193.695392582336</v>
      </c>
      <c r="J632" s="46">
        <f t="shared" si="152"/>
        <v>1960.3260370352721</v>
      </c>
      <c r="K632">
        <f t="shared" si="153"/>
        <v>1.6223770101025576</v>
      </c>
      <c r="L632">
        <f t="shared" si="154"/>
        <v>3.8999447358238678E-3</v>
      </c>
      <c r="M632" s="46">
        <f t="shared" si="155"/>
        <v>1.6223910723423443</v>
      </c>
      <c r="N632" s="8">
        <f t="shared" si="156"/>
        <v>-5.1081127050601365E-4</v>
      </c>
      <c r="O632" s="5">
        <f>SUM($N$54:N632)*0.1+$O$30</f>
        <v>-1.5841967544778892E-3</v>
      </c>
      <c r="P632" s="5">
        <f>SUM($O$54:O632)+$U$30</f>
        <v>3.072689630582333</v>
      </c>
      <c r="Q632" s="8">
        <f t="shared" si="157"/>
        <v>-8.7592163258791748E-4</v>
      </c>
      <c r="R632" s="5">
        <f>SUM($Q$54:Q632)*0.1+$O$8</f>
        <v>-8.5885877708861899E-2</v>
      </c>
      <c r="S632" s="5">
        <f>SUM($R$54:R632)+$U$8</f>
        <v>-18.893101965468237</v>
      </c>
      <c r="T632">
        <f t="shared" si="158"/>
        <v>8.5900487013628041E-2</v>
      </c>
      <c r="U632">
        <f t="shared" si="159"/>
        <v>19.141335466562094</v>
      </c>
      <c r="X632" s="1"/>
    </row>
    <row r="633" spans="2:24" x14ac:dyDescent="0.35">
      <c r="B633">
        <f t="shared" si="144"/>
        <v>57.900000000000553</v>
      </c>
      <c r="C633">
        <f t="shared" si="145"/>
        <v>0</v>
      </c>
      <c r="D633">
        <f t="shared" si="146"/>
        <v>1693.4085944977662</v>
      </c>
      <c r="E633">
        <f t="shared" si="147"/>
        <v>-987.54519064168142</v>
      </c>
      <c r="F633">
        <f t="shared" si="148"/>
        <v>0</v>
      </c>
      <c r="G633">
        <f t="shared" si="149"/>
        <v>5036.4804722720273</v>
      </c>
      <c r="H633">
        <f t="shared" si="150"/>
        <v>8636.3838319376737</v>
      </c>
      <c r="I633">
        <f t="shared" si="151"/>
        <v>9997.6627888788043</v>
      </c>
      <c r="J633" s="46">
        <f t="shared" si="152"/>
        <v>1960.3260370352721</v>
      </c>
      <c r="K633">
        <f t="shared" si="153"/>
        <v>1.5911774522159658</v>
      </c>
      <c r="L633">
        <f t="shared" si="154"/>
        <v>3.8999447358238678E-3</v>
      </c>
      <c r="M633" s="46">
        <f t="shared" si="155"/>
        <v>1.5911917901834838</v>
      </c>
      <c r="N633" s="8">
        <f t="shared" si="156"/>
        <v>-5.0098797684243533E-4</v>
      </c>
      <c r="O633" s="5">
        <f>SUM($N$54:N633)*0.1+$O$30</f>
        <v>-1.6342955521621327E-3</v>
      </c>
      <c r="P633" s="5">
        <f>SUM($O$54:O633)+$U$30</f>
        <v>3.071055335030171</v>
      </c>
      <c r="Q633" s="8">
        <f t="shared" si="157"/>
        <v>-8.5907698580737829E-4</v>
      </c>
      <c r="R633" s="5">
        <f>SUM($Q$54:Q633)*0.1+$O$8</f>
        <v>-8.597178540744263E-2</v>
      </c>
      <c r="S633" s="5">
        <f>SUM($R$54:R633)+$U$8</f>
        <v>-18.979073750875678</v>
      </c>
      <c r="T633">
        <f t="shared" si="158"/>
        <v>8.598731771659808E-2</v>
      </c>
      <c r="U633">
        <f t="shared" si="159"/>
        <v>19.225936162174143</v>
      </c>
      <c r="X633" s="1"/>
    </row>
    <row r="634" spans="2:24" x14ac:dyDescent="0.35">
      <c r="B634">
        <f t="shared" si="144"/>
        <v>58.000000000000554</v>
      </c>
      <c r="C634">
        <f t="shared" si="145"/>
        <v>0</v>
      </c>
      <c r="D634">
        <f t="shared" si="146"/>
        <v>1693.4085944977662</v>
      </c>
      <c r="E634">
        <f t="shared" si="147"/>
        <v>-987.54519064168142</v>
      </c>
      <c r="F634">
        <f t="shared" si="148"/>
        <v>0</v>
      </c>
      <c r="G634">
        <f t="shared" si="149"/>
        <v>4937.7259532078588</v>
      </c>
      <c r="H634">
        <f t="shared" si="150"/>
        <v>8467.0429724878959</v>
      </c>
      <c r="I634">
        <f t="shared" si="151"/>
        <v>9801.630185175276</v>
      </c>
      <c r="J634" s="46">
        <f t="shared" si="152"/>
        <v>1960.3260370352721</v>
      </c>
      <c r="K634">
        <f t="shared" si="153"/>
        <v>1.5599778943293747</v>
      </c>
      <c r="L634">
        <f t="shared" si="154"/>
        <v>3.8999447358238678E-3</v>
      </c>
      <c r="M634" s="46">
        <f t="shared" si="155"/>
        <v>1.5599925190535811</v>
      </c>
      <c r="N634" s="8">
        <f t="shared" si="156"/>
        <v>-4.9116468317885712E-4</v>
      </c>
      <c r="O634" s="5">
        <f>SUM($N$54:N634)*0.1+$O$30</f>
        <v>-1.6834120204800183E-3</v>
      </c>
      <c r="P634" s="5">
        <f>SUM($O$54:O634)+$U$30</f>
        <v>3.0693719230096912</v>
      </c>
      <c r="Q634" s="8">
        <f t="shared" si="157"/>
        <v>-8.4223233902683953E-4</v>
      </c>
      <c r="R634" s="5">
        <f>SUM($Q$54:Q634)*0.1+$O$8</f>
        <v>-8.6056008641345313E-2</v>
      </c>
      <c r="S634" s="5">
        <f>SUM($R$54:R634)+$U$8</f>
        <v>-19.065129759517024</v>
      </c>
      <c r="T634">
        <f t="shared" si="158"/>
        <v>8.6072472366663169E-2</v>
      </c>
      <c r="U634">
        <f t="shared" si="159"/>
        <v>19.310624452590389</v>
      </c>
      <c r="X634" s="1"/>
    </row>
    <row r="635" spans="2:24" x14ac:dyDescent="0.35">
      <c r="B635">
        <f t="shared" si="144"/>
        <v>58.100000000000556</v>
      </c>
      <c r="C635">
        <f t="shared" si="145"/>
        <v>0</v>
      </c>
      <c r="D635">
        <f t="shared" si="146"/>
        <v>1693.4085944977662</v>
      </c>
      <c r="E635">
        <f t="shared" si="147"/>
        <v>-987.54519064168142</v>
      </c>
      <c r="F635">
        <f t="shared" si="148"/>
        <v>0</v>
      </c>
      <c r="G635">
        <f t="shared" si="149"/>
        <v>4838.9714341436866</v>
      </c>
      <c r="H635">
        <f t="shared" si="150"/>
        <v>8297.7021130381145</v>
      </c>
      <c r="I635">
        <f t="shared" si="151"/>
        <v>9605.5975814717422</v>
      </c>
      <c r="J635" s="46">
        <f t="shared" si="152"/>
        <v>1960.3260370352721</v>
      </c>
      <c r="K635">
        <f t="shared" si="153"/>
        <v>1.5287783364427827</v>
      </c>
      <c r="L635">
        <f t="shared" si="154"/>
        <v>3.8999447358238678E-3</v>
      </c>
      <c r="M635" s="46">
        <f t="shared" si="155"/>
        <v>1.5287932596278642</v>
      </c>
      <c r="N635" s="8">
        <f t="shared" si="156"/>
        <v>-4.8134138951527847E-4</v>
      </c>
      <c r="O635" s="5">
        <f>SUM($N$54:N635)*0.1+$O$30</f>
        <v>-1.7315461594315459E-3</v>
      </c>
      <c r="P635" s="5">
        <f>SUM($O$54:O635)+$U$30</f>
        <v>3.0676403768502598</v>
      </c>
      <c r="Q635" s="8">
        <f t="shared" si="157"/>
        <v>-8.2538769224630045E-4</v>
      </c>
      <c r="R635" s="5">
        <f>SUM($Q$54:Q635)*0.1+$O$8</f>
        <v>-8.6138547410569935E-2</v>
      </c>
      <c r="S635" s="5">
        <f>SUM($R$54:R635)+$U$8</f>
        <v>-19.151268306927594</v>
      </c>
      <c r="T635">
        <f t="shared" si="158"/>
        <v>8.6155949313470204E-2</v>
      </c>
      <c r="U635">
        <f t="shared" si="159"/>
        <v>19.395398816358774</v>
      </c>
      <c r="X635" s="1"/>
    </row>
    <row r="636" spans="2:24" x14ac:dyDescent="0.35">
      <c r="B636">
        <f t="shared" si="144"/>
        <v>58.200000000000557</v>
      </c>
      <c r="C636">
        <f t="shared" si="145"/>
        <v>0</v>
      </c>
      <c r="D636">
        <f t="shared" si="146"/>
        <v>1693.4085944977662</v>
      </c>
      <c r="E636">
        <f t="shared" si="147"/>
        <v>-987.54519064168142</v>
      </c>
      <c r="F636">
        <f t="shared" si="148"/>
        <v>0</v>
      </c>
      <c r="G636">
        <f t="shared" si="149"/>
        <v>4740.216915079518</v>
      </c>
      <c r="H636">
        <f t="shared" si="150"/>
        <v>8128.3612535883403</v>
      </c>
      <c r="I636">
        <f t="shared" si="151"/>
        <v>9409.5649777682174</v>
      </c>
      <c r="J636" s="46">
        <f t="shared" si="152"/>
        <v>1960.3260370352721</v>
      </c>
      <c r="K636">
        <f t="shared" si="153"/>
        <v>1.4975787785561923</v>
      </c>
      <c r="L636">
        <f t="shared" si="154"/>
        <v>3.8999447358238678E-3</v>
      </c>
      <c r="M636" s="46">
        <f t="shared" si="155"/>
        <v>1.4975940126378324</v>
      </c>
      <c r="N636" s="8">
        <f t="shared" si="156"/>
        <v>-4.715180958517002E-4</v>
      </c>
      <c r="O636" s="5">
        <f>SUM($N$54:N636)*0.1+$O$30</f>
        <v>-1.7786979690167159E-3</v>
      </c>
      <c r="P636" s="5">
        <f>SUM($O$54:O636)+$U$30</f>
        <v>3.0658616788812432</v>
      </c>
      <c r="Q636" s="8">
        <f t="shared" si="157"/>
        <v>-8.0854304546576202E-4</v>
      </c>
      <c r="R636" s="5">
        <f>SUM($Q$54:Q636)*0.1+$O$8</f>
        <v>-8.6219401715116509E-2</v>
      </c>
      <c r="S636" s="5">
        <f>SUM($R$54:R636)+$U$8</f>
        <v>-19.237487708642711</v>
      </c>
      <c r="T636">
        <f t="shared" si="158"/>
        <v>8.623774694748014E-2</v>
      </c>
      <c r="U636">
        <f t="shared" si="159"/>
        <v>19.480257728639319</v>
      </c>
      <c r="X636" s="1"/>
    </row>
    <row r="637" spans="2:24" x14ac:dyDescent="0.35">
      <c r="B637">
        <f t="shared" si="144"/>
        <v>58.300000000000558</v>
      </c>
      <c r="C637">
        <f t="shared" si="145"/>
        <v>0</v>
      </c>
      <c r="D637">
        <f t="shared" si="146"/>
        <v>1693.4085944977662</v>
      </c>
      <c r="E637">
        <f t="shared" si="147"/>
        <v>-987.54519064168142</v>
      </c>
      <c r="F637">
        <f t="shared" si="148"/>
        <v>0</v>
      </c>
      <c r="G637">
        <f t="shared" si="149"/>
        <v>4641.4623960153476</v>
      </c>
      <c r="H637">
        <f t="shared" si="150"/>
        <v>7959.0203941385589</v>
      </c>
      <c r="I637">
        <f t="shared" si="151"/>
        <v>9213.5323740646854</v>
      </c>
      <c r="J637" s="46">
        <f t="shared" si="152"/>
        <v>1960.3260370352721</v>
      </c>
      <c r="K637">
        <f t="shared" si="153"/>
        <v>1.4663792206696005</v>
      </c>
      <c r="L637">
        <f t="shared" si="154"/>
        <v>3.8999447358238678E-3</v>
      </c>
      <c r="M637" s="46">
        <f t="shared" si="155"/>
        <v>1.466394778877234</v>
      </c>
      <c r="N637" s="8">
        <f t="shared" si="156"/>
        <v>-4.6169480218812172E-4</v>
      </c>
      <c r="O637" s="5">
        <f>SUM($N$54:N637)*0.1+$O$30</f>
        <v>-1.8248674492355279E-3</v>
      </c>
      <c r="P637" s="5">
        <f>SUM($O$54:O637)+$U$30</f>
        <v>3.0640368114320076</v>
      </c>
      <c r="Q637" s="8">
        <f t="shared" si="157"/>
        <v>-7.9169839868522293E-4</v>
      </c>
      <c r="R637" s="5">
        <f>SUM($Q$54:Q637)*0.1+$O$8</f>
        <v>-8.6298571554985035E-2</v>
      </c>
      <c r="S637" s="5">
        <f>SUM($R$54:R637)+$U$8</f>
        <v>-19.323786280197695</v>
      </c>
      <c r="T637">
        <f t="shared" si="158"/>
        <v>8.6317863699457667E-2</v>
      </c>
      <c r="U637">
        <f t="shared" si="159"/>
        <v>19.565199661249743</v>
      </c>
      <c r="X637" s="1"/>
    </row>
    <row r="638" spans="2:24" x14ac:dyDescent="0.35">
      <c r="B638">
        <f t="shared" si="144"/>
        <v>58.40000000000056</v>
      </c>
      <c r="C638">
        <f t="shared" si="145"/>
        <v>0</v>
      </c>
      <c r="D638">
        <f t="shared" si="146"/>
        <v>1693.4085944977662</v>
      </c>
      <c r="E638">
        <f t="shared" si="147"/>
        <v>-987.54519064168142</v>
      </c>
      <c r="F638">
        <f t="shared" si="148"/>
        <v>0</v>
      </c>
      <c r="G638">
        <f t="shared" si="149"/>
        <v>4542.7078769511791</v>
      </c>
      <c r="H638">
        <f t="shared" si="150"/>
        <v>7789.6795346887848</v>
      </c>
      <c r="I638">
        <f t="shared" si="151"/>
        <v>9017.4997703611607</v>
      </c>
      <c r="J638" s="46">
        <f t="shared" si="152"/>
        <v>1960.3260370352721</v>
      </c>
      <c r="K638">
        <f t="shared" si="153"/>
        <v>1.43517966278301</v>
      </c>
      <c r="L638">
        <f t="shared" si="154"/>
        <v>3.8999447358238678E-3</v>
      </c>
      <c r="M638" s="46">
        <f t="shared" si="155"/>
        <v>1.4351955592088423</v>
      </c>
      <c r="N638" s="8">
        <f t="shared" si="156"/>
        <v>-4.5187150852454345E-4</v>
      </c>
      <c r="O638" s="5">
        <f>SUM($N$54:N638)*0.1+$O$30</f>
        <v>-1.8700546000879822E-3</v>
      </c>
      <c r="P638" s="5">
        <f>SUM($O$54:O638)+$U$30</f>
        <v>3.0621667568319197</v>
      </c>
      <c r="Q638" s="8">
        <f t="shared" si="157"/>
        <v>-7.748537519046845E-4</v>
      </c>
      <c r="R638" s="5">
        <f>SUM($Q$54:Q638)*0.1+$O$8</f>
        <v>-8.6376056930175499E-2</v>
      </c>
      <c r="S638" s="5">
        <f>SUM($R$54:R638)+$U$8</f>
        <v>-19.410162337127868</v>
      </c>
      <c r="T638">
        <f t="shared" si="158"/>
        <v>8.6396298039975242E-2</v>
      </c>
      <c r="U638">
        <f t="shared" si="159"/>
        <v>19.650223082710884</v>
      </c>
      <c r="X638" s="1"/>
    </row>
    <row r="639" spans="2:24" x14ac:dyDescent="0.35">
      <c r="B639">
        <f t="shared" si="144"/>
        <v>58.500000000000561</v>
      </c>
      <c r="C639">
        <f t="shared" si="145"/>
        <v>0</v>
      </c>
      <c r="D639">
        <f t="shared" si="146"/>
        <v>1693.4085944977662</v>
      </c>
      <c r="E639">
        <f t="shared" si="147"/>
        <v>-987.54519064168142</v>
      </c>
      <c r="F639">
        <f t="shared" si="148"/>
        <v>0</v>
      </c>
      <c r="G639">
        <f t="shared" si="149"/>
        <v>4443.9533578870069</v>
      </c>
      <c r="H639">
        <f t="shared" si="150"/>
        <v>7620.3386752389997</v>
      </c>
      <c r="I639">
        <f t="shared" si="151"/>
        <v>8821.4671666576232</v>
      </c>
      <c r="J639" s="46">
        <f t="shared" si="152"/>
        <v>1960.3260370352721</v>
      </c>
      <c r="K639">
        <f t="shared" si="153"/>
        <v>1.4039801048964173</v>
      </c>
      <c r="L639">
        <f t="shared" si="154"/>
        <v>3.8999447358238678E-3</v>
      </c>
      <c r="M639" s="46">
        <f t="shared" si="155"/>
        <v>1.403996354572113</v>
      </c>
      <c r="N639" s="8">
        <f t="shared" si="156"/>
        <v>-4.420482148609648E-4</v>
      </c>
      <c r="O639" s="5">
        <f>SUM($N$54:N639)*0.1+$O$30</f>
        <v>-1.914259421574079E-3</v>
      </c>
      <c r="P639" s="5">
        <f>SUM($O$54:O639)+$U$30</f>
        <v>3.0602524974103456</v>
      </c>
      <c r="Q639" s="8">
        <f t="shared" si="157"/>
        <v>-7.5800910512414498E-4</v>
      </c>
      <c r="R639" s="5">
        <f>SUM($Q$54:Q639)*0.1+$O$8</f>
        <v>-8.6451857840687915E-2</v>
      </c>
      <c r="S639" s="5">
        <f>SUM($R$54:R639)+$U$8</f>
        <v>-19.496614194968558</v>
      </c>
      <c r="T639">
        <f t="shared" si="158"/>
        <v>8.6473048478931266E-2</v>
      </c>
      <c r="U639">
        <f t="shared" si="159"/>
        <v>19.735326458291887</v>
      </c>
      <c r="X639" s="1"/>
    </row>
    <row r="640" spans="2:24" x14ac:dyDescent="0.35">
      <c r="B640">
        <f t="shared" si="144"/>
        <v>58.600000000000563</v>
      </c>
      <c r="C640">
        <f t="shared" si="145"/>
        <v>0</v>
      </c>
      <c r="D640">
        <f t="shared" si="146"/>
        <v>1693.4085944977662</v>
      </c>
      <c r="E640">
        <f t="shared" si="147"/>
        <v>-987.54519064168142</v>
      </c>
      <c r="F640">
        <f t="shared" si="148"/>
        <v>0</v>
      </c>
      <c r="G640">
        <f t="shared" si="149"/>
        <v>4345.1988388228419</v>
      </c>
      <c r="H640">
        <f t="shared" si="150"/>
        <v>7450.9978157892256</v>
      </c>
      <c r="I640">
        <f t="shared" si="151"/>
        <v>8625.4345629541003</v>
      </c>
      <c r="J640" s="46">
        <f t="shared" si="152"/>
        <v>1960.3260370352721</v>
      </c>
      <c r="K640">
        <f t="shared" si="153"/>
        <v>1.3727805470098271</v>
      </c>
      <c r="L640">
        <f t="shared" si="154"/>
        <v>3.8999447358238678E-3</v>
      </c>
      <c r="M640" s="46">
        <f t="shared" si="155"/>
        <v>1.3727971659919129</v>
      </c>
      <c r="N640" s="8">
        <f t="shared" si="156"/>
        <v>-4.3222492119738691E-4</v>
      </c>
      <c r="O640" s="5">
        <f>SUM($N$54:N640)*0.1+$O$30</f>
        <v>-1.9574819136938177E-3</v>
      </c>
      <c r="P640" s="5">
        <f>SUM($O$54:O640)+$U$30</f>
        <v>3.0582950154966517</v>
      </c>
      <c r="Q640" s="8">
        <f t="shared" si="157"/>
        <v>-7.4116445834360655E-4</v>
      </c>
      <c r="R640" s="5">
        <f>SUM($Q$54:Q640)*0.1+$O$8</f>
        <v>-8.652597428652227E-2</v>
      </c>
      <c r="S640" s="5">
        <f>SUM($R$54:R640)+$U$8</f>
        <v>-19.583140169255081</v>
      </c>
      <c r="T640">
        <f t="shared" si="158"/>
        <v>8.6548113565082116E-2</v>
      </c>
      <c r="U640">
        <f t="shared" si="159"/>
        <v>19.820508250055134</v>
      </c>
      <c r="X640" s="1"/>
    </row>
    <row r="641" spans="2:24" x14ac:dyDescent="0.35">
      <c r="B641">
        <f t="shared" si="144"/>
        <v>58.700000000000564</v>
      </c>
      <c r="C641">
        <f t="shared" si="145"/>
        <v>0</v>
      </c>
      <c r="D641">
        <f t="shared" si="146"/>
        <v>1693.4085944977662</v>
      </c>
      <c r="E641">
        <f t="shared" si="147"/>
        <v>-987.54519064168142</v>
      </c>
      <c r="F641">
        <f t="shared" si="148"/>
        <v>0</v>
      </c>
      <c r="G641">
        <f t="shared" si="149"/>
        <v>4246.4443197586697</v>
      </c>
      <c r="H641">
        <f t="shared" si="150"/>
        <v>7281.6569563394369</v>
      </c>
      <c r="I641">
        <f t="shared" si="151"/>
        <v>8429.4019592505592</v>
      </c>
      <c r="J641" s="46">
        <f t="shared" si="152"/>
        <v>1960.3260370352721</v>
      </c>
      <c r="K641">
        <f t="shared" si="153"/>
        <v>1.341580989123234</v>
      </c>
      <c r="L641">
        <f t="shared" si="154"/>
        <v>3.8999447358238678E-3</v>
      </c>
      <c r="M641" s="46">
        <f t="shared" si="155"/>
        <v>1.341597994588432</v>
      </c>
      <c r="N641" s="8">
        <f t="shared" si="156"/>
        <v>-4.2240162753380827E-4</v>
      </c>
      <c r="O641" s="5">
        <f>SUM($N$54:N641)*0.1+$O$30</f>
        <v>-1.9997220764471986E-3</v>
      </c>
      <c r="P641" s="5">
        <f>SUM($O$54:O641)+$U$30</f>
        <v>3.0562952934202046</v>
      </c>
      <c r="Q641" s="8">
        <f t="shared" si="157"/>
        <v>-7.2431981156306671E-4</v>
      </c>
      <c r="R641" s="5">
        <f>SUM($Q$54:Q641)*0.1+$O$8</f>
        <v>-8.6598406267678577E-2</v>
      </c>
      <c r="S641" s="5">
        <f>SUM($R$54:R641)+$U$8</f>
        <v>-19.669738575522761</v>
      </c>
      <c r="T641">
        <f t="shared" si="158"/>
        <v>8.6621491885587737E-2</v>
      </c>
      <c r="U641">
        <f t="shared" si="159"/>
        <v>19.905766916901008</v>
      </c>
      <c r="X641" s="1"/>
    </row>
    <row r="642" spans="2:24" x14ac:dyDescent="0.35">
      <c r="B642">
        <f t="shared" si="144"/>
        <v>58.800000000000566</v>
      </c>
      <c r="C642">
        <f t="shared" si="145"/>
        <v>0</v>
      </c>
      <c r="D642">
        <f t="shared" si="146"/>
        <v>1693.4085944977662</v>
      </c>
      <c r="E642">
        <f t="shared" si="147"/>
        <v>-987.54519064168142</v>
      </c>
      <c r="F642">
        <f t="shared" si="148"/>
        <v>0</v>
      </c>
      <c r="G642">
        <f t="shared" si="149"/>
        <v>4147.6898006945012</v>
      </c>
      <c r="H642">
        <f t="shared" si="150"/>
        <v>7112.3160968896627</v>
      </c>
      <c r="I642">
        <f t="shared" si="151"/>
        <v>8233.3693555470345</v>
      </c>
      <c r="J642" s="46">
        <f t="shared" si="152"/>
        <v>1960.3260370352721</v>
      </c>
      <c r="K642">
        <f t="shared" si="153"/>
        <v>1.3103814312366433</v>
      </c>
      <c r="L642">
        <f t="shared" si="154"/>
        <v>3.8999447358238678E-3</v>
      </c>
      <c r="M642" s="46">
        <f t="shared" si="155"/>
        <v>1.3103988415885528</v>
      </c>
      <c r="N642" s="8">
        <f t="shared" si="156"/>
        <v>-4.1257833387023E-4</v>
      </c>
      <c r="O642" s="5">
        <f>SUM($N$54:N642)*0.1+$O$30</f>
        <v>-2.0409799098342215E-3</v>
      </c>
      <c r="P642" s="5">
        <f>SUM($O$54:O642)+$U$30</f>
        <v>3.0542543135103704</v>
      </c>
      <c r="Q642" s="8">
        <f t="shared" si="157"/>
        <v>-7.0747516478252839E-4</v>
      </c>
      <c r="R642" s="5">
        <f>SUM($Q$54:Q642)*0.1+$O$8</f>
        <v>-8.6669153784156835E-2</v>
      </c>
      <c r="S642" s="5">
        <f>SUM($R$54:R642)+$U$8</f>
        <v>-19.756407729306918</v>
      </c>
      <c r="T642">
        <f t="shared" si="158"/>
        <v>8.6693182065570612E-2</v>
      </c>
      <c r="U642">
        <f t="shared" si="159"/>
        <v>19.991100914612353</v>
      </c>
      <c r="X642" s="1"/>
    </row>
    <row r="643" spans="2:24" x14ac:dyDescent="0.35">
      <c r="B643">
        <f t="shared" si="144"/>
        <v>58.900000000000567</v>
      </c>
      <c r="C643">
        <f t="shared" si="145"/>
        <v>0</v>
      </c>
      <c r="D643">
        <f t="shared" si="146"/>
        <v>1693.4085944977662</v>
      </c>
      <c r="E643">
        <f t="shared" si="147"/>
        <v>-987.54519064168142</v>
      </c>
      <c r="F643">
        <f t="shared" si="148"/>
        <v>0</v>
      </c>
      <c r="G643">
        <f t="shared" si="149"/>
        <v>4048.9352816303326</v>
      </c>
      <c r="H643">
        <f t="shared" si="150"/>
        <v>6942.9752374398813</v>
      </c>
      <c r="I643">
        <f t="shared" si="151"/>
        <v>8037.3367518435034</v>
      </c>
      <c r="J643" s="46">
        <f t="shared" si="152"/>
        <v>1960.3260370352721</v>
      </c>
      <c r="K643">
        <f t="shared" si="153"/>
        <v>1.2791818733500517</v>
      </c>
      <c r="L643">
        <f t="shared" si="154"/>
        <v>3.8999447358238678E-3</v>
      </c>
      <c r="M643" s="46">
        <f t="shared" si="155"/>
        <v>1.2791997083388407</v>
      </c>
      <c r="N643" s="8">
        <f t="shared" si="156"/>
        <v>-4.0275504020665173E-4</v>
      </c>
      <c r="O643" s="5">
        <f>SUM($N$54:N643)*0.1+$O$30</f>
        <v>-2.0812554138548867E-3</v>
      </c>
      <c r="P643" s="5">
        <f>SUM($O$54:O643)+$U$30</f>
        <v>3.0521730580965154</v>
      </c>
      <c r="Q643" s="8">
        <f t="shared" si="157"/>
        <v>-6.906305180019892E-4</v>
      </c>
      <c r="R643" s="5">
        <f>SUM($Q$54:Q643)*0.1+$O$8</f>
        <v>-8.6738216835957033E-2</v>
      </c>
      <c r="S643" s="5">
        <f>SUM($R$54:R643)+$U$8</f>
        <v>-19.843145946142876</v>
      </c>
      <c r="T643">
        <f t="shared" si="158"/>
        <v>8.6763182767687824E-2</v>
      </c>
      <c r="U643">
        <f t="shared" si="159"/>
        <v>20.076508695898713</v>
      </c>
      <c r="X643" s="1"/>
    </row>
    <row r="644" spans="2:24" x14ac:dyDescent="0.35">
      <c r="B644">
        <f t="shared" si="144"/>
        <v>59.000000000000568</v>
      </c>
      <c r="C644">
        <f t="shared" si="145"/>
        <v>0</v>
      </c>
      <c r="D644">
        <f t="shared" si="146"/>
        <v>1693.4085944977662</v>
      </c>
      <c r="E644">
        <f t="shared" si="147"/>
        <v>-987.54519064168142</v>
      </c>
      <c r="F644">
        <f t="shared" si="148"/>
        <v>0</v>
      </c>
      <c r="G644">
        <f t="shared" si="149"/>
        <v>3950.180762566164</v>
      </c>
      <c r="H644">
        <f t="shared" si="150"/>
        <v>6773.6343779901072</v>
      </c>
      <c r="I644">
        <f t="shared" si="151"/>
        <v>7841.3041481399787</v>
      </c>
      <c r="J644" s="46">
        <f t="shared" si="152"/>
        <v>1960.3260370352721</v>
      </c>
      <c r="K644">
        <f t="shared" si="153"/>
        <v>1.2479823154634613</v>
      </c>
      <c r="L644">
        <f t="shared" si="154"/>
        <v>3.8999447358238678E-3</v>
      </c>
      <c r="M644" s="46">
        <f t="shared" si="155"/>
        <v>1.2480005963205183</v>
      </c>
      <c r="N644" s="8">
        <f t="shared" si="156"/>
        <v>-3.9293174654307346E-4</v>
      </c>
      <c r="O644" s="5">
        <f>SUM($N$54:N644)*0.1+$O$30</f>
        <v>-2.1205485885091939E-3</v>
      </c>
      <c r="P644" s="5">
        <f>SUM($O$54:O644)+$U$30</f>
        <v>3.050052509508006</v>
      </c>
      <c r="Q644" s="8">
        <f t="shared" si="157"/>
        <v>-6.7378587122145076E-4</v>
      </c>
      <c r="R644" s="5">
        <f>SUM($Q$54:Q644)*0.1+$O$8</f>
        <v>-8.6805595423079182E-2</v>
      </c>
      <c r="S644" s="5">
        <f>SUM($R$54:R644)+$U$8</f>
        <v>-19.929951541565956</v>
      </c>
      <c r="T644">
        <f t="shared" si="158"/>
        <v>8.6831492691716028E-2</v>
      </c>
      <c r="U644">
        <f t="shared" si="159"/>
        <v>20.16198871044033</v>
      </c>
      <c r="X644" s="1"/>
    </row>
    <row r="645" spans="2:24" x14ac:dyDescent="0.35">
      <c r="B645">
        <f t="shared" si="144"/>
        <v>59.10000000000057</v>
      </c>
      <c r="C645">
        <f t="shared" si="145"/>
        <v>0</v>
      </c>
      <c r="D645">
        <f t="shared" si="146"/>
        <v>1693.4085944977662</v>
      </c>
      <c r="E645">
        <f t="shared" si="147"/>
        <v>-987.54519064168142</v>
      </c>
      <c r="F645">
        <f t="shared" si="148"/>
        <v>0</v>
      </c>
      <c r="G645">
        <f t="shared" si="149"/>
        <v>3851.4262435019918</v>
      </c>
      <c r="H645">
        <f t="shared" si="150"/>
        <v>6604.2935185403257</v>
      </c>
      <c r="I645">
        <f t="shared" si="151"/>
        <v>7645.2715444364449</v>
      </c>
      <c r="J645" s="46">
        <f t="shared" si="152"/>
        <v>1960.3260370352721</v>
      </c>
      <c r="K645">
        <f t="shared" si="153"/>
        <v>1.2167827575768693</v>
      </c>
      <c r="L645">
        <f t="shared" si="154"/>
        <v>3.8999447358238678E-3</v>
      </c>
      <c r="M645" s="46">
        <f t="shared" si="155"/>
        <v>1.2168015071667184</v>
      </c>
      <c r="N645" s="8">
        <f t="shared" si="156"/>
        <v>-3.8310845287949482E-4</v>
      </c>
      <c r="O645" s="5">
        <f>SUM($N$54:N645)*0.1+$O$30</f>
        <v>-2.1588594337971436E-3</v>
      </c>
      <c r="P645" s="5">
        <f>SUM($O$54:O645)+$U$30</f>
        <v>3.0478936500742089</v>
      </c>
      <c r="Q645" s="8">
        <f t="shared" si="157"/>
        <v>-6.5694122444091168E-4</v>
      </c>
      <c r="R645" s="5">
        <f>SUM($Q$54:Q645)*0.1+$O$8</f>
        <v>-8.687128954552327E-2</v>
      </c>
      <c r="S645" s="5">
        <f>SUM($R$54:R645)+$U$8</f>
        <v>-20.01682283111148</v>
      </c>
      <c r="T645">
        <f t="shared" si="158"/>
        <v>8.6898110574149062E-2</v>
      </c>
      <c r="U645">
        <f t="shared" si="159"/>
        <v>20.247539404931864</v>
      </c>
      <c r="X645" s="1"/>
    </row>
    <row r="646" spans="2:24" x14ac:dyDescent="0.35">
      <c r="B646">
        <f t="shared" si="144"/>
        <v>59.200000000000571</v>
      </c>
      <c r="C646">
        <f t="shared" si="145"/>
        <v>0</v>
      </c>
      <c r="D646">
        <f t="shared" si="146"/>
        <v>1693.4085944977662</v>
      </c>
      <c r="E646">
        <f t="shared" si="147"/>
        <v>-987.54519064168142</v>
      </c>
      <c r="F646">
        <f t="shared" si="148"/>
        <v>0</v>
      </c>
      <c r="G646">
        <f t="shared" si="149"/>
        <v>3752.6717244378233</v>
      </c>
      <c r="H646">
        <f t="shared" si="150"/>
        <v>6434.9526590905443</v>
      </c>
      <c r="I646">
        <f t="shared" si="151"/>
        <v>7449.2389407329129</v>
      </c>
      <c r="J646" s="46">
        <f t="shared" si="152"/>
        <v>1960.3260370352721</v>
      </c>
      <c r="K646">
        <f t="shared" si="153"/>
        <v>1.1855831996902775</v>
      </c>
      <c r="L646">
        <f t="shared" si="154"/>
        <v>3.8999447358238678E-3</v>
      </c>
      <c r="M646" s="46">
        <f t="shared" si="155"/>
        <v>1.1856024426824803</v>
      </c>
      <c r="N646" s="8">
        <f t="shared" si="156"/>
        <v>-3.7328515921591655E-4</v>
      </c>
      <c r="O646" s="5">
        <f>SUM($N$54:N646)*0.1+$O$30</f>
        <v>-2.1961879497187351E-3</v>
      </c>
      <c r="P646" s="5">
        <f>SUM($O$54:O646)+$U$30</f>
        <v>3.0456974621244903</v>
      </c>
      <c r="Q646" s="8">
        <f t="shared" si="157"/>
        <v>-6.400965776603726E-4</v>
      </c>
      <c r="R646" s="5">
        <f>SUM($Q$54:Q646)*0.1+$O$8</f>
        <v>-8.693529920328931E-2</v>
      </c>
      <c r="S646" s="5">
        <f>SUM($R$54:R646)+$U$8</f>
        <v>-20.10375813031477</v>
      </c>
      <c r="T646">
        <f t="shared" si="158"/>
        <v>8.6963035187807958E-2</v>
      </c>
      <c r="U646">
        <f t="shared" si="159"/>
        <v>20.333159223125872</v>
      </c>
      <c r="X646" s="1"/>
    </row>
    <row r="647" spans="2:24" x14ac:dyDescent="0.35">
      <c r="B647">
        <f t="shared" si="144"/>
        <v>59.300000000000573</v>
      </c>
      <c r="C647">
        <f t="shared" si="145"/>
        <v>0</v>
      </c>
      <c r="D647">
        <f t="shared" si="146"/>
        <v>1693.4085944977662</v>
      </c>
      <c r="E647">
        <f t="shared" si="147"/>
        <v>-987.54519064168142</v>
      </c>
      <c r="F647">
        <f t="shared" si="148"/>
        <v>0</v>
      </c>
      <c r="G647">
        <f t="shared" si="149"/>
        <v>3653.9172053736511</v>
      </c>
      <c r="H647">
        <f t="shared" si="150"/>
        <v>6265.6117996407629</v>
      </c>
      <c r="I647">
        <f t="shared" si="151"/>
        <v>7253.2063370293799</v>
      </c>
      <c r="J647" s="46">
        <f t="shared" si="152"/>
        <v>1960.3260370352721</v>
      </c>
      <c r="K647">
        <f t="shared" si="153"/>
        <v>1.1543836418036857</v>
      </c>
      <c r="L647">
        <f t="shared" si="154"/>
        <v>3.8999447358238678E-3</v>
      </c>
      <c r="M647" s="46">
        <f t="shared" si="155"/>
        <v>1.1544034048679723</v>
      </c>
      <c r="N647" s="8">
        <f t="shared" si="156"/>
        <v>-3.634618655523379E-4</v>
      </c>
      <c r="O647" s="5">
        <f>SUM($N$54:N647)*0.1+$O$30</f>
        <v>-2.2325341362739687E-3</v>
      </c>
      <c r="P647" s="5">
        <f>SUM($O$54:O647)+$U$30</f>
        <v>3.0434649279882162</v>
      </c>
      <c r="Q647" s="8">
        <f t="shared" si="157"/>
        <v>-6.2325193087983341E-4</v>
      </c>
      <c r="R647" s="5">
        <f>SUM($Q$54:Q647)*0.1+$O$8</f>
        <v>-8.6997624396377302E-2</v>
      </c>
      <c r="S647" s="5">
        <f>SUM($R$54:R647)+$U$8</f>
        <v>-20.190755754711148</v>
      </c>
      <c r="T647">
        <f t="shared" si="158"/>
        <v>8.7026265341463266E-2</v>
      </c>
      <c r="U647">
        <f t="shared" si="159"/>
        <v>20.418846605876045</v>
      </c>
      <c r="X647" s="1"/>
    </row>
    <row r="648" spans="2:24" x14ac:dyDescent="0.35">
      <c r="B648">
        <f t="shared" si="144"/>
        <v>59.400000000000574</v>
      </c>
      <c r="C648">
        <f t="shared" si="145"/>
        <v>0</v>
      </c>
      <c r="D648">
        <f t="shared" si="146"/>
        <v>1693.4085944977662</v>
      </c>
      <c r="E648">
        <f t="shared" si="147"/>
        <v>-987.54519064168142</v>
      </c>
      <c r="F648">
        <f t="shared" si="148"/>
        <v>0</v>
      </c>
      <c r="G648">
        <f t="shared" si="149"/>
        <v>3555.1626863094825</v>
      </c>
      <c r="H648">
        <f t="shared" si="150"/>
        <v>6096.2709401909888</v>
      </c>
      <c r="I648">
        <f t="shared" si="151"/>
        <v>7057.1737333258543</v>
      </c>
      <c r="J648" s="46">
        <f t="shared" si="152"/>
        <v>1960.3260370352721</v>
      </c>
      <c r="K648">
        <f t="shared" si="153"/>
        <v>1.123184083917095</v>
      </c>
      <c r="L648">
        <f t="shared" si="154"/>
        <v>3.8999447358238678E-3</v>
      </c>
      <c r="M648" s="46">
        <f t="shared" si="155"/>
        <v>1.1232043959455962</v>
      </c>
      <c r="N648" s="8">
        <f t="shared" si="156"/>
        <v>-3.5363857188875963E-4</v>
      </c>
      <c r="O648" s="5">
        <f>SUM($N$54:N648)*0.1+$O$30</f>
        <v>-2.2678979934628446E-3</v>
      </c>
      <c r="P648" s="5">
        <f>SUM($O$54:O648)+$U$30</f>
        <v>3.0411970299947533</v>
      </c>
      <c r="Q648" s="8">
        <f t="shared" si="157"/>
        <v>-6.0640728409929498E-4</v>
      </c>
      <c r="R648" s="5">
        <f>SUM($Q$54:Q648)*0.1+$O$8</f>
        <v>-8.7058265124787232E-2</v>
      </c>
      <c r="S648" s="5">
        <f>SUM($R$54:R648)+$U$8</f>
        <v>-20.277814019835937</v>
      </c>
      <c r="T648">
        <f t="shared" si="158"/>
        <v>8.7087799879469324E-2</v>
      </c>
      <c r="U648">
        <f t="shared" si="159"/>
        <v>20.504599991180122</v>
      </c>
      <c r="X648" s="1"/>
    </row>
    <row r="649" spans="2:24" x14ac:dyDescent="0.35">
      <c r="B649">
        <f t="shared" si="144"/>
        <v>59.500000000000576</v>
      </c>
      <c r="C649">
        <f t="shared" si="145"/>
        <v>0</v>
      </c>
      <c r="D649">
        <f t="shared" si="146"/>
        <v>1693.4085944977662</v>
      </c>
      <c r="E649">
        <f t="shared" si="147"/>
        <v>-987.54519064168142</v>
      </c>
      <c r="F649">
        <f t="shared" si="148"/>
        <v>0</v>
      </c>
      <c r="G649">
        <f t="shared" si="149"/>
        <v>3456.408167245314</v>
      </c>
      <c r="H649">
        <f t="shared" si="150"/>
        <v>5926.9300807412073</v>
      </c>
      <c r="I649">
        <f t="shared" si="151"/>
        <v>6861.1411296223232</v>
      </c>
      <c r="J649" s="46">
        <f t="shared" si="152"/>
        <v>1960.3260370352721</v>
      </c>
      <c r="K649">
        <f t="shared" si="153"/>
        <v>1.0919845260305034</v>
      </c>
      <c r="L649">
        <f t="shared" si="154"/>
        <v>3.8999447358238678E-3</v>
      </c>
      <c r="M649" s="46">
        <f t="shared" si="155"/>
        <v>1.0920054183917269</v>
      </c>
      <c r="N649" s="8">
        <f t="shared" si="156"/>
        <v>-3.4381527822518137E-4</v>
      </c>
      <c r="O649" s="5">
        <f>SUM($N$54:N649)*0.1+$O$30</f>
        <v>-2.3022795212853625E-3</v>
      </c>
      <c r="P649" s="5">
        <f>SUM($O$54:O649)+$U$30</f>
        <v>3.0388947504734678</v>
      </c>
      <c r="Q649" s="8">
        <f t="shared" si="157"/>
        <v>-5.8956263731875589E-4</v>
      </c>
      <c r="R649" s="5">
        <f>SUM($Q$54:Q649)*0.1+$O$8</f>
        <v>-8.7117221388519114E-2</v>
      </c>
      <c r="S649" s="5">
        <f>SUM($R$54:R649)+$U$8</f>
        <v>-20.364931241224454</v>
      </c>
      <c r="T649">
        <f t="shared" si="158"/>
        <v>8.71476376814104E-2</v>
      </c>
      <c r="U649">
        <f t="shared" si="159"/>
        <v>20.59041781422259</v>
      </c>
      <c r="X649" s="1"/>
    </row>
    <row r="650" spans="2:24" x14ac:dyDescent="0.35">
      <c r="B650">
        <f t="shared" si="144"/>
        <v>59.600000000000577</v>
      </c>
      <c r="C650">
        <f t="shared" si="145"/>
        <v>0</v>
      </c>
      <c r="D650">
        <f t="shared" si="146"/>
        <v>1693.4085944977662</v>
      </c>
      <c r="E650">
        <f t="shared" si="147"/>
        <v>-987.54519064168142</v>
      </c>
      <c r="F650">
        <f t="shared" si="148"/>
        <v>0</v>
      </c>
      <c r="G650">
        <f t="shared" si="149"/>
        <v>3357.6536481811454</v>
      </c>
      <c r="H650">
        <f t="shared" si="150"/>
        <v>5757.5892212914332</v>
      </c>
      <c r="I650">
        <f t="shared" si="151"/>
        <v>6665.1085259187976</v>
      </c>
      <c r="J650" s="46">
        <f t="shared" si="152"/>
        <v>1960.3260370352721</v>
      </c>
      <c r="K650">
        <f t="shared" si="153"/>
        <v>1.0607849681439128</v>
      </c>
      <c r="L650">
        <f t="shared" si="154"/>
        <v>3.8999447358238678E-3</v>
      </c>
      <c r="M650" s="46">
        <f t="shared" si="155"/>
        <v>1.0608064749740687</v>
      </c>
      <c r="N650" s="8">
        <f t="shared" si="156"/>
        <v>-3.339919845616031E-4</v>
      </c>
      <c r="O650" s="5">
        <f>SUM($N$54:N650)*0.1+$O$30</f>
        <v>-2.3356787197415232E-3</v>
      </c>
      <c r="P650" s="5">
        <f>SUM($O$54:O650)+$U$30</f>
        <v>3.0365590717537261</v>
      </c>
      <c r="Q650" s="8">
        <f t="shared" si="157"/>
        <v>-5.7271799053821746E-4</v>
      </c>
      <c r="R650" s="5">
        <f>SUM($Q$54:Q650)*0.1+$O$8</f>
        <v>-8.7174493187572935E-2</v>
      </c>
      <c r="S650" s="5">
        <f>SUM($R$54:R650)+$U$8</f>
        <v>-20.452105734412026</v>
      </c>
      <c r="T650">
        <f t="shared" si="158"/>
        <v>8.720577766175848E-2</v>
      </c>
      <c r="U650">
        <f t="shared" si="159"/>
        <v>20.676298507417112</v>
      </c>
      <c r="X650" s="1"/>
    </row>
    <row r="651" spans="2:24" x14ac:dyDescent="0.35">
      <c r="B651">
        <f t="shared" si="144"/>
        <v>59.700000000000578</v>
      </c>
      <c r="C651">
        <f t="shared" si="145"/>
        <v>0</v>
      </c>
      <c r="D651">
        <f t="shared" si="146"/>
        <v>1693.4085944977662</v>
      </c>
      <c r="E651">
        <f t="shared" si="147"/>
        <v>-987.54519064168142</v>
      </c>
      <c r="F651">
        <f t="shared" si="148"/>
        <v>0</v>
      </c>
      <c r="G651">
        <f t="shared" si="149"/>
        <v>3258.8991291169768</v>
      </c>
      <c r="H651">
        <f t="shared" si="150"/>
        <v>5588.2483618416591</v>
      </c>
      <c r="I651">
        <f t="shared" si="151"/>
        <v>6469.0759222152719</v>
      </c>
      <c r="J651" s="46">
        <f t="shared" si="152"/>
        <v>1960.3260370352721</v>
      </c>
      <c r="K651">
        <f t="shared" si="153"/>
        <v>1.0295854102573221</v>
      </c>
      <c r="L651">
        <f t="shared" si="154"/>
        <v>3.8999447358238678E-3</v>
      </c>
      <c r="M651" s="46">
        <f t="shared" si="155"/>
        <v>1.0296075687957842</v>
      </c>
      <c r="N651" s="8">
        <f t="shared" si="156"/>
        <v>-3.2416869089802478E-4</v>
      </c>
      <c r="O651" s="5">
        <f>SUM($N$54:N651)*0.1+$O$30</f>
        <v>-2.3680955888313259E-3</v>
      </c>
      <c r="P651" s="5">
        <f>SUM($O$54:O651)+$U$30</f>
        <v>3.0341909761648949</v>
      </c>
      <c r="Q651" s="8">
        <f t="shared" si="157"/>
        <v>-5.5587334375767903E-4</v>
      </c>
      <c r="R651" s="5">
        <f>SUM($Q$54:Q651)*0.1+$O$8</f>
        <v>-8.7230080521948708E-2</v>
      </c>
      <c r="S651" s="5">
        <f>SUM($R$54:R651)+$U$8</f>
        <v>-20.539335814933974</v>
      </c>
      <c r="T651">
        <f t="shared" si="158"/>
        <v>8.7262218769542516E-2</v>
      </c>
      <c r="U651">
        <f t="shared" si="159"/>
        <v>20.762240500448641</v>
      </c>
      <c r="X651" s="1"/>
    </row>
    <row r="652" spans="2:24" x14ac:dyDescent="0.35">
      <c r="B652">
        <f t="shared" si="144"/>
        <v>59.80000000000058</v>
      </c>
      <c r="C652">
        <f t="shared" si="145"/>
        <v>0</v>
      </c>
      <c r="D652">
        <f t="shared" si="146"/>
        <v>1693.4085944977662</v>
      </c>
      <c r="E652">
        <f t="shared" si="147"/>
        <v>-987.54519064168142</v>
      </c>
      <c r="F652">
        <f t="shared" si="148"/>
        <v>0</v>
      </c>
      <c r="G652">
        <f t="shared" si="149"/>
        <v>3160.1446100528046</v>
      </c>
      <c r="H652">
        <f t="shared" si="150"/>
        <v>5418.9075023918704</v>
      </c>
      <c r="I652">
        <f t="shared" si="151"/>
        <v>6273.0433185117327</v>
      </c>
      <c r="J652" s="46">
        <f t="shared" si="152"/>
        <v>1960.3260370352721</v>
      </c>
      <c r="K652">
        <f t="shared" si="153"/>
        <v>0.99838585237072919</v>
      </c>
      <c r="L652">
        <f t="shared" si="154"/>
        <v>3.8999447358238678E-3</v>
      </c>
      <c r="M652" s="46">
        <f t="shared" si="155"/>
        <v>0.99840870334790999</v>
      </c>
      <c r="N652" s="8">
        <f t="shared" si="156"/>
        <v>-3.1434539723444618E-4</v>
      </c>
      <c r="O652" s="5">
        <f>SUM($N$54:N652)*0.1+$O$30</f>
        <v>-2.3995301285547705E-3</v>
      </c>
      <c r="P652" s="5">
        <f>SUM($O$54:O652)+$U$30</f>
        <v>3.03179144603634</v>
      </c>
      <c r="Q652" s="8">
        <f t="shared" si="157"/>
        <v>-5.3902869697713919E-4</v>
      </c>
      <c r="R652" s="5">
        <f>SUM($Q$54:Q652)*0.1+$O$8</f>
        <v>-8.7283983391646419E-2</v>
      </c>
      <c r="S652" s="5">
        <f>SUM($R$54:R652)+$U$8</f>
        <v>-20.626619798325621</v>
      </c>
      <c r="T652">
        <f t="shared" si="158"/>
        <v>8.7316959988028964E-2</v>
      </c>
      <c r="U652">
        <f t="shared" si="159"/>
        <v>20.848242220315303</v>
      </c>
      <c r="X652" s="1"/>
    </row>
    <row r="653" spans="2:24" x14ac:dyDescent="0.35">
      <c r="B653">
        <f t="shared" si="144"/>
        <v>59.900000000000581</v>
      </c>
      <c r="C653">
        <f t="shared" si="145"/>
        <v>0</v>
      </c>
      <c r="D653">
        <f t="shared" si="146"/>
        <v>1693.4085944977662</v>
      </c>
      <c r="E653">
        <f t="shared" si="147"/>
        <v>-987.54519064168142</v>
      </c>
      <c r="F653">
        <f t="shared" si="148"/>
        <v>0</v>
      </c>
      <c r="G653">
        <f t="shared" si="149"/>
        <v>3061.3900909886361</v>
      </c>
      <c r="H653">
        <f t="shared" si="150"/>
        <v>5249.5666429420962</v>
      </c>
      <c r="I653">
        <f t="shared" si="151"/>
        <v>6077.010714808207</v>
      </c>
      <c r="J653" s="46">
        <f t="shared" si="152"/>
        <v>1960.3260370352721</v>
      </c>
      <c r="K653">
        <f t="shared" si="153"/>
        <v>0.96718629448413851</v>
      </c>
      <c r="L653">
        <f t="shared" si="154"/>
        <v>3.8999447358238678E-3</v>
      </c>
      <c r="M653" s="46">
        <f t="shared" si="155"/>
        <v>0.96720988257191942</v>
      </c>
      <c r="N653" s="8">
        <f t="shared" si="156"/>
        <v>-3.0452210357086792E-4</v>
      </c>
      <c r="O653" s="5">
        <f>SUM($N$54:N653)*0.1+$O$30</f>
        <v>-2.4299823389118576E-3</v>
      </c>
      <c r="P653" s="5">
        <f>SUM($O$54:O653)+$U$30</f>
        <v>3.0293614636974282</v>
      </c>
      <c r="Q653" s="8">
        <f t="shared" si="157"/>
        <v>-5.2218405019660086E-4</v>
      </c>
      <c r="R653" s="5">
        <f>SUM($Q$54:Q653)*0.1+$O$8</f>
        <v>-8.7336201796666069E-2</v>
      </c>
      <c r="S653" s="5">
        <f>SUM($R$54:R653)+$U$8</f>
        <v>-20.713956000122288</v>
      </c>
      <c r="T653">
        <f t="shared" si="158"/>
        <v>8.7370000334413417E-2</v>
      </c>
      <c r="U653">
        <f t="shared" si="159"/>
        <v>20.934302091369972</v>
      </c>
      <c r="X653" s="1"/>
    </row>
    <row r="654" spans="2:24" x14ac:dyDescent="0.35">
      <c r="B654">
        <f t="shared" si="144"/>
        <v>60.000000000000583</v>
      </c>
      <c r="C654">
        <f t="shared" si="145"/>
        <v>0</v>
      </c>
      <c r="D654">
        <f t="shared" si="146"/>
        <v>1693.4085944977662</v>
      </c>
      <c r="E654">
        <f t="shared" si="147"/>
        <v>-987.54519064168142</v>
      </c>
      <c r="F654">
        <f t="shared" si="148"/>
        <v>0</v>
      </c>
      <c r="G654">
        <f t="shared" si="149"/>
        <v>2962.6355719244639</v>
      </c>
      <c r="H654">
        <f t="shared" si="150"/>
        <v>5080.2257834923148</v>
      </c>
      <c r="I654">
        <f t="shared" si="151"/>
        <v>5880.9781111046741</v>
      </c>
      <c r="J654" s="46">
        <f t="shared" si="152"/>
        <v>1960.3260370352721</v>
      </c>
      <c r="K654">
        <f t="shared" si="153"/>
        <v>0.93598673659754661</v>
      </c>
      <c r="L654">
        <f t="shared" si="154"/>
        <v>3.8999447358238678E-3</v>
      </c>
      <c r="M654" s="46">
        <f t="shared" si="155"/>
        <v>0.93601111093477551</v>
      </c>
      <c r="N654" s="8">
        <f t="shared" si="156"/>
        <v>-2.9469880990728927E-4</v>
      </c>
      <c r="O654" s="5">
        <f>SUM($N$54:N654)*0.1+$O$30</f>
        <v>-2.4594522199025866E-3</v>
      </c>
      <c r="P654" s="5">
        <f>SUM($O$54:O654)+$U$30</f>
        <v>3.0269020114775258</v>
      </c>
      <c r="Q654" s="8">
        <f t="shared" si="157"/>
        <v>-5.0533940341606167E-4</v>
      </c>
      <c r="R654" s="5">
        <f>SUM($Q$54:Q654)*0.1+$O$8</f>
        <v>-8.738673573700767E-2</v>
      </c>
      <c r="S654" s="5">
        <f>SUM($R$54:R654)+$U$8</f>
        <v>-20.801342735859293</v>
      </c>
      <c r="T654">
        <f t="shared" si="158"/>
        <v>8.7421338859523301E-2</v>
      </c>
      <c r="U654">
        <f t="shared" si="159"/>
        <v>21.020418535361586</v>
      </c>
      <c r="X654" s="1"/>
    </row>
    <row r="655" spans="2:24" x14ac:dyDescent="0.35">
      <c r="B655">
        <f t="shared" si="144"/>
        <v>60.100000000000584</v>
      </c>
      <c r="C655">
        <f t="shared" si="145"/>
        <v>0</v>
      </c>
      <c r="D655">
        <f t="shared" si="146"/>
        <v>1693.4085944977662</v>
      </c>
      <c r="E655">
        <f t="shared" si="147"/>
        <v>-987.54519064168142</v>
      </c>
      <c r="F655">
        <f t="shared" si="148"/>
        <v>0</v>
      </c>
      <c r="G655">
        <f t="shared" si="149"/>
        <v>2863.8810528602953</v>
      </c>
      <c r="H655">
        <f t="shared" si="150"/>
        <v>4910.8849240425334</v>
      </c>
      <c r="I655">
        <f t="shared" si="151"/>
        <v>5684.9455074011421</v>
      </c>
      <c r="J655" s="46">
        <f t="shared" si="152"/>
        <v>1960.3260370352721</v>
      </c>
      <c r="K655">
        <f t="shared" si="153"/>
        <v>0.90478717871095493</v>
      </c>
      <c r="L655">
        <f t="shared" si="154"/>
        <v>3.8999447358238678E-3</v>
      </c>
      <c r="M655" s="46">
        <f t="shared" si="155"/>
        <v>0.9048123935195389</v>
      </c>
      <c r="N655" s="8">
        <f t="shared" si="156"/>
        <v>-2.84875516243711E-4</v>
      </c>
      <c r="O655" s="5">
        <f>SUM($N$54:N655)*0.1+$O$30</f>
        <v>-2.4879397715269575E-3</v>
      </c>
      <c r="P655" s="5">
        <f>SUM($O$54:O655)+$U$30</f>
        <v>3.0244140717059986</v>
      </c>
      <c r="Q655" s="8">
        <f t="shared" si="157"/>
        <v>-4.8849475663552259E-4</v>
      </c>
      <c r="R655" s="5">
        <f>SUM($Q$54:Q655)*0.1+$O$8</f>
        <v>-8.7435585212671224E-2</v>
      </c>
      <c r="S655" s="5">
        <f>SUM($R$54:R655)+$U$8</f>
        <v>-20.888778321071964</v>
      </c>
      <c r="T655">
        <f t="shared" si="158"/>
        <v>8.7470974647531147E-2</v>
      </c>
      <c r="U655">
        <f t="shared" si="159"/>
        <v>21.10658997147619</v>
      </c>
      <c r="X655" s="1"/>
    </row>
    <row r="656" spans="2:24" x14ac:dyDescent="0.35">
      <c r="B656">
        <f t="shared" si="144"/>
        <v>60.200000000000585</v>
      </c>
      <c r="C656">
        <f t="shared" si="145"/>
        <v>0</v>
      </c>
      <c r="D656">
        <f t="shared" si="146"/>
        <v>1693.4085944977662</v>
      </c>
      <c r="E656">
        <f t="shared" si="147"/>
        <v>-987.54519064168142</v>
      </c>
      <c r="F656">
        <f t="shared" si="148"/>
        <v>0</v>
      </c>
      <c r="G656">
        <f t="shared" si="149"/>
        <v>2765.1265337961268</v>
      </c>
      <c r="H656">
        <f t="shared" si="150"/>
        <v>4741.544064592752</v>
      </c>
      <c r="I656">
        <f t="shared" si="151"/>
        <v>5488.912903697611</v>
      </c>
      <c r="J656" s="46">
        <f t="shared" si="152"/>
        <v>1960.3260370352721</v>
      </c>
      <c r="K656">
        <f t="shared" si="153"/>
        <v>0.87358762082436336</v>
      </c>
      <c r="L656">
        <f t="shared" si="154"/>
        <v>3.8999447358238678E-3</v>
      </c>
      <c r="M656" s="46">
        <f t="shared" si="155"/>
        <v>0.87361373613536952</v>
      </c>
      <c r="N656" s="8">
        <f t="shared" si="156"/>
        <v>-2.7505222258013268E-4</v>
      </c>
      <c r="O656" s="5">
        <f>SUM($N$54:N656)*0.1+$O$30</f>
        <v>-2.5154449937849709E-3</v>
      </c>
      <c r="P656" s="5">
        <f>SUM($O$54:O656)+$U$30</f>
        <v>3.0218986267122139</v>
      </c>
      <c r="Q656" s="8">
        <f t="shared" si="157"/>
        <v>-4.7165010985498345E-4</v>
      </c>
      <c r="R656" s="5">
        <f>SUM($Q$54:Q656)*0.1+$O$8</f>
        <v>-8.7482750223656716E-2</v>
      </c>
      <c r="S656" s="5">
        <f>SUM($R$54:R656)+$U$8</f>
        <v>-20.976261071295621</v>
      </c>
      <c r="T656">
        <f t="shared" si="158"/>
        <v>8.7518906815678782E-2</v>
      </c>
      <c r="U656">
        <f t="shared" si="159"/>
        <v>21.19281481637768</v>
      </c>
      <c r="X656" s="1"/>
    </row>
    <row r="657" spans="2:24" x14ac:dyDescent="0.35">
      <c r="B657">
        <f t="shared" si="144"/>
        <v>60.300000000000587</v>
      </c>
      <c r="C657">
        <f t="shared" si="145"/>
        <v>0</v>
      </c>
      <c r="D657">
        <f t="shared" si="146"/>
        <v>1693.4085944977662</v>
      </c>
      <c r="E657">
        <f t="shared" si="147"/>
        <v>-987.54519064168142</v>
      </c>
      <c r="F657">
        <f t="shared" si="148"/>
        <v>0</v>
      </c>
      <c r="G657">
        <f t="shared" si="149"/>
        <v>2666.3720147319582</v>
      </c>
      <c r="H657">
        <f t="shared" si="150"/>
        <v>4572.2032051429778</v>
      </c>
      <c r="I657">
        <f t="shared" si="151"/>
        <v>5292.8802999940854</v>
      </c>
      <c r="J657" s="46">
        <f t="shared" si="152"/>
        <v>1960.3260370352721</v>
      </c>
      <c r="K657">
        <f t="shared" si="153"/>
        <v>0.84238806293777269</v>
      </c>
      <c r="L657">
        <f t="shared" si="154"/>
        <v>3.8999447358238678E-3</v>
      </c>
      <c r="M657" s="46">
        <f t="shared" si="155"/>
        <v>0.84241514545197982</v>
      </c>
      <c r="N657" s="8">
        <f t="shared" si="156"/>
        <v>-2.6522892891655441E-4</v>
      </c>
      <c r="O657" s="5">
        <f>SUM($N$54:N657)*0.1+$O$30</f>
        <v>-2.5419678866766262E-3</v>
      </c>
      <c r="P657" s="5">
        <f>SUM($O$54:O657)+$U$30</f>
        <v>3.0193566588255374</v>
      </c>
      <c r="Q657" s="8">
        <f t="shared" si="157"/>
        <v>-4.5480546307444502E-4</v>
      </c>
      <c r="R657" s="5">
        <f>SUM($Q$54:Q657)*0.1+$O$8</f>
        <v>-8.752823076996416E-2</v>
      </c>
      <c r="S657" s="5">
        <f>SUM($R$54:R657)+$U$8</f>
        <v>-21.063789302065587</v>
      </c>
      <c r="T657">
        <f t="shared" si="158"/>
        <v>8.7565134514011891E-2</v>
      </c>
      <c r="U657">
        <f t="shared" si="159"/>
        <v>21.279091484248259</v>
      </c>
      <c r="X657" s="1"/>
    </row>
    <row r="658" spans="2:24" x14ac:dyDescent="0.35">
      <c r="B658">
        <f t="shared" si="144"/>
        <v>60.400000000000588</v>
      </c>
      <c r="C658">
        <f t="shared" si="145"/>
        <v>0</v>
      </c>
      <c r="D658">
        <f t="shared" si="146"/>
        <v>1693.4085944977662</v>
      </c>
      <c r="E658">
        <f t="shared" si="147"/>
        <v>-987.54519064168142</v>
      </c>
      <c r="F658">
        <f t="shared" si="148"/>
        <v>0</v>
      </c>
      <c r="G658">
        <f t="shared" si="149"/>
        <v>2567.617495667786</v>
      </c>
      <c r="H658">
        <f t="shared" si="150"/>
        <v>4402.8623456931964</v>
      </c>
      <c r="I658">
        <f t="shared" si="151"/>
        <v>5096.8476962905524</v>
      </c>
      <c r="J658" s="46">
        <f t="shared" si="152"/>
        <v>1960.3260370352721</v>
      </c>
      <c r="K658">
        <f t="shared" si="153"/>
        <v>0.81118850505118079</v>
      </c>
      <c r="L658">
        <f t="shared" si="154"/>
        <v>3.8999447358238678E-3</v>
      </c>
      <c r="M658" s="46">
        <f t="shared" si="155"/>
        <v>0.81121662916510595</v>
      </c>
      <c r="N658" s="8">
        <f t="shared" si="156"/>
        <v>-2.5540563525297582E-4</v>
      </c>
      <c r="O658" s="5">
        <f>SUM($N$54:N658)*0.1+$O$30</f>
        <v>-2.5675084502019239E-3</v>
      </c>
      <c r="P658" s="5">
        <f>SUM($O$54:O658)+$U$30</f>
        <v>3.0167891503753355</v>
      </c>
      <c r="Q658" s="8">
        <f t="shared" si="157"/>
        <v>-4.3796081629390588E-4</v>
      </c>
      <c r="R658" s="5">
        <f>SUM($Q$54:Q658)*0.1+$O$8</f>
        <v>-8.7572026851593543E-2</v>
      </c>
      <c r="S658" s="5">
        <f>SUM($R$54:R658)+$U$8</f>
        <v>-21.151361328917179</v>
      </c>
      <c r="T658">
        <f t="shared" si="158"/>
        <v>8.760965692512486E-2</v>
      </c>
      <c r="U658">
        <f t="shared" si="159"/>
        <v>21.365418386828644</v>
      </c>
      <c r="X658" s="1"/>
    </row>
    <row r="659" spans="2:24" x14ac:dyDescent="0.35">
      <c r="B659">
        <f t="shared" si="144"/>
        <v>60.50000000000059</v>
      </c>
      <c r="C659">
        <f t="shared" si="145"/>
        <v>0</v>
      </c>
      <c r="D659">
        <f t="shared" si="146"/>
        <v>1693.4085944977662</v>
      </c>
      <c r="E659">
        <f t="shared" si="147"/>
        <v>-987.54519064168142</v>
      </c>
      <c r="F659">
        <f t="shared" si="148"/>
        <v>0</v>
      </c>
      <c r="G659">
        <f t="shared" si="149"/>
        <v>2468.8629766036211</v>
      </c>
      <c r="H659">
        <f t="shared" si="150"/>
        <v>4233.5214862434223</v>
      </c>
      <c r="I659">
        <f t="shared" si="151"/>
        <v>4900.8150925870286</v>
      </c>
      <c r="J659" s="46">
        <f t="shared" si="152"/>
        <v>1960.3260370352721</v>
      </c>
      <c r="K659">
        <f t="shared" si="153"/>
        <v>0.77998894716459044</v>
      </c>
      <c r="L659">
        <f t="shared" si="154"/>
        <v>3.8999447358238678E-3</v>
      </c>
      <c r="M659" s="46">
        <f t="shared" si="155"/>
        <v>0.78001819620169999</v>
      </c>
      <c r="N659" s="8">
        <f t="shared" si="156"/>
        <v>-2.4558234158939788E-4</v>
      </c>
      <c r="O659" s="5">
        <f>SUM($N$54:N659)*0.1+$O$30</f>
        <v>-2.5920666843608636E-3</v>
      </c>
      <c r="P659" s="5">
        <f>SUM($O$54:O659)+$U$30</f>
        <v>3.0141970836909744</v>
      </c>
      <c r="Q659" s="8">
        <f t="shared" si="157"/>
        <v>-4.2111616951336751E-4</v>
      </c>
      <c r="R659" s="5">
        <f>SUM($Q$54:Q659)*0.1+$O$8</f>
        <v>-8.7614138468544878E-2</v>
      </c>
      <c r="S659" s="5">
        <f>SUM($R$54:R659)+$U$8</f>
        <v>-21.238975467385725</v>
      </c>
      <c r="T659">
        <f t="shared" si="158"/>
        <v>8.7652473263916106E-2</v>
      </c>
      <c r="U659">
        <f t="shared" si="159"/>
        <v>21.45179393345796</v>
      </c>
      <c r="X659" s="1"/>
    </row>
    <row r="660" spans="2:24" x14ac:dyDescent="0.35">
      <c r="B660">
        <f t="shared" si="144"/>
        <v>60.600000000000591</v>
      </c>
      <c r="C660">
        <f t="shared" si="145"/>
        <v>0</v>
      </c>
      <c r="D660">
        <f t="shared" si="146"/>
        <v>1693.4085944977662</v>
      </c>
      <c r="E660">
        <f t="shared" si="147"/>
        <v>-987.54519064168142</v>
      </c>
      <c r="F660">
        <f t="shared" si="148"/>
        <v>0</v>
      </c>
      <c r="G660">
        <f t="shared" si="149"/>
        <v>2370.1084575394489</v>
      </c>
      <c r="H660">
        <f t="shared" si="150"/>
        <v>4064.1806267936408</v>
      </c>
      <c r="I660">
        <f t="shared" si="151"/>
        <v>4704.7824888834957</v>
      </c>
      <c r="J660" s="46">
        <f t="shared" si="152"/>
        <v>1960.3260370352721</v>
      </c>
      <c r="K660">
        <f t="shared" si="153"/>
        <v>0.74878938927799854</v>
      </c>
      <c r="L660">
        <f t="shared" si="154"/>
        <v>3.8999447358238678E-3</v>
      </c>
      <c r="M660" s="46">
        <f t="shared" si="155"/>
        <v>0.74881985697639286</v>
      </c>
      <c r="N660" s="8">
        <f t="shared" si="156"/>
        <v>-2.3575904792581926E-4</v>
      </c>
      <c r="O660" s="5">
        <f>SUM($N$54:N660)*0.1+$O$30</f>
        <v>-2.6156425891534453E-3</v>
      </c>
      <c r="P660" s="5">
        <f>SUM($O$54:O660)+$U$30</f>
        <v>3.0115814411018209</v>
      </c>
      <c r="Q660" s="8">
        <f t="shared" si="157"/>
        <v>-4.0427152273282837E-4</v>
      </c>
      <c r="R660" s="5">
        <f>SUM($Q$54:Q660)*0.1+$O$8</f>
        <v>-8.7654565620818164E-2</v>
      </c>
      <c r="S660" s="5">
        <f>SUM($R$54:R660)+$U$8</f>
        <v>-21.326630033006541</v>
      </c>
      <c r="T660">
        <f t="shared" si="158"/>
        <v>8.7693582777353271E-2</v>
      </c>
      <c r="U660">
        <f t="shared" si="159"/>
        <v>21.538216531113378</v>
      </c>
      <c r="X660" s="1"/>
    </row>
    <row r="661" spans="2:24" x14ac:dyDescent="0.35">
      <c r="B661">
        <f t="shared" si="144"/>
        <v>60.700000000000593</v>
      </c>
      <c r="C661">
        <f t="shared" si="145"/>
        <v>0</v>
      </c>
      <c r="D661">
        <f t="shared" si="146"/>
        <v>1693.4085944977662</v>
      </c>
      <c r="E661">
        <f t="shared" si="147"/>
        <v>-987.54519064168142</v>
      </c>
      <c r="F661">
        <f t="shared" si="148"/>
        <v>0</v>
      </c>
      <c r="G661">
        <f t="shared" si="149"/>
        <v>2271.3539384752803</v>
      </c>
      <c r="H661">
        <f t="shared" si="150"/>
        <v>3894.8397673438667</v>
      </c>
      <c r="I661">
        <f t="shared" si="151"/>
        <v>4508.7498851799701</v>
      </c>
      <c r="J661" s="46">
        <f t="shared" si="152"/>
        <v>1960.3260370352721</v>
      </c>
      <c r="K661">
        <f t="shared" si="153"/>
        <v>0.71758983139140786</v>
      </c>
      <c r="L661">
        <f t="shared" si="154"/>
        <v>3.8999447358238678E-3</v>
      </c>
      <c r="M661" s="46">
        <f t="shared" si="155"/>
        <v>0.71762162371487703</v>
      </c>
      <c r="N661" s="8">
        <f t="shared" si="156"/>
        <v>-2.2593575426224096E-4</v>
      </c>
      <c r="O661" s="5">
        <f>SUM($N$54:N661)*0.1+$O$30</f>
        <v>-2.6382361645796693E-3</v>
      </c>
      <c r="P661" s="5">
        <f>SUM($O$54:O661)+$U$30</f>
        <v>3.0089432049372413</v>
      </c>
      <c r="Q661" s="8">
        <f t="shared" si="157"/>
        <v>-3.8742687595228994E-4</v>
      </c>
      <c r="R661" s="5">
        <f>SUM($Q$54:Q661)*0.1+$O$8</f>
        <v>-8.769330830841339E-2</v>
      </c>
      <c r="S661" s="5">
        <f>SUM($R$54:R661)+$U$8</f>
        <v>-21.414323341314955</v>
      </c>
      <c r="T661">
        <f t="shared" si="158"/>
        <v>8.773298474424851E-2</v>
      </c>
      <c r="U661">
        <f t="shared" si="159"/>
        <v>21.624684584449422</v>
      </c>
      <c r="X661" s="1"/>
    </row>
    <row r="662" spans="2:24" x14ac:dyDescent="0.35">
      <c r="B662">
        <f t="shared" si="144"/>
        <v>60.800000000000594</v>
      </c>
      <c r="C662">
        <f t="shared" si="145"/>
        <v>0</v>
      </c>
      <c r="D662">
        <f t="shared" si="146"/>
        <v>1693.4085944977662</v>
      </c>
      <c r="E662">
        <f t="shared" si="147"/>
        <v>-987.54519064168142</v>
      </c>
      <c r="F662">
        <f t="shared" si="148"/>
        <v>0</v>
      </c>
      <c r="G662">
        <f t="shared" si="149"/>
        <v>2172.5994194111081</v>
      </c>
      <c r="H662">
        <f t="shared" si="150"/>
        <v>3725.498907894078</v>
      </c>
      <c r="I662">
        <f t="shared" si="151"/>
        <v>4312.7172814764308</v>
      </c>
      <c r="J662" s="46">
        <f t="shared" si="152"/>
        <v>1960.3260370352721</v>
      </c>
      <c r="K662">
        <f t="shared" si="153"/>
        <v>0.68639027350481496</v>
      </c>
      <c r="L662">
        <f t="shared" si="154"/>
        <v>3.8999447358238678E-3</v>
      </c>
      <c r="M662" s="46">
        <f t="shared" si="155"/>
        <v>0.68642351086544384</v>
      </c>
      <c r="N662" s="8">
        <f t="shared" si="156"/>
        <v>-2.1611246059866234E-4</v>
      </c>
      <c r="O662" s="5">
        <f>SUM($N$54:N662)*0.1+$O$30</f>
        <v>-2.6598474106395353E-3</v>
      </c>
      <c r="P662" s="5">
        <f>SUM($O$54:O662)+$U$30</f>
        <v>3.0062833575266019</v>
      </c>
      <c r="Q662" s="8">
        <f t="shared" si="157"/>
        <v>-3.705822291717501E-4</v>
      </c>
      <c r="R662" s="5">
        <f>SUM($Q$54:Q662)*0.1+$O$8</f>
        <v>-8.7730366531330567E-2</v>
      </c>
      <c r="S662" s="5">
        <f>SUM($R$54:R662)+$U$8</f>
        <v>-21.502053707846287</v>
      </c>
      <c r="T662">
        <f t="shared" si="158"/>
        <v>8.7770678475043662E-2</v>
      </c>
      <c r="U662">
        <f t="shared" si="159"/>
        <v>21.711196495837065</v>
      </c>
      <c r="X662" s="1"/>
    </row>
    <row r="663" spans="2:24" x14ac:dyDescent="0.35">
      <c r="B663">
        <f t="shared" si="144"/>
        <v>60.900000000000595</v>
      </c>
      <c r="C663">
        <f t="shared" si="145"/>
        <v>0</v>
      </c>
      <c r="D663">
        <f t="shared" si="146"/>
        <v>1693.4085944977662</v>
      </c>
      <c r="E663">
        <f t="shared" si="147"/>
        <v>-987.54519064168142</v>
      </c>
      <c r="F663">
        <f t="shared" si="148"/>
        <v>0</v>
      </c>
      <c r="G663">
        <f t="shared" si="149"/>
        <v>2073.8449003469395</v>
      </c>
      <c r="H663">
        <f t="shared" si="150"/>
        <v>3556.1580484443039</v>
      </c>
      <c r="I663">
        <f t="shared" si="151"/>
        <v>4116.6846777729052</v>
      </c>
      <c r="J663" s="46">
        <f t="shared" si="152"/>
        <v>1960.3260370352721</v>
      </c>
      <c r="K663">
        <f t="shared" si="153"/>
        <v>0.65519071561822428</v>
      </c>
      <c r="L663">
        <f t="shared" si="154"/>
        <v>3.8999447358238678E-3</v>
      </c>
      <c r="M663" s="46">
        <f t="shared" si="155"/>
        <v>0.65522553562811348</v>
      </c>
      <c r="N663" s="8">
        <f t="shared" si="156"/>
        <v>-2.0628916693508405E-4</v>
      </c>
      <c r="O663" s="5">
        <f>SUM($N$54:N663)*0.1+$O$30</f>
        <v>-2.6804763273330437E-3</v>
      </c>
      <c r="P663" s="5">
        <f>SUM($O$54:O663)+$U$30</f>
        <v>3.003602881199269</v>
      </c>
      <c r="Q663" s="8">
        <f t="shared" si="157"/>
        <v>-3.5373758239121172E-4</v>
      </c>
      <c r="R663" s="5">
        <f>SUM($Q$54:Q663)*0.1+$O$8</f>
        <v>-8.7765740289569683E-2</v>
      </c>
      <c r="S663" s="5">
        <f>SUM($R$54:R663)+$U$8</f>
        <v>-21.589819448135856</v>
      </c>
      <c r="T663">
        <f t="shared" si="158"/>
        <v>8.7806663311605165E-2</v>
      </c>
      <c r="U663">
        <f t="shared" si="159"/>
        <v>21.797750665402468</v>
      </c>
      <c r="X663" s="1"/>
    </row>
    <row r="664" spans="2:24" x14ac:dyDescent="0.35">
      <c r="B664">
        <f t="shared" si="144"/>
        <v>61.000000000000597</v>
      </c>
      <c r="C664">
        <f t="shared" si="145"/>
        <v>0</v>
      </c>
      <c r="D664">
        <f t="shared" si="146"/>
        <v>1693.4085944977662</v>
      </c>
      <c r="E664">
        <f t="shared" si="147"/>
        <v>-987.54519064168142</v>
      </c>
      <c r="F664">
        <f t="shared" si="148"/>
        <v>0</v>
      </c>
      <c r="G664">
        <f t="shared" si="149"/>
        <v>1975.090381282771</v>
      </c>
      <c r="H664">
        <f t="shared" si="150"/>
        <v>3386.8171889945224</v>
      </c>
      <c r="I664">
        <f t="shared" si="151"/>
        <v>3920.6520740693736</v>
      </c>
      <c r="J664" s="46">
        <f t="shared" si="152"/>
        <v>1960.3260370352721</v>
      </c>
      <c r="K664">
        <f t="shared" si="153"/>
        <v>0.62399115773163261</v>
      </c>
      <c r="L664">
        <f t="shared" si="154"/>
        <v>3.8999447358238678E-3</v>
      </c>
      <c r="M664" s="46">
        <f t="shared" si="155"/>
        <v>0.62402771864244189</v>
      </c>
      <c r="N664" s="8">
        <f t="shared" si="156"/>
        <v>-1.9646587327150578E-4</v>
      </c>
      <c r="O664" s="5">
        <f>SUM($N$54:N664)*0.1+$O$30</f>
        <v>-2.7001229146601945E-3</v>
      </c>
      <c r="P664" s="5">
        <f>SUM($O$54:O664)+$U$30</f>
        <v>3.0009027582846088</v>
      </c>
      <c r="Q664" s="8">
        <f t="shared" si="157"/>
        <v>-3.3689293561067258E-4</v>
      </c>
      <c r="R664" s="5">
        <f>SUM($Q$54:Q664)*0.1+$O$8</f>
        <v>-8.779942958313075E-2</v>
      </c>
      <c r="S664" s="5">
        <f>SUM($R$54:R664)+$U$8</f>
        <v>-21.677618877718988</v>
      </c>
      <c r="T664">
        <f t="shared" si="158"/>
        <v>8.7840938627028617E-2</v>
      </c>
      <c r="U664">
        <f t="shared" si="159"/>
        <v>21.884345491065499</v>
      </c>
      <c r="X664" s="1"/>
    </row>
    <row r="665" spans="2:24" x14ac:dyDescent="0.35">
      <c r="B665">
        <f t="shared" si="144"/>
        <v>61.100000000000598</v>
      </c>
      <c r="C665">
        <f t="shared" si="145"/>
        <v>0</v>
      </c>
      <c r="D665">
        <f t="shared" si="146"/>
        <v>1693.4085944977662</v>
      </c>
      <c r="E665">
        <f t="shared" si="147"/>
        <v>-987.54519064168142</v>
      </c>
      <c r="F665">
        <f t="shared" si="148"/>
        <v>0</v>
      </c>
      <c r="G665">
        <f t="shared" si="149"/>
        <v>1876.3358622186024</v>
      </c>
      <c r="H665">
        <f t="shared" si="150"/>
        <v>3217.476329544741</v>
      </c>
      <c r="I665">
        <f t="shared" si="151"/>
        <v>3724.6194703658421</v>
      </c>
      <c r="J665" s="46">
        <f t="shared" si="152"/>
        <v>1960.3260370352721</v>
      </c>
      <c r="K665">
        <f t="shared" si="153"/>
        <v>0.59279159984504104</v>
      </c>
      <c r="L665">
        <f t="shared" si="154"/>
        <v>3.8999447358238678E-3</v>
      </c>
      <c r="M665" s="46">
        <f t="shared" si="155"/>
        <v>0.59283008489251854</v>
      </c>
      <c r="N665" s="8">
        <f t="shared" si="156"/>
        <v>-1.8664257960792751E-4</v>
      </c>
      <c r="O665" s="5">
        <f>SUM($N$54:N665)*0.1+$O$30</f>
        <v>-2.7187871726209872E-3</v>
      </c>
      <c r="P665" s="5">
        <f>SUM($O$54:O665)+$U$30</f>
        <v>2.9981839711119878</v>
      </c>
      <c r="Q665" s="8">
        <f t="shared" si="157"/>
        <v>-3.2004828883013344E-4</v>
      </c>
      <c r="R665" s="5">
        <f>SUM($Q$54:Q665)*0.1+$O$8</f>
        <v>-8.783143441201377E-2</v>
      </c>
      <c r="S665" s="5">
        <f>SUM($R$54:R665)+$U$8</f>
        <v>-21.765450312131001</v>
      </c>
      <c r="T665">
        <f t="shared" si="158"/>
        <v>8.7873503825452892E-2</v>
      </c>
      <c r="U665">
        <f t="shared" si="159"/>
        <v>21.970979368577915</v>
      </c>
      <c r="X665" s="1"/>
    </row>
    <row r="666" spans="2:24" x14ac:dyDescent="0.35">
      <c r="B666">
        <f t="shared" si="144"/>
        <v>61.2000000000006</v>
      </c>
      <c r="C666">
        <f t="shared" si="145"/>
        <v>0</v>
      </c>
      <c r="D666">
        <f t="shared" si="146"/>
        <v>1693.4085944977662</v>
      </c>
      <c r="E666">
        <f t="shared" si="147"/>
        <v>-987.54519064168142</v>
      </c>
      <c r="F666">
        <f t="shared" si="148"/>
        <v>0</v>
      </c>
      <c r="G666">
        <f t="shared" si="149"/>
        <v>1777.5813431544302</v>
      </c>
      <c r="H666">
        <f t="shared" si="150"/>
        <v>3048.1354700949596</v>
      </c>
      <c r="I666">
        <f t="shared" si="151"/>
        <v>3528.5868666623087</v>
      </c>
      <c r="J666" s="46">
        <f t="shared" si="152"/>
        <v>1960.3260370352721</v>
      </c>
      <c r="K666">
        <f t="shared" si="153"/>
        <v>0.56159204195844903</v>
      </c>
      <c r="L666">
        <f t="shared" si="154"/>
        <v>3.8999447358238678E-3</v>
      </c>
      <c r="M666" s="46">
        <f t="shared" si="155"/>
        <v>0.5616326649135428</v>
      </c>
      <c r="N666" s="8">
        <f t="shared" si="156"/>
        <v>-1.7681928594434886E-4</v>
      </c>
      <c r="O666" s="5">
        <f>SUM($N$54:N666)*0.1+$O$30</f>
        <v>-2.7364691012154224E-3</v>
      </c>
      <c r="P666" s="5">
        <f>SUM($O$54:O666)+$U$30</f>
        <v>2.9954475020107725</v>
      </c>
      <c r="Q666" s="8">
        <f t="shared" si="157"/>
        <v>-3.0320364204959431E-4</v>
      </c>
      <c r="R666" s="5">
        <f>SUM($Q$54:Q666)*0.1+$O$8</f>
        <v>-8.7861754776218728E-2</v>
      </c>
      <c r="S666" s="5">
        <f>SUM($R$54:R666)+$U$8</f>
        <v>-21.853312066907222</v>
      </c>
      <c r="T666">
        <f t="shared" si="158"/>
        <v>8.7904358341883718E-2</v>
      </c>
      <c r="U666">
        <f t="shared" si="159"/>
        <v>22.057650691561317</v>
      </c>
      <c r="X666" s="1"/>
    </row>
    <row r="667" spans="2:24" x14ac:dyDescent="0.35">
      <c r="B667">
        <f t="shared" si="144"/>
        <v>61.300000000000601</v>
      </c>
      <c r="C667">
        <f t="shared" si="145"/>
        <v>0</v>
      </c>
      <c r="D667">
        <f t="shared" si="146"/>
        <v>1693.4085944977662</v>
      </c>
      <c r="E667">
        <f t="shared" si="147"/>
        <v>-987.54519064168142</v>
      </c>
      <c r="F667">
        <f t="shared" si="148"/>
        <v>0</v>
      </c>
      <c r="G667">
        <f t="shared" si="149"/>
        <v>1678.8268240902617</v>
      </c>
      <c r="H667">
        <f t="shared" si="150"/>
        <v>2878.7946106451855</v>
      </c>
      <c r="I667">
        <f t="shared" si="151"/>
        <v>3332.5542629587831</v>
      </c>
      <c r="J667" s="46">
        <f t="shared" si="152"/>
        <v>1960.3260370352721</v>
      </c>
      <c r="K667">
        <f t="shared" si="153"/>
        <v>0.53039248407185835</v>
      </c>
      <c r="L667">
        <f t="shared" si="154"/>
        <v>3.8999447358238678E-3</v>
      </c>
      <c r="M667" s="46">
        <f t="shared" si="155"/>
        <v>0.53043549642415899</v>
      </c>
      <c r="N667" s="8">
        <f t="shared" si="156"/>
        <v>-1.6699599228077059E-4</v>
      </c>
      <c r="O667" s="5">
        <f>SUM($N$54:N667)*0.1+$O$30</f>
        <v>-2.7531687004434995E-3</v>
      </c>
      <c r="P667" s="5">
        <f>SUM($O$54:O667)+$U$30</f>
        <v>2.9926943333103289</v>
      </c>
      <c r="Q667" s="8">
        <f t="shared" si="157"/>
        <v>-2.8635899526905593E-4</v>
      </c>
      <c r="R667" s="5">
        <f>SUM($Q$54:Q667)*0.1+$O$8</f>
        <v>-8.7890390675745639E-2</v>
      </c>
      <c r="S667" s="5">
        <f>SUM($R$54:R667)+$U$8</f>
        <v>-21.941202457582968</v>
      </c>
      <c r="T667">
        <f t="shared" si="158"/>
        <v>8.793350164202661E-2</v>
      </c>
      <c r="U667">
        <f t="shared" si="159"/>
        <v>22.144357851544772</v>
      </c>
      <c r="X667" s="1"/>
    </row>
    <row r="668" spans="2:24" x14ac:dyDescent="0.35">
      <c r="B668">
        <f t="shared" si="144"/>
        <v>61.400000000000603</v>
      </c>
      <c r="C668">
        <f t="shared" si="145"/>
        <v>0</v>
      </c>
      <c r="D668">
        <f t="shared" si="146"/>
        <v>1693.4085944977662</v>
      </c>
      <c r="E668">
        <f t="shared" si="147"/>
        <v>-987.54519064168142</v>
      </c>
      <c r="F668">
        <f t="shared" si="148"/>
        <v>0</v>
      </c>
      <c r="G668">
        <f t="shared" si="149"/>
        <v>1580.0723050260967</v>
      </c>
      <c r="H668">
        <f t="shared" si="150"/>
        <v>2709.453751195404</v>
      </c>
      <c r="I668">
        <f t="shared" si="151"/>
        <v>3136.5216592552533</v>
      </c>
      <c r="J668" s="46">
        <f t="shared" si="152"/>
        <v>1960.3260370352721</v>
      </c>
      <c r="K668">
        <f t="shared" si="153"/>
        <v>0.49919292618526701</v>
      </c>
      <c r="L668">
        <f t="shared" si="154"/>
        <v>3.8999447358238678E-3</v>
      </c>
      <c r="M668" s="46">
        <f t="shared" si="155"/>
        <v>0.49923862657073809</v>
      </c>
      <c r="N668" s="8">
        <f t="shared" si="156"/>
        <v>-1.5717269861719268E-4</v>
      </c>
      <c r="O668" s="5">
        <f>SUM($N$54:N668)*0.1+$O$30</f>
        <v>-2.7688859703052186E-3</v>
      </c>
      <c r="P668" s="5">
        <f>SUM($O$54:O668)+$U$30</f>
        <v>2.9899254473400236</v>
      </c>
      <c r="Q668" s="8">
        <f t="shared" si="157"/>
        <v>-2.6951434848851679E-4</v>
      </c>
      <c r="R668" s="5">
        <f>SUM($Q$54:Q668)*0.1+$O$8</f>
        <v>-8.7917342110594487E-2</v>
      </c>
      <c r="S668" s="5">
        <f>SUM($R$54:R668)+$U$8</f>
        <v>-22.029119799693561</v>
      </c>
      <c r="T668">
        <f t="shared" si="158"/>
        <v>8.7960933222129153E-2</v>
      </c>
      <c r="U668">
        <f t="shared" si="159"/>
        <v>22.231099238002209</v>
      </c>
      <c r="X668" s="1"/>
    </row>
    <row r="669" spans="2:24" x14ac:dyDescent="0.35">
      <c r="B669">
        <f t="shared" si="144"/>
        <v>61.500000000000604</v>
      </c>
      <c r="C669">
        <f t="shared" si="145"/>
        <v>0</v>
      </c>
      <c r="D669">
        <f t="shared" si="146"/>
        <v>1693.4085944977662</v>
      </c>
      <c r="E669">
        <f t="shared" si="147"/>
        <v>-987.54519064168142</v>
      </c>
      <c r="F669">
        <f t="shared" si="148"/>
        <v>0</v>
      </c>
      <c r="G669">
        <f t="shared" si="149"/>
        <v>1481.3177859619245</v>
      </c>
      <c r="H669">
        <f t="shared" si="150"/>
        <v>2540.1128917456299</v>
      </c>
      <c r="I669">
        <f t="shared" si="151"/>
        <v>2940.4890555517263</v>
      </c>
      <c r="J669" s="46">
        <f t="shared" si="152"/>
        <v>1960.3260370352721</v>
      </c>
      <c r="K669">
        <f t="shared" si="153"/>
        <v>0.4679933682986761</v>
      </c>
      <c r="L669">
        <f t="shared" si="154"/>
        <v>3.8999447358238678E-3</v>
      </c>
      <c r="M669" s="46">
        <f t="shared" si="155"/>
        <v>0.46804211506911186</v>
      </c>
      <c r="N669" s="8">
        <f t="shared" si="156"/>
        <v>-1.4734940495361406E-4</v>
      </c>
      <c r="O669" s="5">
        <f>SUM($N$54:N669)*0.1+$O$30</f>
        <v>-2.78362091080058E-3</v>
      </c>
      <c r="P669" s="5">
        <f>SUM($O$54:O669)+$U$30</f>
        <v>2.9871418264292231</v>
      </c>
      <c r="Q669" s="8">
        <f t="shared" si="157"/>
        <v>-2.5266970170797836E-4</v>
      </c>
      <c r="R669" s="5">
        <f>SUM($Q$54:Q669)*0.1+$O$8</f>
        <v>-8.7942609080765288E-2</v>
      </c>
      <c r="S669" s="5">
        <f>SUM($R$54:R669)+$U$8</f>
        <v>-22.117062408774327</v>
      </c>
      <c r="T669">
        <f t="shared" si="158"/>
        <v>8.7986652608832372E-2</v>
      </c>
      <c r="U669">
        <f t="shared" si="159"/>
        <v>22.317873238389481</v>
      </c>
      <c r="X669" s="1"/>
    </row>
    <row r="670" spans="2:24" x14ac:dyDescent="0.35">
      <c r="B670">
        <f t="shared" si="144"/>
        <v>61.600000000000605</v>
      </c>
      <c r="C670">
        <f t="shared" si="145"/>
        <v>0</v>
      </c>
      <c r="D670">
        <f t="shared" si="146"/>
        <v>1693.4085944977662</v>
      </c>
      <c r="E670">
        <f t="shared" si="147"/>
        <v>-987.54519064168142</v>
      </c>
      <c r="F670">
        <f t="shared" si="148"/>
        <v>0</v>
      </c>
      <c r="G670">
        <f t="shared" si="149"/>
        <v>1382.5632668977523</v>
      </c>
      <c r="H670">
        <f t="shared" si="150"/>
        <v>2370.7720322958558</v>
      </c>
      <c r="I670">
        <f t="shared" si="151"/>
        <v>2744.4564518481993</v>
      </c>
      <c r="J670" s="46">
        <f t="shared" si="152"/>
        <v>1960.3260370352721</v>
      </c>
      <c r="K670">
        <f t="shared" si="153"/>
        <v>0.4367938104120852</v>
      </c>
      <c r="L670">
        <f t="shared" si="154"/>
        <v>3.8999447358238678E-3</v>
      </c>
      <c r="M670" s="46">
        <f t="shared" si="155"/>
        <v>0.43684603869227895</v>
      </c>
      <c r="N670" s="8">
        <f t="shared" si="156"/>
        <v>-1.3752611129003541E-4</v>
      </c>
      <c r="O670" s="5">
        <f>SUM($N$54:N670)*0.1+$O$30</f>
        <v>-2.7973735219295835E-3</v>
      </c>
      <c r="P670" s="5">
        <f>SUM($O$54:O670)+$U$30</f>
        <v>2.9843444529072936</v>
      </c>
      <c r="Q670" s="8">
        <f t="shared" si="157"/>
        <v>-2.3582505492743996E-4</v>
      </c>
      <c r="R670" s="5">
        <f>SUM($Q$54:Q670)*0.1+$O$8</f>
        <v>-8.7966191586258041E-2</v>
      </c>
      <c r="S670" s="5">
        <f>SUM($R$54:R670)+$U$8</f>
        <v>-22.205028600360585</v>
      </c>
      <c r="T670">
        <f t="shared" si="158"/>
        <v>8.8010659359031324E-2</v>
      </c>
      <c r="U670">
        <f t="shared" si="159"/>
        <v>22.404678238181198</v>
      </c>
      <c r="X670" s="1"/>
    </row>
    <row r="671" spans="2:24" x14ac:dyDescent="0.35">
      <c r="B671">
        <f t="shared" si="144"/>
        <v>61.700000000000607</v>
      </c>
      <c r="C671">
        <f t="shared" si="145"/>
        <v>0</v>
      </c>
      <c r="D671">
        <f t="shared" si="146"/>
        <v>1693.4085944977662</v>
      </c>
      <c r="E671">
        <f t="shared" si="147"/>
        <v>-987.54519064168142</v>
      </c>
      <c r="F671">
        <f t="shared" si="148"/>
        <v>0</v>
      </c>
      <c r="G671">
        <f t="shared" si="149"/>
        <v>1283.8087478335838</v>
      </c>
      <c r="H671">
        <f t="shared" si="150"/>
        <v>2201.4311728460743</v>
      </c>
      <c r="I671">
        <f t="shared" si="151"/>
        <v>2548.4238481446678</v>
      </c>
      <c r="J671" s="46">
        <f t="shared" si="152"/>
        <v>1960.3260370352721</v>
      </c>
      <c r="K671">
        <f t="shared" si="153"/>
        <v>0.40559425252549358</v>
      </c>
      <c r="L671">
        <f t="shared" si="154"/>
        <v>3.8999447358238678E-3</v>
      </c>
      <c r="M671" s="46">
        <f t="shared" si="155"/>
        <v>0.40565049782853874</v>
      </c>
      <c r="N671" s="8">
        <f t="shared" si="156"/>
        <v>-1.2770281762645714E-4</v>
      </c>
      <c r="O671" s="5">
        <f>SUM($N$54:N671)*0.1+$O$30</f>
        <v>-2.8101438036922293E-3</v>
      </c>
      <c r="P671" s="5">
        <f>SUM($O$54:O671)+$U$30</f>
        <v>2.9815343091036013</v>
      </c>
      <c r="Q671" s="8">
        <f t="shared" si="157"/>
        <v>-2.1898040814690085E-4</v>
      </c>
      <c r="R671" s="5">
        <f>SUM($Q$54:Q671)*0.1+$O$8</f>
        <v>-8.7988089627072733E-2</v>
      </c>
      <c r="S671" s="5">
        <f>SUM($R$54:R671)+$U$8</f>
        <v>-22.293016689987656</v>
      </c>
      <c r="T671">
        <f t="shared" si="158"/>
        <v>8.8032953059744706E-2</v>
      </c>
      <c r="U671">
        <f t="shared" si="159"/>
        <v>22.491512620907251</v>
      </c>
      <c r="X671" s="1"/>
    </row>
    <row r="672" spans="2:24" x14ac:dyDescent="0.35">
      <c r="B672">
        <f t="shared" si="144"/>
        <v>61.800000000000608</v>
      </c>
      <c r="C672">
        <f t="shared" si="145"/>
        <v>0</v>
      </c>
      <c r="D672">
        <f t="shared" si="146"/>
        <v>1693.4085944977662</v>
      </c>
      <c r="E672">
        <f t="shared" si="147"/>
        <v>-987.54519064168142</v>
      </c>
      <c r="F672">
        <f t="shared" si="148"/>
        <v>0</v>
      </c>
      <c r="G672">
        <f t="shared" si="149"/>
        <v>1185.0542287694152</v>
      </c>
      <c r="H672">
        <f t="shared" si="150"/>
        <v>2032.0903133963002</v>
      </c>
      <c r="I672">
        <f t="shared" si="151"/>
        <v>2352.3912444411426</v>
      </c>
      <c r="J672" s="46">
        <f t="shared" si="152"/>
        <v>1960.3260370352721</v>
      </c>
      <c r="K672">
        <f t="shared" si="153"/>
        <v>0.37439469463890296</v>
      </c>
      <c r="L672">
        <f t="shared" si="154"/>
        <v>3.8999447358238678E-3</v>
      </c>
      <c r="M672" s="46">
        <f t="shared" si="155"/>
        <v>0.37445562631717105</v>
      </c>
      <c r="N672" s="8">
        <f t="shared" si="156"/>
        <v>-1.1787952396287886E-4</v>
      </c>
      <c r="O672" s="5">
        <f>SUM($N$54:N672)*0.1+$O$30</f>
        <v>-2.8219317560885171E-3</v>
      </c>
      <c r="P672" s="5">
        <f>SUM($O$54:O672)+$U$30</f>
        <v>2.9787123773475126</v>
      </c>
      <c r="Q672" s="8">
        <f t="shared" si="157"/>
        <v>-2.0213576136636244E-4</v>
      </c>
      <c r="R672" s="5">
        <f>SUM($Q$54:Q672)*0.1+$O$8</f>
        <v>-8.8008303203209376E-2</v>
      </c>
      <c r="S672" s="5">
        <f>SUM($R$54:R672)+$U$8</f>
        <v>-22.381024993190866</v>
      </c>
      <c r="T672">
        <f t="shared" si="158"/>
        <v>8.8053533327993455E-2</v>
      </c>
      <c r="U672">
        <f t="shared" si="159"/>
        <v>22.578374768189082</v>
      </c>
      <c r="X672" s="1"/>
    </row>
    <row r="673" spans="1:24" x14ac:dyDescent="0.35">
      <c r="B673">
        <f t="shared" si="144"/>
        <v>61.90000000000061</v>
      </c>
      <c r="C673">
        <f t="shared" si="145"/>
        <v>0</v>
      </c>
      <c r="D673">
        <f t="shared" si="146"/>
        <v>1693.4085944977662</v>
      </c>
      <c r="E673">
        <f t="shared" si="147"/>
        <v>-987.54519064168142</v>
      </c>
      <c r="F673">
        <f t="shared" si="148"/>
        <v>0</v>
      </c>
      <c r="G673">
        <f t="shared" si="149"/>
        <v>1086.2997097052466</v>
      </c>
      <c r="H673">
        <f t="shared" si="150"/>
        <v>1862.7494539465115</v>
      </c>
      <c r="I673">
        <f t="shared" si="151"/>
        <v>2156.3586407376047</v>
      </c>
      <c r="J673" s="46">
        <f t="shared" si="152"/>
        <v>1960.3260370352721</v>
      </c>
      <c r="K673">
        <f t="shared" si="153"/>
        <v>0.34319513675231028</v>
      </c>
      <c r="L673">
        <f t="shared" si="154"/>
        <v>3.8999447358238678E-3</v>
      </c>
      <c r="M673" s="46">
        <f t="shared" si="155"/>
        <v>0.34326160664610367</v>
      </c>
      <c r="N673" s="8">
        <f t="shared" si="156"/>
        <v>-1.0805623029930058E-4</v>
      </c>
      <c r="O673" s="5">
        <f>SUM($N$54:N673)*0.1+$O$30</f>
        <v>-2.8327373791184468E-3</v>
      </c>
      <c r="P673" s="5">
        <f>SUM($O$54:O673)+$U$30</f>
        <v>2.9758796399683942</v>
      </c>
      <c r="Q673" s="8">
        <f t="shared" si="157"/>
        <v>-1.8529111458582257E-4</v>
      </c>
      <c r="R673" s="5">
        <f>SUM($Q$54:Q673)*0.1+$O$8</f>
        <v>-8.8026832314667958E-2</v>
      </c>
      <c r="S673" s="5">
        <f>SUM($R$54:R673)+$U$8</f>
        <v>-22.469051825505534</v>
      </c>
      <c r="T673">
        <f t="shared" si="158"/>
        <v>8.8072399810688276E-2</v>
      </c>
      <c r="U673">
        <f t="shared" si="159"/>
        <v>22.665263059775679</v>
      </c>
      <c r="X673" s="1"/>
    </row>
    <row r="674" spans="1:24" x14ac:dyDescent="0.35">
      <c r="B674">
        <f t="shared" si="144"/>
        <v>62.000000000000611</v>
      </c>
      <c r="C674">
        <f t="shared" si="145"/>
        <v>0</v>
      </c>
      <c r="D674">
        <f t="shared" si="146"/>
        <v>1693.4085944977662</v>
      </c>
      <c r="E674">
        <f t="shared" si="147"/>
        <v>-987.54519064168142</v>
      </c>
      <c r="F674">
        <f t="shared" si="148"/>
        <v>0</v>
      </c>
      <c r="G674">
        <f t="shared" si="149"/>
        <v>987.54519064107444</v>
      </c>
      <c r="H674">
        <f t="shared" si="150"/>
        <v>1693.4085944967374</v>
      </c>
      <c r="I674">
        <f t="shared" si="151"/>
        <v>1960.3260370340774</v>
      </c>
      <c r="J674" s="46">
        <f t="shared" si="152"/>
        <v>1960.3260370352721</v>
      </c>
      <c r="K674">
        <f t="shared" si="153"/>
        <v>0.31199557886571933</v>
      </c>
      <c r="L674">
        <f t="shared" si="154"/>
        <v>3.8999447358238678E-3</v>
      </c>
      <c r="M674" s="46">
        <f t="shared" si="155"/>
        <v>0.31206869426230938</v>
      </c>
      <c r="N674" s="8">
        <f t="shared" si="156"/>
        <v>-9.8232936635721948E-5</v>
      </c>
      <c r="O674" s="5">
        <f>SUM($N$54:N674)*0.1+$O$30</f>
        <v>-2.8425606727820189E-3</v>
      </c>
      <c r="P674" s="5">
        <f>SUM($O$54:O674)+$U$30</f>
        <v>2.973037079295612</v>
      </c>
      <c r="Q674" s="8">
        <f t="shared" si="157"/>
        <v>-1.6844646780528417E-4</v>
      </c>
      <c r="R674" s="5">
        <f>SUM($Q$54:Q674)*0.1+$O$8</f>
        <v>-8.8043676961448492E-2</v>
      </c>
      <c r="S674" s="5">
        <f>SUM($R$54:R674)+$U$8</f>
        <v>-22.557095502466982</v>
      </c>
      <c r="T674">
        <f t="shared" si="158"/>
        <v>8.8089552184526076E-2</v>
      </c>
      <c r="U674">
        <f t="shared" si="159"/>
        <v>22.752175873579272</v>
      </c>
      <c r="X674" s="1"/>
    </row>
    <row r="675" spans="1:24" x14ac:dyDescent="0.35">
      <c r="B675">
        <f t="shared" si="144"/>
        <v>62.100000000000612</v>
      </c>
      <c r="C675">
        <f t="shared" si="145"/>
        <v>0</v>
      </c>
      <c r="D675">
        <f t="shared" si="146"/>
        <v>1693.4085944977662</v>
      </c>
      <c r="E675">
        <f t="shared" si="147"/>
        <v>-987.54519064168142</v>
      </c>
      <c r="F675">
        <f t="shared" si="148"/>
        <v>0</v>
      </c>
      <c r="G675">
        <f t="shared" si="149"/>
        <v>888.79067157690224</v>
      </c>
      <c r="H675">
        <f t="shared" si="150"/>
        <v>1524.0677350469487</v>
      </c>
      <c r="I675">
        <f t="shared" si="151"/>
        <v>1764.2934333305377</v>
      </c>
      <c r="J675" s="46">
        <f t="shared" si="152"/>
        <v>1960.3260370352721</v>
      </c>
      <c r="K675">
        <f t="shared" si="153"/>
        <v>0.28079602097912637</v>
      </c>
      <c r="L675">
        <f t="shared" si="154"/>
        <v>3.8999447358238678E-3</v>
      </c>
      <c r="M675" s="46">
        <f t="shared" si="155"/>
        <v>0.28087725807643704</v>
      </c>
      <c r="N675" s="8">
        <f t="shared" si="156"/>
        <v>-8.8409642972143315E-5</v>
      </c>
      <c r="O675" s="5">
        <f>SUM($N$54:N675)*0.1+$O$30</f>
        <v>-2.8514016370792331E-3</v>
      </c>
      <c r="P675" s="5">
        <f>SUM($O$54:O675)+$U$30</f>
        <v>2.9701856776585327</v>
      </c>
      <c r="Q675" s="8">
        <f t="shared" si="157"/>
        <v>-1.5160182102474433E-4</v>
      </c>
      <c r="R675" s="5">
        <f>SUM($Q$54:Q675)*0.1+$O$8</f>
        <v>-8.8058837143550964E-2</v>
      </c>
      <c r="S675" s="5">
        <f>SUM($R$54:R675)+$U$8</f>
        <v>-22.645154339610531</v>
      </c>
      <c r="T675">
        <f t="shared" si="158"/>
        <v>8.8104990155895083E-2</v>
      </c>
      <c r="U675">
        <f t="shared" si="159"/>
        <v>22.839111585710807</v>
      </c>
      <c r="X675" s="1"/>
    </row>
    <row r="676" spans="1:24" x14ac:dyDescent="0.35">
      <c r="B676">
        <f t="shared" si="144"/>
        <v>62.200000000000614</v>
      </c>
      <c r="C676">
        <f t="shared" si="145"/>
        <v>0</v>
      </c>
      <c r="D676">
        <f t="shared" si="146"/>
        <v>1693.4085944977662</v>
      </c>
      <c r="E676">
        <f t="shared" si="147"/>
        <v>-987.54519064168142</v>
      </c>
      <c r="F676">
        <f t="shared" si="148"/>
        <v>0</v>
      </c>
      <c r="G676">
        <f t="shared" si="149"/>
        <v>790.03615251273368</v>
      </c>
      <c r="H676">
        <f t="shared" si="150"/>
        <v>1354.7268755971745</v>
      </c>
      <c r="I676">
        <f t="shared" si="151"/>
        <v>1568.2608296270125</v>
      </c>
      <c r="J676" s="46">
        <f t="shared" si="152"/>
        <v>1960.3260370352721</v>
      </c>
      <c r="K676">
        <f t="shared" si="153"/>
        <v>0.24959646309253578</v>
      </c>
      <c r="L676">
        <f t="shared" si="154"/>
        <v>3.8999447358238678E-3</v>
      </c>
      <c r="M676" s="46">
        <f t="shared" si="155"/>
        <v>0.24968785131666102</v>
      </c>
      <c r="N676" s="8">
        <f t="shared" si="156"/>
        <v>-7.8586349308565033E-5</v>
      </c>
      <c r="O676" s="5">
        <f>SUM($N$54:N676)*0.1+$O$30</f>
        <v>-2.85926027201009E-3</v>
      </c>
      <c r="P676" s="5">
        <f>SUM($O$54:O676)+$U$30</f>
        <v>2.9673264173865226</v>
      </c>
      <c r="Q676" s="8">
        <f t="shared" si="157"/>
        <v>-1.3475717424420592E-4</v>
      </c>
      <c r="R676" s="5">
        <f>SUM($Q$54:Q676)*0.1+$O$8</f>
        <v>-8.8072312860975388E-2</v>
      </c>
      <c r="S676" s="5">
        <f>SUM($R$54:R676)+$U$8</f>
        <v>-22.733226652471508</v>
      </c>
      <c r="T676">
        <f t="shared" si="158"/>
        <v>8.8118713460788936E-2</v>
      </c>
      <c r="U676">
        <f t="shared" si="159"/>
        <v>22.926068570515113</v>
      </c>
      <c r="X676" s="1"/>
    </row>
    <row r="677" spans="1:24" x14ac:dyDescent="0.35">
      <c r="B677">
        <f t="shared" si="144"/>
        <v>62.300000000000615</v>
      </c>
      <c r="C677">
        <f t="shared" si="145"/>
        <v>0</v>
      </c>
      <c r="D677">
        <f t="shared" si="146"/>
        <v>1693.4085944977662</v>
      </c>
      <c r="E677">
        <f t="shared" si="147"/>
        <v>-987.54519064168142</v>
      </c>
      <c r="F677">
        <f t="shared" si="148"/>
        <v>0</v>
      </c>
      <c r="G677">
        <f t="shared" si="149"/>
        <v>691.28163344856512</v>
      </c>
      <c r="H677">
        <f t="shared" si="150"/>
        <v>1185.3860161473931</v>
      </c>
      <c r="I677">
        <f t="shared" si="151"/>
        <v>1372.228225923481</v>
      </c>
      <c r="J677" s="46">
        <f t="shared" si="152"/>
        <v>1960.3260370352721</v>
      </c>
      <c r="K677">
        <f t="shared" si="153"/>
        <v>0.21839690520594413</v>
      </c>
      <c r="L677">
        <f t="shared" si="154"/>
        <v>3.8999447358238678E-3</v>
      </c>
      <c r="M677" s="46">
        <f t="shared" si="155"/>
        <v>0.2185013430401781</v>
      </c>
      <c r="N677" s="8">
        <f t="shared" si="156"/>
        <v>-6.8763055644986766E-5</v>
      </c>
      <c r="O677" s="5">
        <f>SUM($N$54:N677)*0.1+$O$30</f>
        <v>-2.8661365775745889E-3</v>
      </c>
      <c r="P677" s="5">
        <f>SUM($O$54:O677)+$U$30</f>
        <v>2.964460280808948</v>
      </c>
      <c r="Q677" s="8">
        <f t="shared" si="157"/>
        <v>-1.1791252746366678E-4</v>
      </c>
      <c r="R677" s="5">
        <f>SUM($Q$54:Q677)*0.1+$O$8</f>
        <v>-8.8084104113721751E-2</v>
      </c>
      <c r="S677" s="5">
        <f>SUM($R$54:R677)+$U$8</f>
        <v>-22.82131075658523</v>
      </c>
      <c r="T677">
        <f t="shared" si="158"/>
        <v>8.8130721864729353E-2</v>
      </c>
      <c r="U677">
        <f t="shared" si="159"/>
        <v>23.013045200605823</v>
      </c>
      <c r="X677" s="1"/>
    </row>
    <row r="678" spans="1:24" x14ac:dyDescent="0.35">
      <c r="B678">
        <f t="shared" si="144"/>
        <v>62.400000000000617</v>
      </c>
      <c r="C678">
        <f t="shared" si="145"/>
        <v>0</v>
      </c>
      <c r="D678">
        <f t="shared" si="146"/>
        <v>1693.4085944977662</v>
      </c>
      <c r="E678">
        <f t="shared" si="147"/>
        <v>-987.54519064168142</v>
      </c>
      <c r="F678">
        <f t="shared" si="148"/>
        <v>0</v>
      </c>
      <c r="G678">
        <f t="shared" si="149"/>
        <v>592.52711438439655</v>
      </c>
      <c r="H678">
        <f t="shared" si="150"/>
        <v>1016.0451566976189</v>
      </c>
      <c r="I678">
        <f t="shared" si="151"/>
        <v>1176.1956222199558</v>
      </c>
      <c r="J678" s="46">
        <f t="shared" si="152"/>
        <v>1960.3260370352721</v>
      </c>
      <c r="K678">
        <f t="shared" si="153"/>
        <v>0.1871973473193535</v>
      </c>
      <c r="L678">
        <f t="shared" si="154"/>
        <v>3.8999447358238678E-3</v>
      </c>
      <c r="M678" s="46">
        <f t="shared" si="155"/>
        <v>0.18731918094586605</v>
      </c>
      <c r="N678" s="8">
        <f t="shared" si="156"/>
        <v>-5.8939761981408491E-5</v>
      </c>
      <c r="O678" s="5">
        <f>SUM($N$54:N678)*0.1+$O$30</f>
        <v>-2.8720305537727297E-3</v>
      </c>
      <c r="P678" s="5">
        <f>SUM($O$54:O678)+$U$30</f>
        <v>2.9615882502551751</v>
      </c>
      <c r="Q678" s="8">
        <f t="shared" si="157"/>
        <v>-1.0106788068312838E-4</v>
      </c>
      <c r="R678" s="5">
        <f>SUM($Q$54:Q678)*0.1+$O$8</f>
        <v>-8.8094210901790052E-2</v>
      </c>
      <c r="S678" s="5">
        <f>SUM($R$54:R678)+$U$8</f>
        <v>-22.909404967487021</v>
      </c>
      <c r="T678">
        <f t="shared" si="158"/>
        <v>8.8141015162697497E-2</v>
      </c>
      <c r="U678">
        <f t="shared" si="159"/>
        <v>23.100039846900017</v>
      </c>
      <c r="X678" s="1"/>
    </row>
    <row r="679" spans="1:24" x14ac:dyDescent="0.35">
      <c r="B679">
        <f t="shared" si="144"/>
        <v>62.500000000000618</v>
      </c>
      <c r="C679">
        <f t="shared" si="145"/>
        <v>0</v>
      </c>
      <c r="D679">
        <f t="shared" si="146"/>
        <v>1693.4085944977662</v>
      </c>
      <c r="E679">
        <f t="shared" si="147"/>
        <v>-987.54519064168142</v>
      </c>
      <c r="F679">
        <f t="shared" si="148"/>
        <v>0</v>
      </c>
      <c r="G679">
        <f t="shared" si="149"/>
        <v>493.77259532022799</v>
      </c>
      <c r="H679">
        <f t="shared" si="150"/>
        <v>846.70429724783753</v>
      </c>
      <c r="I679">
        <f t="shared" si="151"/>
        <v>980.16301851642424</v>
      </c>
      <c r="J679" s="46">
        <f t="shared" si="152"/>
        <v>1960.3260370352721</v>
      </c>
      <c r="K679">
        <f t="shared" si="153"/>
        <v>0.15599778943276188</v>
      </c>
      <c r="L679">
        <f t="shared" si="154"/>
        <v>3.8999447358238678E-3</v>
      </c>
      <c r="M679" s="46">
        <f t="shared" si="155"/>
        <v>0.15614396887083329</v>
      </c>
      <c r="N679" s="8">
        <f t="shared" si="156"/>
        <v>-4.9116468317830217E-5</v>
      </c>
      <c r="O679" s="5">
        <f>SUM($N$54:N679)*0.1+$O$30</f>
        <v>-2.8769422006045126E-3</v>
      </c>
      <c r="P679" s="5">
        <f>SUM($O$54:O679)+$U$30</f>
        <v>2.9587113080545708</v>
      </c>
      <c r="Q679" s="8">
        <f t="shared" si="157"/>
        <v>-8.4223233902589256E-5</v>
      </c>
      <c r="R679" s="5">
        <f>SUM($Q$54:Q679)*0.1+$O$8</f>
        <v>-8.8102633225180305E-2</v>
      </c>
      <c r="S679" s="5">
        <f>SUM($R$54:R679)+$U$8</f>
        <v>-22.997507600712201</v>
      </c>
      <c r="T679">
        <f t="shared" si="158"/>
        <v>8.8149593179074073E-2</v>
      </c>
      <c r="U679">
        <f t="shared" si="159"/>
        <v>23.187050878652624</v>
      </c>
      <c r="X679" s="1"/>
    </row>
    <row r="680" spans="1:24" x14ac:dyDescent="0.35">
      <c r="B680">
        <f t="shared" si="144"/>
        <v>62.60000000000062</v>
      </c>
      <c r="C680">
        <f t="shared" si="145"/>
        <v>0</v>
      </c>
      <c r="D680">
        <f t="shared" si="146"/>
        <v>1693.4085944977662</v>
      </c>
      <c r="E680">
        <f t="shared" si="147"/>
        <v>-987.54519064168142</v>
      </c>
      <c r="F680">
        <f t="shared" si="148"/>
        <v>0</v>
      </c>
      <c r="G680">
        <f t="shared" si="149"/>
        <v>395.01807625605579</v>
      </c>
      <c r="H680">
        <f t="shared" si="150"/>
        <v>677.36343779806339</v>
      </c>
      <c r="I680">
        <f t="shared" si="151"/>
        <v>784.13041481289702</v>
      </c>
      <c r="J680" s="46">
        <f t="shared" si="152"/>
        <v>1960.3260370352721</v>
      </c>
      <c r="K680">
        <f t="shared" si="153"/>
        <v>0.12479823154617092</v>
      </c>
      <c r="L680">
        <f t="shared" si="154"/>
        <v>3.8999447358238678E-3</v>
      </c>
      <c r="M680" s="46">
        <f t="shared" si="155"/>
        <v>0.12498090775746162</v>
      </c>
      <c r="N680" s="8">
        <f t="shared" si="156"/>
        <v>-3.9293174654251576E-5</v>
      </c>
      <c r="O680" s="5">
        <f>SUM($N$54:N680)*0.1+$O$30</f>
        <v>-2.8808715180699378E-3</v>
      </c>
      <c r="P680" s="5">
        <f>SUM($O$54:O680)+$U$30</f>
        <v>2.9558304365365009</v>
      </c>
      <c r="Q680" s="8">
        <f t="shared" si="157"/>
        <v>-6.7378587122050851E-5</v>
      </c>
      <c r="R680" s="5">
        <f>SUM($Q$54:Q680)*0.1+$O$8</f>
        <v>-8.810937108389251E-2</v>
      </c>
      <c r="S680" s="5">
        <f>SUM($R$54:R680)+$U$8</f>
        <v>-23.085616971796092</v>
      </c>
      <c r="T680">
        <f t="shared" si="158"/>
        <v>8.8156455767588002E-2</v>
      </c>
      <c r="U680">
        <f t="shared" si="159"/>
        <v>23.27407666349055</v>
      </c>
      <c r="X680" s="1"/>
    </row>
    <row r="681" spans="1:24" x14ac:dyDescent="0.35">
      <c r="B681">
        <f t="shared" si="144"/>
        <v>62.700000000000621</v>
      </c>
      <c r="C681">
        <f t="shared" si="145"/>
        <v>0</v>
      </c>
      <c r="D681">
        <f t="shared" si="146"/>
        <v>1693.4085944977662</v>
      </c>
      <c r="E681">
        <f t="shared" si="147"/>
        <v>-987.54519064168142</v>
      </c>
      <c r="F681">
        <f t="shared" si="148"/>
        <v>0</v>
      </c>
      <c r="G681">
        <f t="shared" si="149"/>
        <v>296.26355719189087</v>
      </c>
      <c r="H681">
        <f t="shared" si="150"/>
        <v>508.02257834828197</v>
      </c>
      <c r="I681">
        <f t="shared" si="151"/>
        <v>588.09781110936729</v>
      </c>
      <c r="J681" s="46">
        <f t="shared" si="152"/>
        <v>1960.3260370352721</v>
      </c>
      <c r="K681">
        <f t="shared" si="153"/>
        <v>9.3598673659579579E-2</v>
      </c>
      <c r="L681">
        <f t="shared" si="154"/>
        <v>3.8999447358238678E-3</v>
      </c>
      <c r="M681" s="46">
        <f t="shared" si="155"/>
        <v>9.3842103651079325E-2</v>
      </c>
      <c r="N681" s="8">
        <f t="shared" si="156"/>
        <v>-2.9469880990673668E-5</v>
      </c>
      <c r="O681" s="5">
        <f>SUM($N$54:N681)*0.1+$O$30</f>
        <v>-2.8838185061690054E-3</v>
      </c>
      <c r="P681" s="5">
        <f>SUM($O$54:O681)+$U$30</f>
        <v>2.9529466180303321</v>
      </c>
      <c r="Q681" s="8">
        <f t="shared" si="157"/>
        <v>-5.0533940341511721E-5</v>
      </c>
      <c r="R681" s="5">
        <f>SUM($Q$54:Q681)*0.1+$O$8</f>
        <v>-8.8114424477926667E-2</v>
      </c>
      <c r="S681" s="5">
        <f>SUM($R$54:R681)+$U$8</f>
        <v>-23.173731396274018</v>
      </c>
      <c r="T681">
        <f t="shared" si="158"/>
        <v>8.8161602811273596E-2</v>
      </c>
      <c r="U681">
        <f t="shared" si="159"/>
        <v>23.361115567446536</v>
      </c>
      <c r="X681" s="1"/>
    </row>
    <row r="682" spans="1:24" x14ac:dyDescent="0.35">
      <c r="B682">
        <f t="shared" si="144"/>
        <v>62.800000000000622</v>
      </c>
      <c r="C682">
        <f t="shared" si="145"/>
        <v>0</v>
      </c>
      <c r="D682">
        <f t="shared" si="146"/>
        <v>1693.4085944977662</v>
      </c>
      <c r="E682">
        <f t="shared" si="147"/>
        <v>-987.54519064168142</v>
      </c>
      <c r="F682">
        <f t="shared" si="148"/>
        <v>0</v>
      </c>
      <c r="G682">
        <f t="shared" si="149"/>
        <v>197.50903812772231</v>
      </c>
      <c r="H682">
        <f t="shared" si="150"/>
        <v>338.68171889850782</v>
      </c>
      <c r="I682">
        <f t="shared" si="151"/>
        <v>392.06520740584205</v>
      </c>
      <c r="J682" s="46">
        <f t="shared" si="152"/>
        <v>1960.3260370352721</v>
      </c>
      <c r="K682">
        <f t="shared" si="153"/>
        <v>6.2399115772988942E-2</v>
      </c>
      <c r="L682">
        <f t="shared" si="154"/>
        <v>3.8999447358238678E-3</v>
      </c>
      <c r="M682" s="46">
        <f t="shared" si="155"/>
        <v>6.2763670670845234E-2</v>
      </c>
      <c r="N682" s="8">
        <f t="shared" si="156"/>
        <v>-1.9646587327095393E-5</v>
      </c>
      <c r="O682" s="5">
        <f>SUM($N$54:N682)*0.1+$O$30</f>
        <v>-2.885783164901715E-3</v>
      </c>
      <c r="P682" s="5">
        <f>SUM($O$54:O682)+$U$30</f>
        <v>2.9500608348654302</v>
      </c>
      <c r="Q682" s="8">
        <f t="shared" si="157"/>
        <v>-3.3689293560973316E-5</v>
      </c>
      <c r="R682" s="5">
        <f>SUM($Q$54:Q682)*0.1+$O$8</f>
        <v>-8.8117793407282763E-2</v>
      </c>
      <c r="S682" s="5">
        <f>SUM($R$54:R682)+$U$8</f>
        <v>-23.2618491896813</v>
      </c>
      <c r="T682">
        <f t="shared" si="158"/>
        <v>8.8165034222436475E-2</v>
      </c>
      <c r="U682">
        <f t="shared" si="159"/>
        <v>23.448165954992799</v>
      </c>
      <c r="X682" s="1"/>
    </row>
    <row r="683" spans="1:24" x14ac:dyDescent="0.35">
      <c r="B683">
        <f t="shared" ref="B683:B684" si="160">B682+0.1</f>
        <v>62.900000000000624</v>
      </c>
      <c r="C683">
        <f t="shared" si="145"/>
        <v>0</v>
      </c>
      <c r="D683">
        <f t="shared" si="146"/>
        <v>1693.4085944977662</v>
      </c>
      <c r="E683">
        <f t="shared" si="147"/>
        <v>-987.54519064168142</v>
      </c>
      <c r="F683">
        <f t="shared" si="148"/>
        <v>0</v>
      </c>
      <c r="G683">
        <f t="shared" si="149"/>
        <v>98.754519063550106</v>
      </c>
      <c r="H683">
        <f t="shared" si="150"/>
        <v>169.34085944871913</v>
      </c>
      <c r="I683">
        <f t="shared" si="151"/>
        <v>196.03260370230237</v>
      </c>
      <c r="J683" s="46">
        <f t="shared" si="152"/>
        <v>1960.3260370352721</v>
      </c>
      <c r="K683">
        <f t="shared" si="153"/>
        <v>3.1199557886396008E-2</v>
      </c>
      <c r="L683">
        <f t="shared" si="154"/>
        <v>3.8999447358238678E-3</v>
      </c>
      <c r="M683" s="46">
        <f t="shared" si="155"/>
        <v>3.1922423453334743E-2</v>
      </c>
      <c r="N683" s="8">
        <f t="shared" si="156"/>
        <v>-9.8232936635167562E-6</v>
      </c>
      <c r="O683" s="5">
        <f>SUM($N$54:N683)*0.1+$O$30</f>
        <v>-2.8867654942680665E-3</v>
      </c>
      <c r="P683" s="5">
        <f>SUM($O$54:O683)+$U$30</f>
        <v>2.9471740693711621</v>
      </c>
      <c r="Q683" s="8">
        <f t="shared" si="157"/>
        <v>-1.6844646780433461E-5</v>
      </c>
      <c r="R683" s="5">
        <f>SUM($Q$54:Q683)*0.1+$O$8</f>
        <v>-8.8119477871960797E-2</v>
      </c>
      <c r="S683" s="5">
        <f>SUM($R$54:R683)+$U$8</f>
        <v>-23.349968667553259</v>
      </c>
      <c r="T683">
        <f t="shared" si="158"/>
        <v>8.8166749942627951E-2</v>
      </c>
      <c r="U683">
        <f t="shared" si="159"/>
        <v>23.535226189074383</v>
      </c>
      <c r="X683" s="1"/>
    </row>
    <row r="684" spans="1:24" x14ac:dyDescent="0.35">
      <c r="B684">
        <f t="shared" si="160"/>
        <v>63.000000000000625</v>
      </c>
      <c r="C684">
        <f t="shared" si="145"/>
        <v>0</v>
      </c>
      <c r="D684">
        <f t="shared" si="146"/>
        <v>1693.4085944977662</v>
      </c>
      <c r="E684">
        <f t="shared" si="147"/>
        <v>-987.54519064168142</v>
      </c>
      <c r="F684">
        <f t="shared" si="148"/>
        <v>0</v>
      </c>
      <c r="G684">
        <f t="shared" si="149"/>
        <v>-6.184563972055912E-10</v>
      </c>
      <c r="H684">
        <f t="shared" si="150"/>
        <v>-1.0622898116707802E-9</v>
      </c>
      <c r="I684">
        <f t="shared" si="151"/>
        <v>1.2292062313639895E-9</v>
      </c>
      <c r="J684" s="46">
        <f t="shared" si="152"/>
        <v>1960.3260370352721</v>
      </c>
      <c r="K684">
        <f t="shared" si="153"/>
        <v>1.956342478009389E-13</v>
      </c>
      <c r="L684">
        <f t="shared" si="154"/>
        <v>3.8999447358238678E-3</v>
      </c>
      <c r="M684" s="46">
        <f t="shared" si="155"/>
        <v>6.7549024291577216E-3</v>
      </c>
      <c r="N684" s="8">
        <f t="shared" si="156"/>
        <v>6.1518995438796552E-17</v>
      </c>
      <c r="O684" s="5">
        <f>SUM($N$54:N684)*0.1+$O$30</f>
        <v>-2.88676549426806E-3</v>
      </c>
      <c r="P684" s="5">
        <f>SUM($O$54:O684)+$U$30</f>
        <v>2.944287303876894</v>
      </c>
      <c r="Q684" s="8">
        <f t="shared" si="157"/>
        <v>1.0566792157722701E-16</v>
      </c>
      <c r="R684" s="5">
        <f>SUM($Q$54:Q684)*0.1+$O$8</f>
        <v>-8.8119477871960783E-2</v>
      </c>
      <c r="S684" s="5">
        <f>SUM($R$54:R684)+$U$8</f>
        <v>-23.438088145425219</v>
      </c>
      <c r="T684">
        <f t="shared" si="158"/>
        <v>8.8166749942627937E-2</v>
      </c>
      <c r="U684">
        <f t="shared" si="159"/>
        <v>23.622294631142267</v>
      </c>
      <c r="X684" s="1"/>
    </row>
    <row r="685" spans="1:24" x14ac:dyDescent="0.35">
      <c r="A685" s="110" t="s">
        <v>268</v>
      </c>
      <c r="B685" s="110">
        <v>63.1</v>
      </c>
      <c r="C685">
        <f>C684+G12</f>
        <v>0</v>
      </c>
      <c r="D685">
        <f>D684+B18</f>
        <v>0</v>
      </c>
      <c r="E685">
        <f>E684+B19</f>
        <v>0</v>
      </c>
      <c r="F685">
        <f t="shared" si="148"/>
        <v>0</v>
      </c>
      <c r="G685">
        <f>ABS(G684)</f>
        <v>6.184563972055912E-10</v>
      </c>
      <c r="H685">
        <f>ABS(H684)</f>
        <v>1.0622898116707802E-9</v>
      </c>
      <c r="J685" s="46"/>
      <c r="M685" s="46"/>
    </row>
    <row r="686" spans="1:24" x14ac:dyDescent="0.35">
      <c r="A686" s="111" t="s">
        <v>270</v>
      </c>
      <c r="C686" s="112" t="s">
        <v>72</v>
      </c>
      <c r="D686" s="112" t="s">
        <v>110</v>
      </c>
      <c r="E686" s="112" t="s">
        <v>111</v>
      </c>
      <c r="F686" s="112" t="s">
        <v>113</v>
      </c>
      <c r="G686" s="112" t="s">
        <v>112</v>
      </c>
      <c r="H686" s="112" t="s">
        <v>119</v>
      </c>
      <c r="I686" s="112" t="s">
        <v>123</v>
      </c>
      <c r="J686" s="112" t="s">
        <v>125</v>
      </c>
      <c r="K686" s="112" t="s">
        <v>137</v>
      </c>
      <c r="L686" s="112" t="s">
        <v>138</v>
      </c>
      <c r="M686" s="112" t="s">
        <v>139</v>
      </c>
    </row>
  </sheetData>
  <mergeCells count="16">
    <mergeCell ref="K50:M50"/>
    <mergeCell ref="N50:V50"/>
    <mergeCell ref="M2:U3"/>
    <mergeCell ref="L8:N8"/>
    <mergeCell ref="R8:T8"/>
    <mergeCell ref="L30:N30"/>
    <mergeCell ref="R30:T30"/>
    <mergeCell ref="A40:D40"/>
    <mergeCell ref="A28:D28"/>
    <mergeCell ref="A29:D29"/>
    <mergeCell ref="C50:J50"/>
    <mergeCell ref="A30:D30"/>
    <mergeCell ref="A31:D31"/>
    <mergeCell ref="A32:D32"/>
    <mergeCell ref="A33:D33"/>
    <mergeCell ref="A34:D34"/>
  </mergeCells>
  <conditionalFormatting sqref="C685 E685">
    <cfRule type="cellIs" dxfId="5" priority="5" operator="notBetween">
      <formula>-0.000000001</formula>
      <formula>0.000000001</formula>
    </cfRule>
    <cfRule type="cellIs" dxfId="4" priority="6" operator="between">
      <formula>-0.000000001</formula>
      <formula>0.000000001</formula>
    </cfRule>
  </conditionalFormatting>
  <conditionalFormatting sqref="D685">
    <cfRule type="cellIs" dxfId="3" priority="3" operator="notBetween">
      <formula>-0.000000001</formula>
      <formula>0.000000001</formula>
    </cfRule>
    <cfRule type="cellIs" dxfId="2" priority="4" operator="between">
      <formula>-0.000000001</formula>
      <formula>0.000000001</formula>
    </cfRule>
  </conditionalFormatting>
  <conditionalFormatting sqref="G685:H685">
    <cfRule type="cellIs" dxfId="1" priority="1" operator="greaterThan">
      <formula>0.00000001</formula>
    </cfRule>
    <cfRule type="cellIs" dxfId="0" priority="2" operator="lessThan">
      <formula>0.00000001</formula>
    </cfRule>
  </conditionalFormatting>
  <dataValidations disablePrompts="1" count="1">
    <dataValidation type="list" allowBlank="1" showInputMessage="1" showErrorMessage="1" sqref="G20" xr:uid="{9F8D210B-33AD-45A0-B3F2-2B8A445878D1}">
      <formula1>$K$1:$K$2</formula1>
    </dataValidation>
  </dataValidations>
  <hyperlinks>
    <hyperlink ref="A686" location="'Arbre 7'!A1" display="remonter" xr:uid="{6ED25A2E-919D-49C9-906F-193A2AB51305}"/>
    <hyperlink ref="A29:D29" location="'Arbre 7'!A685" display="Cliquer ici" xr:uid="{AE3611DB-E79C-4D8B-B73D-84024B0F06F2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F11-A659-4D48-AF9D-5162427E28BC}">
  <dimension ref="A1"/>
  <sheetViews>
    <sheetView workbookViewId="0">
      <selection activeCell="G19" sqref="G1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6B6-A67A-4AE1-9E0D-6E0166D69C28}">
  <dimension ref="A1"/>
  <sheetViews>
    <sheetView workbookViewId="0">
      <selection activeCell="G18" sqref="G18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Résistance des engrenages</vt:lpstr>
      <vt:lpstr>Arbre 6</vt:lpstr>
      <vt:lpstr>Roulements 6</vt:lpstr>
      <vt:lpstr>Arbre 7</vt:lpstr>
      <vt:lpstr>Roulements 7</vt:lpstr>
      <vt:lpstr>Lubrification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2020-12-26T21:46:30Z</dcterms:modified>
</cp:coreProperties>
</file>