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71A6B88B-48E4-4927-A0FF-376D81E94651}" xr6:coauthVersionLast="45" xr6:coauthVersionMax="45" xr10:uidLastSave="{00000000-0000-0000-0000-000000000000}"/>
  <bookViews>
    <workbookView xWindow="936" yWindow="-108" windowWidth="22212" windowHeight="13176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  <sheet name="Etancheite" sheetId="8" r:id="rId8"/>
    <sheet name="Arbre Sortie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" l="1"/>
  <c r="G5" i="1"/>
  <c r="B5" i="8" l="1"/>
  <c r="B4" i="8"/>
  <c r="B3" i="8"/>
  <c r="C31" i="6" l="1"/>
  <c r="C30" i="6"/>
  <c r="C28" i="6"/>
  <c r="B33" i="6"/>
  <c r="B31" i="6"/>
  <c r="B30" i="6"/>
  <c r="B29" i="6"/>
  <c r="B28" i="6"/>
  <c r="B38" i="6" s="1"/>
  <c r="B37" i="6" l="1"/>
  <c r="B39" i="6" s="1"/>
  <c r="B40" i="6" s="1"/>
  <c r="S21" i="4" a="1"/>
  <c r="S21" i="4" s="1"/>
  <c r="B13" i="4"/>
  <c r="Q5" i="4" s="1"/>
  <c r="Q4" i="4" l="1"/>
  <c r="Q12" i="4"/>
  <c r="Q11" i="4"/>
  <c r="Q10" i="4"/>
  <c r="Q9" i="4"/>
  <c r="Q8" i="4"/>
  <c r="Q7" i="4"/>
  <c r="Q6" i="4"/>
  <c r="A33" i="2"/>
  <c r="A32" i="2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559" i="2"/>
  <c r="G558" i="2"/>
  <c r="F558" i="2"/>
  <c r="L558" i="2" s="1"/>
  <c r="C558" i="2"/>
  <c r="B12" i="1"/>
  <c r="B13" i="1" s="1"/>
  <c r="B11" i="1" s="1"/>
  <c r="B10" i="1"/>
  <c r="G8" i="1" s="1"/>
  <c r="B16" i="1" s="1"/>
  <c r="L2" i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B566" i="2" l="1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B10" i="3"/>
  <c r="C29" i="6" s="1"/>
  <c r="C37" i="6" s="1"/>
  <c r="C39" i="6" s="1"/>
  <c r="C40" i="6" s="1"/>
  <c r="B57" i="3"/>
  <c r="C56" i="3"/>
  <c r="B42" i="2"/>
  <c r="B43" i="2"/>
  <c r="F56" i="3" l="1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D857" i="3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D773" i="3" l="1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G4" i="4" a="1"/>
  <c r="B4" i="5" a="1"/>
  <c r="G3" i="5" a="1"/>
  <c r="B4" i="4" a="1"/>
  <c r="B3" i="5" l="1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B18" i="4" l="1"/>
  <c r="B23" i="4" s="1"/>
  <c r="B21" i="4" s="1"/>
  <c r="B22" i="4" s="1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J572" i="2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C36" i="3" l="1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S684" i="3"/>
  <c r="U684" i="3" s="1"/>
  <c r="B24" i="3" s="1"/>
  <c r="B25" i="3" s="1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S854" i="3" l="1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U909" i="3" s="1"/>
  <c r="P892" i="3"/>
  <c r="U892" i="3" s="1"/>
  <c r="P916" i="3"/>
  <c r="P908" i="3"/>
  <c r="P716" i="3"/>
  <c r="P811" i="3"/>
  <c r="U811" i="3" s="1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U911" i="3" s="1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P858" i="3"/>
  <c r="P689" i="3"/>
  <c r="U689" i="3" s="1"/>
  <c r="P761" i="3"/>
  <c r="U761" i="3" s="1"/>
  <c r="P755" i="3"/>
  <c r="U755" i="3" s="1"/>
  <c r="P692" i="3"/>
  <c r="P882" i="3"/>
  <c r="P790" i="3"/>
  <c r="U790" i="3" s="1"/>
  <c r="P792" i="3"/>
  <c r="P749" i="3"/>
  <c r="P846" i="3"/>
  <c r="P718" i="3"/>
  <c r="U718" i="3" s="1"/>
  <c r="P863" i="3"/>
  <c r="P762" i="3"/>
  <c r="P797" i="3"/>
  <c r="P917" i="3"/>
  <c r="P728" i="3"/>
  <c r="P747" i="3"/>
  <c r="P769" i="3"/>
  <c r="P706" i="3"/>
  <c r="U706" i="3" s="1"/>
  <c r="P812" i="3"/>
  <c r="P927" i="3"/>
  <c r="P887" i="3"/>
  <c r="P939" i="3"/>
  <c r="P741" i="3"/>
  <c r="U741" i="3" s="1"/>
  <c r="P750" i="3"/>
  <c r="P915" i="3"/>
  <c r="P753" i="3"/>
  <c r="U753" i="3" s="1"/>
  <c r="P711" i="3"/>
  <c r="P808" i="3"/>
  <c r="P820" i="3"/>
  <c r="P705" i="3"/>
  <c r="P854" i="3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P931" i="3"/>
  <c r="P742" i="3"/>
  <c r="U742" i="3" s="1"/>
  <c r="P934" i="3"/>
  <c r="P869" i="3"/>
  <c r="P879" i="3"/>
  <c r="P816" i="3"/>
  <c r="U816" i="3" s="1"/>
  <c r="P765" i="3"/>
  <c r="P754" i="3"/>
  <c r="P700" i="3"/>
  <c r="U700" i="3" s="1"/>
  <c r="P829" i="3"/>
  <c r="U829" i="3" s="1"/>
  <c r="P766" i="3"/>
  <c r="P701" i="3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U907" i="3" s="1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U823" i="3" s="1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U810" i="3" s="1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P745" i="3"/>
  <c r="U745" i="3" s="1"/>
  <c r="P779" i="3"/>
  <c r="U779" i="3" s="1"/>
  <c r="P840" i="3"/>
  <c r="U840" i="3" s="1"/>
  <c r="P855" i="3"/>
  <c r="U855" i="3" s="1"/>
  <c r="P780" i="3"/>
  <c r="P726" i="3"/>
  <c r="U726" i="3" s="1"/>
  <c r="P789" i="3"/>
  <c r="P785" i="3"/>
  <c r="U785" i="3" s="1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U697" i="3" s="1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U780" i="3" s="1"/>
  <c r="S896" i="3"/>
  <c r="S698" i="3"/>
  <c r="U698" i="3" s="1"/>
  <c r="S705" i="3"/>
  <c r="U705" i="3" s="1"/>
  <c r="S877" i="3"/>
  <c r="S849" i="3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U815" i="3" s="1"/>
  <c r="S792" i="3"/>
  <c r="S928" i="3"/>
  <c r="U802" i="3"/>
  <c r="U770" i="3"/>
  <c r="U887" i="3"/>
  <c r="U777" i="3"/>
  <c r="U861" i="3"/>
  <c r="U931" i="3"/>
  <c r="U716" i="3"/>
  <c r="U886" i="3"/>
  <c r="U769" i="3"/>
  <c r="U856" i="3"/>
  <c r="U913" i="3"/>
  <c r="U805" i="3"/>
  <c r="U833" i="3"/>
  <c r="U688" i="3"/>
  <c r="U918" i="3"/>
  <c r="U888" i="3"/>
  <c r="U851" i="3"/>
  <c r="U905" i="3"/>
  <c r="U854" i="3"/>
  <c r="U750" i="3"/>
  <c r="U846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P803" i="3"/>
  <c r="U803" i="3" s="1"/>
  <c r="P798" i="3"/>
  <c r="U798" i="3" s="1"/>
  <c r="P796" i="3"/>
  <c r="P699" i="3"/>
  <c r="P735" i="3"/>
  <c r="P725" i="3"/>
  <c r="U725" i="3" s="1"/>
  <c r="P694" i="3"/>
  <c r="U694" i="3" s="1"/>
  <c r="U797" i="3"/>
  <c r="U827" i="3"/>
  <c r="U814" i="3"/>
  <c r="U869" i="3"/>
  <c r="U732" i="3"/>
  <c r="P933" i="3"/>
  <c r="U933" i="3" s="1"/>
  <c r="U917" i="3"/>
  <c r="U740" i="3"/>
  <c r="U747" i="3"/>
  <c r="U916" i="3"/>
  <c r="U704" i="3"/>
  <c r="U924" i="3"/>
  <c r="U759" i="3"/>
  <c r="U804" i="3"/>
  <c r="U897" i="3"/>
  <c r="U762" i="3"/>
  <c r="U858" i="3"/>
  <c r="U830" i="3"/>
  <c r="U881" i="3"/>
  <c r="U721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U870" i="3" s="1"/>
  <c r="S908" i="3"/>
  <c r="U908" i="3" s="1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926" i="3"/>
  <c r="M684" i="3"/>
  <c r="T684" i="3"/>
  <c r="U837" i="3" l="1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<sst xmlns="http://schemas.openxmlformats.org/spreadsheetml/2006/main" count="1097" uniqueCount="498">
  <si>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</si>
  <si>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</si>
  <si>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</si>
  <si>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</si>
  <si>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</si>
  <si>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</si>
  <si>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</si>
  <si>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</si>
  <si>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</si>
  <si>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</si>
  <si>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</si>
  <si>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</si>
  <si>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</si>
  <si>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</si>
  <si>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</si>
  <si>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</si>
  <si>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</si>
  <si>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</si>
  <si>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</si>
  <si>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</si>
  <si>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</si>
  <si>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</si>
  <si>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</si>
  <si>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</si>
  <si>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</si>
  <si>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</si>
  <si>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</si>
  <si>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</si>
  <si>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</si>
  <si>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</si>
  <si>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</si>
  <si>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</si>
  <si>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</si>
  <si>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</si>
  <si>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</si>
  <si>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</si>
  <si>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</si>
  <si>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</si>
  <si>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</si>
  <si>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</si>
  <si>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</si>
  <si>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</si>
  <si>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</si>
  <si>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</si>
  <si>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</si>
  <si>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</si>
  <si>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</si>
  <si>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</si>
  <si>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</si>
  <si>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</si>
  <si>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</si>
  <si>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</si>
  <si>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</si>
  <si>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</si>
  <si>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</si>
  <si>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</si>
  <si>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</si>
  <si>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</si>
  <si>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</si>
  <si>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</si>
  <si>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</si>
  <si>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</si>
  <si>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</si>
  <si>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</si>
  <si>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</si>
  <si>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</si>
  <si>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</si>
  <si>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</si>
  <si>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</si>
  <si>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</si>
  <si>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</si>
  <si>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</si>
  <si>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</si>
  <si>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</si>
  <si>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</si>
  <si>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</si>
  <si>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</si>
  <si>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</si>
  <si>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</si>
  <si>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</si>
  <si>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</si>
  <si>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</si>
  <si>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</si>
  <si>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</si>
  <si>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</si>
  <si>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</si>
  <si>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</si>
  <si>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</si>
  <si>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</si>
  <si>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</si>
  <si>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</si>
  <si>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</si>
  <si>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</si>
  <si>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</si>
  <si>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</si>
  <si>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</si>
  <si>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</si>
  <si>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</si>
  <si>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</si>
  <si>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</si>
  <si>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</si>
  <si>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</si>
  <si>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</si>
  <si>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</si>
  <si>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</si>
  <si>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</si>
  <si>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</si>
  <si>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</si>
  <si>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</si>
  <si>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</si>
  <si>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</si>
  <si>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</si>
  <si>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</si>
  <si>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</si>
  <si>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</si>
  <si>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</si>
  <si>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</si>
  <si>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</si>
  <si>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</si>
  <si>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</si>
  <si>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</si>
  <si>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</si>
  <si>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</si>
  <si>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</si>
  <si>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</si>
  <si>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</si>
  <si>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</si>
  <si>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</si>
  <si>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</si>
  <si>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</si>
  <si>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</si>
  <si>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</si>
  <si>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</si>
  <si>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</si>
  <si>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</si>
  <si>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</si>
  <si>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</si>
  <si>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</si>
  <si>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</si>
  <si>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</si>
  <si>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</si>
  <si>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</si>
  <si>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</si>
  <si>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</si>
  <si>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</si>
  <si>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</si>
  <si>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</si>
  <si>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</si>
  <si>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</si>
  <si>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</si>
  <si>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</si>
  <si>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</si>
  <si>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</si>
  <si>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</si>
  <si>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</si>
  <si>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</si>
  <si>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</si>
  <si>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</si>
  <si>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</si>
  <si>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</si>
  <si>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</si>
  <si>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</si>
  <si>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</si>
  <si>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</si>
  <si>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</si>
  <si>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</si>
  <si>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</si>
  <si>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</si>
  <si>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</si>
  <si>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</si>
  <si>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</si>
  <si>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</si>
  <si>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</si>
  <si>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</si>
  <si>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</si>
  <si>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</si>
  <si>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</si>
  <si>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</si>
  <si>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</si>
  <si>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</si>
  <si>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</si>
  <si>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</si>
  <si>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</si>
  <si>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</si>
  <si>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</si>
  <si>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</si>
  <si>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</si>
  <si>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</si>
  <si>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</si>
  <si>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</si>
  <si>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</si>
  <si>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</si>
  <si>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</si>
  <si>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</si>
  <si>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</si>
  <si>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</si>
  <si>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</si>
  <si>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</si>
  <si>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</si>
  <si>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</si>
  <si>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</si>
  <si>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</si>
  <si>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</si>
  <si>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</si>
  <si>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</si>
  <si>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</si>
  <si>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</si>
  <si>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</si>
  <si>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</si>
  <si>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</si>
  <si>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</si>
  <si>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</si>
  <si>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</si>
  <si>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</si>
  <si>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</si>
  <si>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</si>
  <si>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</si>
  <si>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</si>
  <si>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</si>
  <si>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</si>
  <si>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</si>
  <si>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</si>
  <si>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</si>
  <si>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</si>
  <si>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</si>
  <si>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</si>
  <si>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</si>
  <si>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</si>
  <si>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</si>
  <si>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</si>
  <si>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</si>
  <si>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</si>
  <si>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</si>
  <si>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</si>
  <si>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</si>
  <si>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</si>
  <si>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</si>
  <si>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</si>
  <si>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</si>
  <si>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</si>
  <si>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</si>
  <si>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</si>
  <si>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</si>
  <si>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</si>
  <si>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</si>
  <si>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</si>
  <si>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</si>
  <si>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</si>
  <si>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</si>
  <si>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</si>
  <si>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</si>
  <si>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</si>
  <si>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</si>
  <si>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</si>
  <si>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</si>
  <si>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</si>
  <si>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</si>
  <si>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</si>
  <si>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</si>
  <si>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</si>
  <si>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</si>
  <si>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</si>
  <si>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</si>
  <si>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</si>
  <si>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</si>
  <si>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</si>
  <si>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</si>
  <si>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</si>
  <si>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</si>
  <si>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</si>
  <si>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</si>
  <si>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</si>
  <si>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</si>
  <si>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</si>
  <si>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</si>
  <si>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</si>
  <si>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</si>
  <si>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</si>
  <si>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</si>
  <si>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</si>
  <si>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</si>
  <si>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</si>
  <si>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</si>
  <si>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</si>
  <si>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</si>
  <si>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</si>
  <si>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</si>
  <si>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</si>
  <si>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</si>
  <si>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</si>
  <si>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</si>
  <si>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</si>
  <si>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</si>
  <si>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</si>
  <si>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</si>
  <si>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</si>
  <si>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</si>
  <si>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</si>
  <si>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</si>
  <si>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</si>
  <si>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</si>
  <si>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</si>
  <si>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</si>
  <si>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</si>
  <si>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</si>
  <si>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</si>
  <si>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</si>
  <si>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</si>
  <si>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</si>
  <si>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</si>
  <si>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</si>
  <si>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</si>
  <si>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</si>
  <si>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</si>
  <si>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</si>
  <si>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</si>
  <si>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</si>
  <si>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</si>
  <si>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</si>
  <si>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</si>
  <si>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</si>
  <si>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</si>
  <si>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</si>
  <si>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</si>
  <si>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</si>
  <si>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</si>
  <si>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</si>
  <si>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</si>
  <si>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</si>
  <si>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</si>
  <si>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</si>
  <si>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</si>
  <si>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</si>
  <si>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</si>
  <si>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</si>
  <si>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</si>
  <si>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</si>
  <si>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</si>
  <si>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</si>
  <si>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</si>
  <si>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</si>
  <si>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</si>
  <si>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</si>
  <si>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</si>
  <si>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</si>
  <si>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</si>
  <si>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</si>
  <si>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</si>
  <si>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</si>
  <si>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</si>
  <si>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</si>
  <si>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</si>
  <si>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</si>
  <si>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</si>
  <si>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</si>
  <si>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</si>
  <si>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</si>
  <si>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</si>
  <si>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</si>
  <si>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</si>
  <si>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</si>
  <si>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</si>
  <si>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</si>
  <si>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</si>
  <si>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</si>
  <si>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</si>
  <si>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</si>
  <si>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</si>
  <si>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</si>
  <si>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</si>
  <si>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</si>
  <si>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</si>
  <si>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</si>
  <si>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</si>
  <si>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</si>
  <si>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</si>
  <si>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</si>
  <si>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</si>
  <si>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</si>
  <si>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</si>
  <si>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</si>
  <si>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</si>
  <si>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</si>
  <si>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</si>
  <si>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</si>
  <si>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</si>
  <si>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</si>
  <si>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</si>
  <si>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</si>
  <si>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</si>
  <si>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</si>
  <si>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</si>
  <si>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</si>
  <si>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</si>
  <si>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</si>
  <si>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</si>
  <si>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</si>
  <si>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</si>
  <si>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</si>
  <si>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</si>
  <si>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</si>
  <si>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</si>
  <si>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</si>
  <si>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</si>
  <si>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</si>
  <si>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</si>
  <si>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</si>
  <si>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</si>
  <si>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</si>
  <si>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</si>
  <si>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</si>
  <si>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</si>
  <si>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</si>
  <si>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</si>
  <si>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</si>
  <si>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</si>
  <si>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</si>
  <si>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</si>
  <si>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</si>
  <si>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</si>
  <si>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</si>
  <si>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</si>
  <si>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</si>
  <si>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</si>
  <si>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</si>
  <si>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</si>
  <si>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</si>
  <si>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</si>
  <si>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</si>
  <si>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</si>
  <si>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</si>
  <si>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</si>
  <si>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</si>
  <si>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</si>
  <si>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</si>
  <si>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</si>
  <si>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</si>
  <si>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</si>
  <si>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</si>
  <si>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</si>
  <si>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</si>
  <si>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</si>
  <si>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</si>
  <si>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</si>
  <si>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</si>
  <si>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</si>
  <si>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</si>
  <si>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</si>
  <si>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</si>
  <si>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</si>
  <si>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</si>
  <si>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</si>
  <si>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</si>
  <si>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</si>
  <si>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</si>
  <si>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</si>
  <si>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</si>
  <si>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</si>
  <si>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</si>
  <si>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</si>
  <si>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</si>
  <si>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</si>
  <si>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</si>
  <si>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</si>
  <si>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</si>
  <si>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</si>
  <si>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</si>
  <si>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</si>
  <si>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</si>
  <si>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</si>
  <si>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</si>
  <si>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</si>
  <si>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</si>
  <si>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</si>
  <si>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</si>
  <si>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</si>
  <si>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</si>
  <si>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</si>
  <si>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</si>
  <si>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</si>
  <si>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</si>
  <si>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</si>
  <si>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</si>
  <si>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</si>
  <si>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diametre exterieur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</si>
  <si>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</si>
  <si>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</si>
  <si>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</si>
  <si>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</si>
  <si>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</si>
  <si>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</si>
  <si>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</si>
  <si>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</si>
  <si>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Chapeau Coté Sortie</t>
  </si>
  <si>
    <t>Etancheité arbre 6</t>
  </si>
  <si>
    <t>Etancheité Chapeau Arbre 6 et 7</t>
  </si>
  <si>
    <t>Etancheité Arbre sortie</t>
  </si>
  <si>
    <t>Joint thorique/levre selon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</si>
</sst>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286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1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22" fillId="7" borderId="3" xfId="5" applyFont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55"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-1938.4255889397509</c:v>
                </c:pt>
                <c:pt idx="1">
                  <c:v>-1938.4255889397509</c:v>
                </c:pt>
                <c:pt idx="2">
                  <c:v>-1938.4255889397509</c:v>
                </c:pt>
                <c:pt idx="3">
                  <c:v>-1938.4255889397509</c:v>
                </c:pt>
                <c:pt idx="4">
                  <c:v>-1938.4255889397509</c:v>
                </c:pt>
                <c:pt idx="5">
                  <c:v>-1938.4255889397509</c:v>
                </c:pt>
                <c:pt idx="6">
                  <c:v>-1938.4255889397509</c:v>
                </c:pt>
                <c:pt idx="7">
                  <c:v>-1938.4255889397509</c:v>
                </c:pt>
                <c:pt idx="8">
                  <c:v>-1938.4255889397509</c:v>
                </c:pt>
                <c:pt idx="9">
                  <c:v>-1938.4255889397509</c:v>
                </c:pt>
                <c:pt idx="10">
                  <c:v>-1938.4255889397509</c:v>
                </c:pt>
                <c:pt idx="11">
                  <c:v>-1938.4255889397509</c:v>
                </c:pt>
                <c:pt idx="12">
                  <c:v>-1938.4255889397509</c:v>
                </c:pt>
                <c:pt idx="13">
                  <c:v>-1938.4255889397509</c:v>
                </c:pt>
                <c:pt idx="14">
                  <c:v>-1938.4255889397509</c:v>
                </c:pt>
                <c:pt idx="15">
                  <c:v>-1938.4255889397509</c:v>
                </c:pt>
                <c:pt idx="16">
                  <c:v>-1938.4255889397509</c:v>
                </c:pt>
                <c:pt idx="17">
                  <c:v>-1938.4255889397509</c:v>
                </c:pt>
                <c:pt idx="18">
                  <c:v>-1938.4255889397509</c:v>
                </c:pt>
                <c:pt idx="19">
                  <c:v>-1938.4255889397509</c:v>
                </c:pt>
                <c:pt idx="20">
                  <c:v>-1938.4255889397509</c:v>
                </c:pt>
                <c:pt idx="21">
                  <c:v>-1938.4255889397509</c:v>
                </c:pt>
                <c:pt idx="22">
                  <c:v>-1938.4255889397509</c:v>
                </c:pt>
                <c:pt idx="23">
                  <c:v>-1938.4255889397509</c:v>
                </c:pt>
                <c:pt idx="24">
                  <c:v>-1938.4255889397509</c:v>
                </c:pt>
                <c:pt idx="25">
                  <c:v>-1938.4255889397509</c:v>
                </c:pt>
                <c:pt idx="26">
                  <c:v>-1938.4255889397509</c:v>
                </c:pt>
                <c:pt idx="27">
                  <c:v>-1938.4255889397509</c:v>
                </c:pt>
                <c:pt idx="28">
                  <c:v>-1938.4255889397509</c:v>
                </c:pt>
                <c:pt idx="29">
                  <c:v>-1938.4255889397509</c:v>
                </c:pt>
                <c:pt idx="30">
                  <c:v>-1938.4255889397509</c:v>
                </c:pt>
                <c:pt idx="31">
                  <c:v>-1938.4255889397509</c:v>
                </c:pt>
                <c:pt idx="32">
                  <c:v>-1938.4255889397509</c:v>
                </c:pt>
                <c:pt idx="33">
                  <c:v>-1938.4255889397509</c:v>
                </c:pt>
                <c:pt idx="34">
                  <c:v>-1938.4255889397509</c:v>
                </c:pt>
                <c:pt idx="35">
                  <c:v>-1938.4255889397509</c:v>
                </c:pt>
                <c:pt idx="36">
                  <c:v>-1938.4255889397509</c:v>
                </c:pt>
                <c:pt idx="37">
                  <c:v>-1938.4255889397509</c:v>
                </c:pt>
                <c:pt idx="38">
                  <c:v>-1938.4255889397509</c:v>
                </c:pt>
                <c:pt idx="39">
                  <c:v>-1938.4255889397509</c:v>
                </c:pt>
                <c:pt idx="40">
                  <c:v>-1938.4255889397509</c:v>
                </c:pt>
                <c:pt idx="41">
                  <c:v>-1938.4255889397509</c:v>
                </c:pt>
                <c:pt idx="42">
                  <c:v>-1938.4255889397509</c:v>
                </c:pt>
                <c:pt idx="43">
                  <c:v>-1938.4255889397509</c:v>
                </c:pt>
                <c:pt idx="44">
                  <c:v>-1938.4255889397509</c:v>
                </c:pt>
                <c:pt idx="45">
                  <c:v>-1938.4255889397509</c:v>
                </c:pt>
                <c:pt idx="46">
                  <c:v>-1938.4255889397509</c:v>
                </c:pt>
                <c:pt idx="47">
                  <c:v>-1938.4255889397509</c:v>
                </c:pt>
                <c:pt idx="48">
                  <c:v>-1938.4255889397509</c:v>
                </c:pt>
                <c:pt idx="49">
                  <c:v>-1938.4255889397509</c:v>
                </c:pt>
                <c:pt idx="50">
                  <c:v>-1938.4255889397509</c:v>
                </c:pt>
                <c:pt idx="51">
                  <c:v>-1938.4255889397509</c:v>
                </c:pt>
                <c:pt idx="52">
                  <c:v>-1938.4255889397509</c:v>
                </c:pt>
                <c:pt idx="53">
                  <c:v>-1938.4255889397509</c:v>
                </c:pt>
                <c:pt idx="54">
                  <c:v>-1938.4255889397509</c:v>
                </c:pt>
                <c:pt idx="55">
                  <c:v>-1938.4255889397509</c:v>
                </c:pt>
                <c:pt idx="56">
                  <c:v>-1938.4255889397509</c:v>
                </c:pt>
                <c:pt idx="57">
                  <c:v>-1938.4255889397509</c:v>
                </c:pt>
                <c:pt idx="58">
                  <c:v>-1938.4255889397509</c:v>
                </c:pt>
                <c:pt idx="59">
                  <c:v>-1938.4255889397509</c:v>
                </c:pt>
                <c:pt idx="60">
                  <c:v>-1938.4255889397509</c:v>
                </c:pt>
                <c:pt idx="61">
                  <c:v>-1938.4255889397509</c:v>
                </c:pt>
                <c:pt idx="62">
                  <c:v>-1938.4255889397509</c:v>
                </c:pt>
                <c:pt idx="63">
                  <c:v>-1938.4255889397509</c:v>
                </c:pt>
                <c:pt idx="64">
                  <c:v>-1938.4255889397509</c:v>
                </c:pt>
                <c:pt idx="65">
                  <c:v>-1938.4255889397509</c:v>
                </c:pt>
                <c:pt idx="66">
                  <c:v>-1938.4255889397509</c:v>
                </c:pt>
                <c:pt idx="67">
                  <c:v>-1938.4255889397509</c:v>
                </c:pt>
                <c:pt idx="68">
                  <c:v>-1938.4255889397509</c:v>
                </c:pt>
                <c:pt idx="69">
                  <c:v>-1938.4255889397509</c:v>
                </c:pt>
                <c:pt idx="70">
                  <c:v>-1938.4255889397509</c:v>
                </c:pt>
                <c:pt idx="71">
                  <c:v>-1938.4255889397509</c:v>
                </c:pt>
                <c:pt idx="72">
                  <c:v>-1938.4255889397509</c:v>
                </c:pt>
                <c:pt idx="73">
                  <c:v>-1938.4255889397509</c:v>
                </c:pt>
                <c:pt idx="74">
                  <c:v>-1938.4255889397509</c:v>
                </c:pt>
                <c:pt idx="75">
                  <c:v>-1938.4255889397509</c:v>
                </c:pt>
                <c:pt idx="76">
                  <c:v>-1938.4255889397509</c:v>
                </c:pt>
                <c:pt idx="77">
                  <c:v>-1938.4255889397509</c:v>
                </c:pt>
                <c:pt idx="78">
                  <c:v>-1938.4255889397509</c:v>
                </c:pt>
                <c:pt idx="79">
                  <c:v>-1938.4255889397509</c:v>
                </c:pt>
                <c:pt idx="80">
                  <c:v>-1938.4255889397509</c:v>
                </c:pt>
                <c:pt idx="81">
                  <c:v>-1938.4255889397509</c:v>
                </c:pt>
                <c:pt idx="82">
                  <c:v>-1938.4255889397509</c:v>
                </c:pt>
                <c:pt idx="83">
                  <c:v>-1938.4255889397509</c:v>
                </c:pt>
                <c:pt idx="84">
                  <c:v>-1938.4255889397509</c:v>
                </c:pt>
                <c:pt idx="85">
                  <c:v>-1938.4255889397509</c:v>
                </c:pt>
                <c:pt idx="86">
                  <c:v>-1938.4255889397509</c:v>
                </c:pt>
                <c:pt idx="87">
                  <c:v>-1938.4255889397509</c:v>
                </c:pt>
                <c:pt idx="88">
                  <c:v>-1938.4255889397509</c:v>
                </c:pt>
                <c:pt idx="89">
                  <c:v>-1938.4255889397509</c:v>
                </c:pt>
                <c:pt idx="90">
                  <c:v>-1938.4255889397509</c:v>
                </c:pt>
                <c:pt idx="91">
                  <c:v>-1938.4255889397509</c:v>
                </c:pt>
                <c:pt idx="92">
                  <c:v>-1938.4255889397509</c:v>
                </c:pt>
                <c:pt idx="93">
                  <c:v>-1938.4255889397509</c:v>
                </c:pt>
                <c:pt idx="94">
                  <c:v>-1938.4255889397509</c:v>
                </c:pt>
                <c:pt idx="95">
                  <c:v>-1938.4255889397509</c:v>
                </c:pt>
                <c:pt idx="96">
                  <c:v>-1938.4255889397509</c:v>
                </c:pt>
                <c:pt idx="97">
                  <c:v>-1938.4255889397509</c:v>
                </c:pt>
                <c:pt idx="98">
                  <c:v>-1938.4255889397509</c:v>
                </c:pt>
                <c:pt idx="99">
                  <c:v>-1938.4255889397509</c:v>
                </c:pt>
                <c:pt idx="100">
                  <c:v>-1938.4255889397509</c:v>
                </c:pt>
                <c:pt idx="101">
                  <c:v>-1938.4255889397509</c:v>
                </c:pt>
                <c:pt idx="102">
                  <c:v>-1938.4255889397509</c:v>
                </c:pt>
                <c:pt idx="103">
                  <c:v>-1938.4255889397509</c:v>
                </c:pt>
                <c:pt idx="104">
                  <c:v>-1938.4255889397509</c:v>
                </c:pt>
                <c:pt idx="105">
                  <c:v>-1938.4255889397509</c:v>
                </c:pt>
                <c:pt idx="106">
                  <c:v>-1938.4255889397509</c:v>
                </c:pt>
                <c:pt idx="107">
                  <c:v>-1938.4255889397509</c:v>
                </c:pt>
                <c:pt idx="108">
                  <c:v>-1938.4255889397509</c:v>
                </c:pt>
                <c:pt idx="109">
                  <c:v>-1938.4255889397509</c:v>
                </c:pt>
                <c:pt idx="110">
                  <c:v>-1938.4255889397509</c:v>
                </c:pt>
                <c:pt idx="111">
                  <c:v>-1938.4255889397509</c:v>
                </c:pt>
                <c:pt idx="112">
                  <c:v>-1938.4255889397509</c:v>
                </c:pt>
                <c:pt idx="113">
                  <c:v>-1938.4255889397509</c:v>
                </c:pt>
                <c:pt idx="114">
                  <c:v>-1938.4255889397509</c:v>
                </c:pt>
                <c:pt idx="115">
                  <c:v>-1938.4255889397509</c:v>
                </c:pt>
                <c:pt idx="116">
                  <c:v>-1938.4255889397509</c:v>
                </c:pt>
                <c:pt idx="117">
                  <c:v>-1938.4255889397509</c:v>
                </c:pt>
                <c:pt idx="118">
                  <c:v>-1938.4255889397509</c:v>
                </c:pt>
                <c:pt idx="119">
                  <c:v>-1938.4255889397509</c:v>
                </c:pt>
                <c:pt idx="120">
                  <c:v>-1938.4255889397509</c:v>
                </c:pt>
                <c:pt idx="121">
                  <c:v>-1938.4255889397509</c:v>
                </c:pt>
                <c:pt idx="122">
                  <c:v>-1938.4255889397509</c:v>
                </c:pt>
                <c:pt idx="123">
                  <c:v>-1938.4255889397509</c:v>
                </c:pt>
                <c:pt idx="124">
                  <c:v>-1938.4255889397509</c:v>
                </c:pt>
                <c:pt idx="125">
                  <c:v>-1938.4255889397509</c:v>
                </c:pt>
                <c:pt idx="126">
                  <c:v>-1938.4255889397509</c:v>
                </c:pt>
                <c:pt idx="127">
                  <c:v>-1938.4255889397509</c:v>
                </c:pt>
                <c:pt idx="128">
                  <c:v>-1938.4255889397509</c:v>
                </c:pt>
                <c:pt idx="129">
                  <c:v>-1938.4255889397509</c:v>
                </c:pt>
                <c:pt idx="130">
                  <c:v>-1938.4255889397509</c:v>
                </c:pt>
                <c:pt idx="131">
                  <c:v>-1938.4255889397509</c:v>
                </c:pt>
                <c:pt idx="132">
                  <c:v>-1938.4255889397509</c:v>
                </c:pt>
                <c:pt idx="133">
                  <c:v>-1938.4255889397509</c:v>
                </c:pt>
                <c:pt idx="134">
                  <c:v>-1938.4255889397509</c:v>
                </c:pt>
                <c:pt idx="135">
                  <c:v>-1938.4255889397509</c:v>
                </c:pt>
                <c:pt idx="136">
                  <c:v>-1938.4255889397509</c:v>
                </c:pt>
                <c:pt idx="137">
                  <c:v>-1938.4255889397509</c:v>
                </c:pt>
                <c:pt idx="138">
                  <c:v>-1938.4255889397509</c:v>
                </c:pt>
                <c:pt idx="139">
                  <c:v>-1938.4255889397509</c:v>
                </c:pt>
                <c:pt idx="140">
                  <c:v>-1938.4255889397509</c:v>
                </c:pt>
                <c:pt idx="141">
                  <c:v>-1938.4255889397509</c:v>
                </c:pt>
                <c:pt idx="142">
                  <c:v>-1938.4255889397509</c:v>
                </c:pt>
                <c:pt idx="143">
                  <c:v>-1938.4255889397509</c:v>
                </c:pt>
                <c:pt idx="144">
                  <c:v>-1938.4255889397509</c:v>
                </c:pt>
                <c:pt idx="145">
                  <c:v>-1938.4255889397509</c:v>
                </c:pt>
                <c:pt idx="146">
                  <c:v>-1938.4255889397509</c:v>
                </c:pt>
                <c:pt idx="147">
                  <c:v>-1938.4255889397509</c:v>
                </c:pt>
                <c:pt idx="148">
                  <c:v>-1938.4255889397509</c:v>
                </c:pt>
                <c:pt idx="149">
                  <c:v>-1938.4255889397509</c:v>
                </c:pt>
                <c:pt idx="150">
                  <c:v>-1938.4255889397509</c:v>
                </c:pt>
                <c:pt idx="151">
                  <c:v>-1938.4255889397509</c:v>
                </c:pt>
                <c:pt idx="152">
                  <c:v>-1938.4255889397509</c:v>
                </c:pt>
                <c:pt idx="153">
                  <c:v>-1938.4255889397509</c:v>
                </c:pt>
                <c:pt idx="154">
                  <c:v>-1938.4255889397509</c:v>
                </c:pt>
                <c:pt idx="155">
                  <c:v>-1938.4255889397509</c:v>
                </c:pt>
                <c:pt idx="156">
                  <c:v>-1938.4255889397509</c:v>
                </c:pt>
                <c:pt idx="157">
                  <c:v>-1938.4255889397509</c:v>
                </c:pt>
                <c:pt idx="158">
                  <c:v>-1938.4255889397509</c:v>
                </c:pt>
                <c:pt idx="159">
                  <c:v>-1938.4255889397509</c:v>
                </c:pt>
                <c:pt idx="160">
                  <c:v>-1938.4255889397509</c:v>
                </c:pt>
                <c:pt idx="161">
                  <c:v>-1938.4255889397509</c:v>
                </c:pt>
                <c:pt idx="162">
                  <c:v>-1938.4255889397509</c:v>
                </c:pt>
                <c:pt idx="163">
                  <c:v>-1938.4255889397509</c:v>
                </c:pt>
                <c:pt idx="164">
                  <c:v>-1938.4255889397509</c:v>
                </c:pt>
                <c:pt idx="165">
                  <c:v>-1938.4255889397509</c:v>
                </c:pt>
                <c:pt idx="166">
                  <c:v>-1938.4255889397509</c:v>
                </c:pt>
                <c:pt idx="167">
                  <c:v>-1938.4255889397509</c:v>
                </c:pt>
                <c:pt idx="168">
                  <c:v>-1938.4255889397509</c:v>
                </c:pt>
                <c:pt idx="169">
                  <c:v>-1938.4255889397509</c:v>
                </c:pt>
                <c:pt idx="170">
                  <c:v>-1938.4255889397509</c:v>
                </c:pt>
                <c:pt idx="171">
                  <c:v>-1938.4255889397509</c:v>
                </c:pt>
                <c:pt idx="172">
                  <c:v>-1938.4255889397509</c:v>
                </c:pt>
                <c:pt idx="173">
                  <c:v>-1938.4255889397509</c:v>
                </c:pt>
                <c:pt idx="174">
                  <c:v>-1938.4255889397509</c:v>
                </c:pt>
                <c:pt idx="175">
                  <c:v>-1938.4255889397509</c:v>
                </c:pt>
                <c:pt idx="176">
                  <c:v>-1938.4255889397509</c:v>
                </c:pt>
                <c:pt idx="177">
                  <c:v>-1938.4255889397509</c:v>
                </c:pt>
                <c:pt idx="178">
                  <c:v>-1938.4255889397509</c:v>
                </c:pt>
                <c:pt idx="179">
                  <c:v>-1938.4255889397509</c:v>
                </c:pt>
                <c:pt idx="180">
                  <c:v>-1938.4255889397509</c:v>
                </c:pt>
                <c:pt idx="181">
                  <c:v>-1938.4255889397509</c:v>
                </c:pt>
                <c:pt idx="182">
                  <c:v>-1938.4255889397509</c:v>
                </c:pt>
                <c:pt idx="183">
                  <c:v>-1938.4255889397509</c:v>
                </c:pt>
                <c:pt idx="184">
                  <c:v>-1938.4255889397509</c:v>
                </c:pt>
                <c:pt idx="185">
                  <c:v>-1938.4255889397509</c:v>
                </c:pt>
                <c:pt idx="186">
                  <c:v>-1938.4255889397509</c:v>
                </c:pt>
                <c:pt idx="187">
                  <c:v>-1938.4255889397509</c:v>
                </c:pt>
                <c:pt idx="188">
                  <c:v>-1938.4255889397509</c:v>
                </c:pt>
                <c:pt idx="189">
                  <c:v>-1938.4255889397509</c:v>
                </c:pt>
                <c:pt idx="190">
                  <c:v>-1938.4255889397509</c:v>
                </c:pt>
                <c:pt idx="191">
                  <c:v>-1938.4255889397509</c:v>
                </c:pt>
                <c:pt idx="192">
                  <c:v>-1938.4255889397509</c:v>
                </c:pt>
                <c:pt idx="193">
                  <c:v>-1938.4255889397509</c:v>
                </c:pt>
                <c:pt idx="194">
                  <c:v>-1938.4255889397509</c:v>
                </c:pt>
                <c:pt idx="195">
                  <c:v>-1938.4255889397509</c:v>
                </c:pt>
                <c:pt idx="196">
                  <c:v>-1938.4255889397509</c:v>
                </c:pt>
                <c:pt idx="197">
                  <c:v>-1938.4255889397509</c:v>
                </c:pt>
                <c:pt idx="198">
                  <c:v>-1938.4255889397509</c:v>
                </c:pt>
                <c:pt idx="199">
                  <c:v>-1938.4255889397509</c:v>
                </c:pt>
                <c:pt idx="200">
                  <c:v>-1938.4255889397509</c:v>
                </c:pt>
                <c:pt idx="201">
                  <c:v>-1938.4255889397509</c:v>
                </c:pt>
                <c:pt idx="202">
                  <c:v>-1938.4255889397509</c:v>
                </c:pt>
                <c:pt idx="203">
                  <c:v>-1938.4255889397509</c:v>
                </c:pt>
                <c:pt idx="204">
                  <c:v>-1938.4255889397509</c:v>
                </c:pt>
                <c:pt idx="205">
                  <c:v>-1938.4255889397509</c:v>
                </c:pt>
                <c:pt idx="206">
                  <c:v>-1938.4255889397509</c:v>
                </c:pt>
                <c:pt idx="207">
                  <c:v>-1938.4255889397509</c:v>
                </c:pt>
                <c:pt idx="208">
                  <c:v>-1938.4255889397509</c:v>
                </c:pt>
                <c:pt idx="209">
                  <c:v>-1938.4255889397509</c:v>
                </c:pt>
                <c:pt idx="210">
                  <c:v>-1938.4255889397509</c:v>
                </c:pt>
                <c:pt idx="211">
                  <c:v>-1938.4255889397509</c:v>
                </c:pt>
                <c:pt idx="212">
                  <c:v>-1938.4255889397509</c:v>
                </c:pt>
                <c:pt idx="213">
                  <c:v>-1938.4255889397509</c:v>
                </c:pt>
                <c:pt idx="214">
                  <c:v>-1938.4255889397509</c:v>
                </c:pt>
                <c:pt idx="215">
                  <c:v>-1938.4255889397509</c:v>
                </c:pt>
                <c:pt idx="216">
                  <c:v>-1938.4255889397509</c:v>
                </c:pt>
                <c:pt idx="217">
                  <c:v>-1938.4255889397509</c:v>
                </c:pt>
                <c:pt idx="218">
                  <c:v>-1938.4255889397509</c:v>
                </c:pt>
                <c:pt idx="219">
                  <c:v>-1938.4255889397509</c:v>
                </c:pt>
                <c:pt idx="220">
                  <c:v>-1938.4255889397509</c:v>
                </c:pt>
                <c:pt idx="221">
                  <c:v>-1938.4255889397509</c:v>
                </c:pt>
                <c:pt idx="222">
                  <c:v>-1938.4255889397509</c:v>
                </c:pt>
                <c:pt idx="223">
                  <c:v>-1938.4255889397509</c:v>
                </c:pt>
                <c:pt idx="224">
                  <c:v>-1938.4255889397509</c:v>
                </c:pt>
                <c:pt idx="225">
                  <c:v>-1938.4255889397509</c:v>
                </c:pt>
                <c:pt idx="226">
                  <c:v>-1938.4255889397509</c:v>
                </c:pt>
                <c:pt idx="227">
                  <c:v>-1938.4255889397509</c:v>
                </c:pt>
                <c:pt idx="228">
                  <c:v>-1938.4255889397509</c:v>
                </c:pt>
                <c:pt idx="229">
                  <c:v>-1938.4255889397509</c:v>
                </c:pt>
                <c:pt idx="230">
                  <c:v>-1938.4255889397509</c:v>
                </c:pt>
                <c:pt idx="231">
                  <c:v>-1938.4255889397509</c:v>
                </c:pt>
                <c:pt idx="232">
                  <c:v>-1938.4255889397509</c:v>
                </c:pt>
                <c:pt idx="233">
                  <c:v>-1938.4255889397509</c:v>
                </c:pt>
                <c:pt idx="234">
                  <c:v>-1938.4255889397509</c:v>
                </c:pt>
                <c:pt idx="235">
                  <c:v>-1938.4255889397509</c:v>
                </c:pt>
                <c:pt idx="236">
                  <c:v>-1938.4255889397509</c:v>
                </c:pt>
                <c:pt idx="237">
                  <c:v>-1938.4255889397509</c:v>
                </c:pt>
                <c:pt idx="238">
                  <c:v>-1938.4255889397509</c:v>
                </c:pt>
                <c:pt idx="239">
                  <c:v>-1938.4255889397509</c:v>
                </c:pt>
                <c:pt idx="240">
                  <c:v>-1938.4255889397509</c:v>
                </c:pt>
                <c:pt idx="241">
                  <c:v>-1938.4255889397509</c:v>
                </c:pt>
                <c:pt idx="242">
                  <c:v>-1938.4255889397509</c:v>
                </c:pt>
                <c:pt idx="243">
                  <c:v>-1938.4255889397509</c:v>
                </c:pt>
                <c:pt idx="244">
                  <c:v>-1938.4255889397509</c:v>
                </c:pt>
                <c:pt idx="245">
                  <c:v>-1938.4255889397509</c:v>
                </c:pt>
                <c:pt idx="246">
                  <c:v>-1938.4255889397509</c:v>
                </c:pt>
                <c:pt idx="247">
                  <c:v>-1938.4255889397509</c:v>
                </c:pt>
                <c:pt idx="248">
                  <c:v>-1938.4255889397509</c:v>
                </c:pt>
                <c:pt idx="249">
                  <c:v>-1938.4255889397509</c:v>
                </c:pt>
                <c:pt idx="250">
                  <c:v>-1938.4255889397509</c:v>
                </c:pt>
                <c:pt idx="251">
                  <c:v>-1938.4255889397509</c:v>
                </c:pt>
                <c:pt idx="252">
                  <c:v>-1938.4255889397509</c:v>
                </c:pt>
                <c:pt idx="253">
                  <c:v>-1938.4255889397509</c:v>
                </c:pt>
                <c:pt idx="254">
                  <c:v>-1938.4255889397509</c:v>
                </c:pt>
                <c:pt idx="255">
                  <c:v>-1938.4255889397509</c:v>
                </c:pt>
                <c:pt idx="256">
                  <c:v>-1938.4255889397509</c:v>
                </c:pt>
                <c:pt idx="257">
                  <c:v>-1938.4255889397509</c:v>
                </c:pt>
                <c:pt idx="258">
                  <c:v>-1938.4255889397509</c:v>
                </c:pt>
                <c:pt idx="259">
                  <c:v>-1938.4255889397509</c:v>
                </c:pt>
                <c:pt idx="260">
                  <c:v>-1938.4255889397509</c:v>
                </c:pt>
                <c:pt idx="261">
                  <c:v>-1938.4255889397509</c:v>
                </c:pt>
                <c:pt idx="262">
                  <c:v>-1938.4255889397509</c:v>
                </c:pt>
                <c:pt idx="263">
                  <c:v>-1938.4255889397509</c:v>
                </c:pt>
                <c:pt idx="264">
                  <c:v>-1938.4255889397509</c:v>
                </c:pt>
                <c:pt idx="265">
                  <c:v>-1938.4255889397509</c:v>
                </c:pt>
                <c:pt idx="266">
                  <c:v>-1938.4255889397509</c:v>
                </c:pt>
                <c:pt idx="267">
                  <c:v>-1938.4255889397509</c:v>
                </c:pt>
                <c:pt idx="268">
                  <c:v>-1938.4255889397509</c:v>
                </c:pt>
                <c:pt idx="269">
                  <c:v>-1938.4255889397509</c:v>
                </c:pt>
                <c:pt idx="270">
                  <c:v>-1938.4255889397509</c:v>
                </c:pt>
                <c:pt idx="271">
                  <c:v>-1938.4255889397509</c:v>
                </c:pt>
                <c:pt idx="272">
                  <c:v>-1938.4255889397509</c:v>
                </c:pt>
                <c:pt idx="273">
                  <c:v>-1938.4255889397509</c:v>
                </c:pt>
                <c:pt idx="274">
                  <c:v>-1938.4255889397509</c:v>
                </c:pt>
                <c:pt idx="275">
                  <c:v>571.48599658184366</c:v>
                </c:pt>
                <c:pt idx="276">
                  <c:v>571.48599658184366</c:v>
                </c:pt>
                <c:pt idx="277">
                  <c:v>571.48599658184366</c:v>
                </c:pt>
                <c:pt idx="278">
                  <c:v>571.48599658184366</c:v>
                </c:pt>
                <c:pt idx="279">
                  <c:v>571.48599658184366</c:v>
                </c:pt>
                <c:pt idx="280">
                  <c:v>571.48599658184366</c:v>
                </c:pt>
                <c:pt idx="281">
                  <c:v>571.48599658184366</c:v>
                </c:pt>
                <c:pt idx="282">
                  <c:v>571.48599658184366</c:v>
                </c:pt>
                <c:pt idx="283">
                  <c:v>571.48599658184366</c:v>
                </c:pt>
                <c:pt idx="284">
                  <c:v>571.48599658184366</c:v>
                </c:pt>
                <c:pt idx="285">
                  <c:v>571.48599658184366</c:v>
                </c:pt>
                <c:pt idx="286">
                  <c:v>571.48599658184366</c:v>
                </c:pt>
                <c:pt idx="287">
                  <c:v>571.48599658184366</c:v>
                </c:pt>
                <c:pt idx="288">
                  <c:v>571.48599658184366</c:v>
                </c:pt>
                <c:pt idx="289">
                  <c:v>571.48599658184366</c:v>
                </c:pt>
                <c:pt idx="290">
                  <c:v>571.48599658184366</c:v>
                </c:pt>
                <c:pt idx="291">
                  <c:v>571.48599658184366</c:v>
                </c:pt>
                <c:pt idx="292">
                  <c:v>571.48599658184366</c:v>
                </c:pt>
                <c:pt idx="293">
                  <c:v>571.48599658184366</c:v>
                </c:pt>
                <c:pt idx="294">
                  <c:v>571.48599658184366</c:v>
                </c:pt>
                <c:pt idx="295">
                  <c:v>571.48599658184366</c:v>
                </c:pt>
                <c:pt idx="296">
                  <c:v>571.48599658184366</c:v>
                </c:pt>
                <c:pt idx="297">
                  <c:v>571.48599658184366</c:v>
                </c:pt>
                <c:pt idx="298">
                  <c:v>571.48599658184366</c:v>
                </c:pt>
                <c:pt idx="299">
                  <c:v>571.48599658184366</c:v>
                </c:pt>
                <c:pt idx="300">
                  <c:v>571.48599658184366</c:v>
                </c:pt>
                <c:pt idx="301">
                  <c:v>571.48599658184366</c:v>
                </c:pt>
                <c:pt idx="302">
                  <c:v>571.48599658184366</c:v>
                </c:pt>
                <c:pt idx="303">
                  <c:v>571.48599658184366</c:v>
                </c:pt>
                <c:pt idx="304">
                  <c:v>571.48599658184366</c:v>
                </c:pt>
                <c:pt idx="305">
                  <c:v>571.48599658184366</c:v>
                </c:pt>
                <c:pt idx="306">
                  <c:v>571.48599658184366</c:v>
                </c:pt>
                <c:pt idx="307">
                  <c:v>571.48599658184366</c:v>
                </c:pt>
                <c:pt idx="308">
                  <c:v>571.48599658184366</c:v>
                </c:pt>
                <c:pt idx="309">
                  <c:v>571.48599658184366</c:v>
                </c:pt>
                <c:pt idx="310">
                  <c:v>571.48599658184366</c:v>
                </c:pt>
                <c:pt idx="311">
                  <c:v>571.48599658184366</c:v>
                </c:pt>
                <c:pt idx="312">
                  <c:v>571.48599658184366</c:v>
                </c:pt>
                <c:pt idx="313">
                  <c:v>571.48599658184366</c:v>
                </c:pt>
                <c:pt idx="314">
                  <c:v>571.48599658184366</c:v>
                </c:pt>
                <c:pt idx="315">
                  <c:v>571.48599658184366</c:v>
                </c:pt>
                <c:pt idx="316">
                  <c:v>571.48599658184366</c:v>
                </c:pt>
                <c:pt idx="317">
                  <c:v>571.48599658184366</c:v>
                </c:pt>
                <c:pt idx="318">
                  <c:v>571.48599658184366</c:v>
                </c:pt>
                <c:pt idx="319">
                  <c:v>571.48599658184366</c:v>
                </c:pt>
                <c:pt idx="320">
                  <c:v>571.48599658184366</c:v>
                </c:pt>
                <c:pt idx="321">
                  <c:v>571.48599658184366</c:v>
                </c:pt>
                <c:pt idx="322">
                  <c:v>571.48599658184366</c:v>
                </c:pt>
                <c:pt idx="323">
                  <c:v>571.48599658184366</c:v>
                </c:pt>
                <c:pt idx="324">
                  <c:v>571.48599658184366</c:v>
                </c:pt>
                <c:pt idx="325">
                  <c:v>571.48599658184366</c:v>
                </c:pt>
                <c:pt idx="326">
                  <c:v>571.48599658184366</c:v>
                </c:pt>
                <c:pt idx="327">
                  <c:v>571.48599658184366</c:v>
                </c:pt>
                <c:pt idx="328">
                  <c:v>571.48599658184366</c:v>
                </c:pt>
                <c:pt idx="329">
                  <c:v>571.48599658184366</c:v>
                </c:pt>
                <c:pt idx="330">
                  <c:v>571.48599658184366</c:v>
                </c:pt>
                <c:pt idx="331">
                  <c:v>571.48599658184366</c:v>
                </c:pt>
                <c:pt idx="332">
                  <c:v>571.48599658184366</c:v>
                </c:pt>
                <c:pt idx="333">
                  <c:v>571.48599658184366</c:v>
                </c:pt>
                <c:pt idx="334">
                  <c:v>571.48599658184366</c:v>
                </c:pt>
                <c:pt idx="335">
                  <c:v>571.48599658184366</c:v>
                </c:pt>
                <c:pt idx="336">
                  <c:v>571.48599658184366</c:v>
                </c:pt>
                <c:pt idx="337">
                  <c:v>571.48599658184366</c:v>
                </c:pt>
                <c:pt idx="338">
                  <c:v>571.48599658184366</c:v>
                </c:pt>
                <c:pt idx="339">
                  <c:v>571.48599658184366</c:v>
                </c:pt>
                <c:pt idx="340">
                  <c:v>571.48599658184366</c:v>
                </c:pt>
                <c:pt idx="341">
                  <c:v>571.48599658184366</c:v>
                </c:pt>
                <c:pt idx="342">
                  <c:v>571.48599658184366</c:v>
                </c:pt>
                <c:pt idx="343">
                  <c:v>571.48599658184366</c:v>
                </c:pt>
                <c:pt idx="344">
                  <c:v>571.48599658184366</c:v>
                </c:pt>
                <c:pt idx="345">
                  <c:v>571.48599658184366</c:v>
                </c:pt>
                <c:pt idx="346">
                  <c:v>571.48599658184366</c:v>
                </c:pt>
                <c:pt idx="347">
                  <c:v>571.48599658184366</c:v>
                </c:pt>
                <c:pt idx="348">
                  <c:v>571.48599658184366</c:v>
                </c:pt>
                <c:pt idx="349">
                  <c:v>571.48599658184366</c:v>
                </c:pt>
                <c:pt idx="350">
                  <c:v>571.48599658184366</c:v>
                </c:pt>
                <c:pt idx="351">
                  <c:v>571.48599658184366</c:v>
                </c:pt>
                <c:pt idx="352">
                  <c:v>571.48599658184366</c:v>
                </c:pt>
                <c:pt idx="353">
                  <c:v>571.48599658184366</c:v>
                </c:pt>
                <c:pt idx="354">
                  <c:v>571.48599658184366</c:v>
                </c:pt>
                <c:pt idx="355">
                  <c:v>571.48599658184366</c:v>
                </c:pt>
                <c:pt idx="356">
                  <c:v>571.48599658184366</c:v>
                </c:pt>
                <c:pt idx="357">
                  <c:v>571.48599658184366</c:v>
                </c:pt>
                <c:pt idx="358">
                  <c:v>571.48599658184366</c:v>
                </c:pt>
                <c:pt idx="359">
                  <c:v>571.48599658184366</c:v>
                </c:pt>
                <c:pt idx="360">
                  <c:v>571.48599658184366</c:v>
                </c:pt>
                <c:pt idx="361">
                  <c:v>571.48599658184366</c:v>
                </c:pt>
                <c:pt idx="362">
                  <c:v>571.48599658184366</c:v>
                </c:pt>
                <c:pt idx="363">
                  <c:v>571.48599658184366</c:v>
                </c:pt>
                <c:pt idx="364">
                  <c:v>571.48599658184366</c:v>
                </c:pt>
                <c:pt idx="365">
                  <c:v>571.48599658184366</c:v>
                </c:pt>
                <c:pt idx="366">
                  <c:v>571.48599658184366</c:v>
                </c:pt>
                <c:pt idx="367">
                  <c:v>571.48599658184366</c:v>
                </c:pt>
                <c:pt idx="368">
                  <c:v>571.48599658184366</c:v>
                </c:pt>
                <c:pt idx="369">
                  <c:v>571.48599658184366</c:v>
                </c:pt>
                <c:pt idx="370">
                  <c:v>571.48599658184366</c:v>
                </c:pt>
                <c:pt idx="371">
                  <c:v>571.48599658184366</c:v>
                </c:pt>
                <c:pt idx="372">
                  <c:v>571.48599658184366</c:v>
                </c:pt>
                <c:pt idx="373">
                  <c:v>571.48599658184366</c:v>
                </c:pt>
                <c:pt idx="374">
                  <c:v>571.48599658184366</c:v>
                </c:pt>
                <c:pt idx="375">
                  <c:v>571.48599658184366</c:v>
                </c:pt>
                <c:pt idx="376">
                  <c:v>571.48599658184366</c:v>
                </c:pt>
                <c:pt idx="377">
                  <c:v>571.48599658184366</c:v>
                </c:pt>
                <c:pt idx="378">
                  <c:v>571.48599658184366</c:v>
                </c:pt>
                <c:pt idx="379">
                  <c:v>571.48599658184366</c:v>
                </c:pt>
                <c:pt idx="380">
                  <c:v>571.48599658184366</c:v>
                </c:pt>
                <c:pt idx="381">
                  <c:v>571.48599658184366</c:v>
                </c:pt>
                <c:pt idx="382">
                  <c:v>571.48599658184366</c:v>
                </c:pt>
                <c:pt idx="383">
                  <c:v>571.48599658184366</c:v>
                </c:pt>
                <c:pt idx="384">
                  <c:v>571.48599658184366</c:v>
                </c:pt>
                <c:pt idx="385">
                  <c:v>571.48599658184366</c:v>
                </c:pt>
                <c:pt idx="386">
                  <c:v>571.48599658184366</c:v>
                </c:pt>
                <c:pt idx="387">
                  <c:v>571.48599658184366</c:v>
                </c:pt>
                <c:pt idx="388">
                  <c:v>571.48599658184366</c:v>
                </c:pt>
                <c:pt idx="389">
                  <c:v>571.48599658184366</c:v>
                </c:pt>
                <c:pt idx="390">
                  <c:v>571.48599658184366</c:v>
                </c:pt>
                <c:pt idx="391">
                  <c:v>571.48599658184366</c:v>
                </c:pt>
                <c:pt idx="392">
                  <c:v>571.48599658184366</c:v>
                </c:pt>
                <c:pt idx="393">
                  <c:v>571.48599658184366</c:v>
                </c:pt>
                <c:pt idx="394">
                  <c:v>571.48599658184366</c:v>
                </c:pt>
                <c:pt idx="395">
                  <c:v>571.48599658184366</c:v>
                </c:pt>
                <c:pt idx="396">
                  <c:v>571.48599658184366</c:v>
                </c:pt>
                <c:pt idx="397">
                  <c:v>571.48599658184366</c:v>
                </c:pt>
                <c:pt idx="398">
                  <c:v>571.48599658184366</c:v>
                </c:pt>
                <c:pt idx="399">
                  <c:v>571.48599658184366</c:v>
                </c:pt>
                <c:pt idx="400">
                  <c:v>571.48599658184366</c:v>
                </c:pt>
                <c:pt idx="401">
                  <c:v>571.48599658184366</c:v>
                </c:pt>
                <c:pt idx="402">
                  <c:v>571.48599658184366</c:v>
                </c:pt>
                <c:pt idx="403">
                  <c:v>571.48599658184366</c:v>
                </c:pt>
                <c:pt idx="404">
                  <c:v>571.48599658184366</c:v>
                </c:pt>
                <c:pt idx="405">
                  <c:v>571.48599658184366</c:v>
                </c:pt>
                <c:pt idx="406">
                  <c:v>571.48599658184366</c:v>
                </c:pt>
                <c:pt idx="407">
                  <c:v>571.48599658184366</c:v>
                </c:pt>
                <c:pt idx="408">
                  <c:v>571.48599658184366</c:v>
                </c:pt>
                <c:pt idx="409">
                  <c:v>571.48599658184366</c:v>
                </c:pt>
                <c:pt idx="410">
                  <c:v>571.48599658184366</c:v>
                </c:pt>
                <c:pt idx="411">
                  <c:v>571.48599658184366</c:v>
                </c:pt>
                <c:pt idx="412">
                  <c:v>571.48599658184366</c:v>
                </c:pt>
                <c:pt idx="413">
                  <c:v>571.48599658184366</c:v>
                </c:pt>
                <c:pt idx="414">
                  <c:v>571.48599658184366</c:v>
                </c:pt>
                <c:pt idx="415">
                  <c:v>571.48599658184366</c:v>
                </c:pt>
                <c:pt idx="416">
                  <c:v>571.48599658184366</c:v>
                </c:pt>
                <c:pt idx="417">
                  <c:v>571.48599658184366</c:v>
                </c:pt>
                <c:pt idx="418">
                  <c:v>571.48599658184366</c:v>
                </c:pt>
                <c:pt idx="419">
                  <c:v>571.48599658184366</c:v>
                </c:pt>
                <c:pt idx="420">
                  <c:v>571.48599658184366</c:v>
                </c:pt>
                <c:pt idx="421">
                  <c:v>571.48599658184366</c:v>
                </c:pt>
                <c:pt idx="422">
                  <c:v>571.48599658184366</c:v>
                </c:pt>
                <c:pt idx="423">
                  <c:v>571.48599658184366</c:v>
                </c:pt>
                <c:pt idx="424">
                  <c:v>571.48599658184366</c:v>
                </c:pt>
                <c:pt idx="425">
                  <c:v>571.48599658184366</c:v>
                </c:pt>
                <c:pt idx="426">
                  <c:v>571.48599658184366</c:v>
                </c:pt>
                <c:pt idx="427">
                  <c:v>571.48599658184366</c:v>
                </c:pt>
                <c:pt idx="428">
                  <c:v>571.48599658184366</c:v>
                </c:pt>
                <c:pt idx="429">
                  <c:v>571.48599658184366</c:v>
                </c:pt>
                <c:pt idx="430">
                  <c:v>571.48599658184366</c:v>
                </c:pt>
                <c:pt idx="431">
                  <c:v>571.48599658184366</c:v>
                </c:pt>
                <c:pt idx="432">
                  <c:v>571.48599658184366</c:v>
                </c:pt>
                <c:pt idx="433">
                  <c:v>571.48599658184366</c:v>
                </c:pt>
                <c:pt idx="434">
                  <c:v>571.48599658184366</c:v>
                </c:pt>
                <c:pt idx="435">
                  <c:v>571.48599658184366</c:v>
                </c:pt>
                <c:pt idx="436">
                  <c:v>571.48599658184366</c:v>
                </c:pt>
                <c:pt idx="437">
                  <c:v>571.48599658184366</c:v>
                </c:pt>
                <c:pt idx="438">
                  <c:v>571.48599658184366</c:v>
                </c:pt>
                <c:pt idx="439">
                  <c:v>571.48599658184366</c:v>
                </c:pt>
                <c:pt idx="440">
                  <c:v>571.48599658184366</c:v>
                </c:pt>
                <c:pt idx="441">
                  <c:v>571.48599658184366</c:v>
                </c:pt>
                <c:pt idx="442">
                  <c:v>571.48599658184366</c:v>
                </c:pt>
                <c:pt idx="443">
                  <c:v>571.48599658184366</c:v>
                </c:pt>
                <c:pt idx="444">
                  <c:v>571.48599658184366</c:v>
                </c:pt>
                <c:pt idx="445">
                  <c:v>571.48599658184366</c:v>
                </c:pt>
                <c:pt idx="446">
                  <c:v>571.48599658184366</c:v>
                </c:pt>
                <c:pt idx="447">
                  <c:v>571.48599658184366</c:v>
                </c:pt>
                <c:pt idx="448">
                  <c:v>571.48599658184366</c:v>
                </c:pt>
                <c:pt idx="449">
                  <c:v>571.48599658184366</c:v>
                </c:pt>
                <c:pt idx="450">
                  <c:v>571.48599658184366</c:v>
                </c:pt>
                <c:pt idx="451">
                  <c:v>571.48599658184366</c:v>
                </c:pt>
                <c:pt idx="452">
                  <c:v>571.48599658184366</c:v>
                </c:pt>
                <c:pt idx="453">
                  <c:v>571.48599658184366</c:v>
                </c:pt>
                <c:pt idx="454">
                  <c:v>571.48599658184366</c:v>
                </c:pt>
                <c:pt idx="455">
                  <c:v>571.48599658184366</c:v>
                </c:pt>
                <c:pt idx="456">
                  <c:v>571.48599658184366</c:v>
                </c:pt>
                <c:pt idx="457">
                  <c:v>571.48599658184366</c:v>
                </c:pt>
                <c:pt idx="458">
                  <c:v>571.48599658184366</c:v>
                </c:pt>
                <c:pt idx="459">
                  <c:v>571.48599658184366</c:v>
                </c:pt>
                <c:pt idx="460">
                  <c:v>571.48599658184366</c:v>
                </c:pt>
                <c:pt idx="461">
                  <c:v>571.48599658184366</c:v>
                </c:pt>
                <c:pt idx="462">
                  <c:v>571.48599658184366</c:v>
                </c:pt>
                <c:pt idx="463">
                  <c:v>571.48599658184366</c:v>
                </c:pt>
                <c:pt idx="464">
                  <c:v>571.48599658184366</c:v>
                </c:pt>
                <c:pt idx="465">
                  <c:v>571.48599658184366</c:v>
                </c:pt>
                <c:pt idx="466">
                  <c:v>571.48599658184366</c:v>
                </c:pt>
                <c:pt idx="467">
                  <c:v>571.48599658184366</c:v>
                </c:pt>
                <c:pt idx="468">
                  <c:v>571.48599658184366</c:v>
                </c:pt>
                <c:pt idx="469">
                  <c:v>571.48599658184366</c:v>
                </c:pt>
                <c:pt idx="470">
                  <c:v>571.48599658184366</c:v>
                </c:pt>
                <c:pt idx="471">
                  <c:v>571.48599658184366</c:v>
                </c:pt>
                <c:pt idx="472">
                  <c:v>571.48599658184366</c:v>
                </c:pt>
                <c:pt idx="473">
                  <c:v>571.48599658184366</c:v>
                </c:pt>
                <c:pt idx="474">
                  <c:v>571.48599658184366</c:v>
                </c:pt>
                <c:pt idx="475">
                  <c:v>571.48599658184366</c:v>
                </c:pt>
                <c:pt idx="476">
                  <c:v>571.48599658184366</c:v>
                </c:pt>
                <c:pt idx="477">
                  <c:v>571.48599658184366</c:v>
                </c:pt>
                <c:pt idx="478">
                  <c:v>571.48599658184366</c:v>
                </c:pt>
                <c:pt idx="479">
                  <c:v>571.48599658184366</c:v>
                </c:pt>
                <c:pt idx="480">
                  <c:v>571.48599658184366</c:v>
                </c:pt>
                <c:pt idx="481">
                  <c:v>571.48599658184366</c:v>
                </c:pt>
                <c:pt idx="482">
                  <c:v>571.48599658184366</c:v>
                </c:pt>
                <c:pt idx="483">
                  <c:v>571.48599658184366</c:v>
                </c:pt>
                <c:pt idx="484">
                  <c:v>571.48599658184366</c:v>
                </c:pt>
                <c:pt idx="485">
                  <c:v>571.48599658184366</c:v>
                </c:pt>
                <c:pt idx="486">
                  <c:v>571.48599658184366</c:v>
                </c:pt>
                <c:pt idx="487">
                  <c:v>571.48599658184366</c:v>
                </c:pt>
                <c:pt idx="488">
                  <c:v>571.48599658184366</c:v>
                </c:pt>
                <c:pt idx="489">
                  <c:v>571.48599658184366</c:v>
                </c:pt>
                <c:pt idx="490">
                  <c:v>571.48599658184366</c:v>
                </c:pt>
                <c:pt idx="491">
                  <c:v>571.48599658184366</c:v>
                </c:pt>
                <c:pt idx="492">
                  <c:v>571.48599658184366</c:v>
                </c:pt>
                <c:pt idx="493">
                  <c:v>571.48599658184366</c:v>
                </c:pt>
                <c:pt idx="494">
                  <c:v>571.48599658184366</c:v>
                </c:pt>
                <c:pt idx="495">
                  <c:v>571.48599658184366</c:v>
                </c:pt>
                <c:pt idx="496">
                  <c:v>571.48599658184366</c:v>
                </c:pt>
                <c:pt idx="497">
                  <c:v>571.48599658184366</c:v>
                </c:pt>
                <c:pt idx="498">
                  <c:v>571.48599658184366</c:v>
                </c:pt>
                <c:pt idx="499">
                  <c:v>571.48599658184366</c:v>
                </c:pt>
                <c:pt idx="500">
                  <c:v>571.48599658184366</c:v>
                </c:pt>
                <c:pt idx="501">
                  <c:v>571.48599658184366</c:v>
                </c:pt>
                <c:pt idx="502">
                  <c:v>571.48599658184366</c:v>
                </c:pt>
                <c:pt idx="503">
                  <c:v>571.48599658184366</c:v>
                </c:pt>
                <c:pt idx="504">
                  <c:v>571.48599658184366</c:v>
                </c:pt>
                <c:pt idx="505">
                  <c:v>571.48599658184366</c:v>
                </c:pt>
                <c:pt idx="506">
                  <c:v>571.48599658184366</c:v>
                </c:pt>
                <c:pt idx="507">
                  <c:v>571.48599658184366</c:v>
                </c:pt>
                <c:pt idx="508">
                  <c:v>571.48599658184366</c:v>
                </c:pt>
                <c:pt idx="509">
                  <c:v>571.48599658184366</c:v>
                </c:pt>
                <c:pt idx="510">
                  <c:v>571.48599658184366</c:v>
                </c:pt>
                <c:pt idx="511">
                  <c:v>571.48599658184366</c:v>
                </c:pt>
                <c:pt idx="512">
                  <c:v>571.48599658184366</c:v>
                </c:pt>
                <c:pt idx="513">
                  <c:v>571.48599658184366</c:v>
                </c:pt>
                <c:pt idx="514">
                  <c:v>571.48599658184366</c:v>
                </c:pt>
                <c:pt idx="515">
                  <c:v>571.48599658184366</c:v>
                </c:pt>
                <c:pt idx="516">
                  <c:v>571.48599658184366</c:v>
                </c:pt>
                <c:pt idx="517">
                  <c:v>571.48599658184366</c:v>
                </c:pt>
                <c:pt idx="518">
                  <c:v>571.48599658184366</c:v>
                </c:pt>
                <c:pt idx="519">
                  <c:v>571.48599658184366</c:v>
                </c:pt>
                <c:pt idx="520">
                  <c:v>571.48599658184366</c:v>
                </c:pt>
                <c:pt idx="521">
                  <c:v>571.48599658184366</c:v>
                </c:pt>
                <c:pt idx="522">
                  <c:v>571.48599658184366</c:v>
                </c:pt>
                <c:pt idx="523">
                  <c:v>571.48599658184366</c:v>
                </c:pt>
                <c:pt idx="524">
                  <c:v>571.48599658184366</c:v>
                </c:pt>
                <c:pt idx="525">
                  <c:v>571.48599658184366</c:v>
                </c:pt>
                <c:pt idx="526">
                  <c:v>571.48599658184366</c:v>
                </c:pt>
                <c:pt idx="527">
                  <c:v>571.48599658184366</c:v>
                </c:pt>
                <c:pt idx="528">
                  <c:v>571.48599658184366</c:v>
                </c:pt>
                <c:pt idx="529">
                  <c:v>571.48599658184366</c:v>
                </c:pt>
                <c:pt idx="530">
                  <c:v>571.48599658184366</c:v>
                </c:pt>
                <c:pt idx="531">
                  <c:v>571.48599658184366</c:v>
                </c:pt>
                <c:pt idx="532">
                  <c:v>571.48599658184366</c:v>
                </c:pt>
                <c:pt idx="533">
                  <c:v>571.48599658184366</c:v>
                </c:pt>
                <c:pt idx="534">
                  <c:v>571.48599658184366</c:v>
                </c:pt>
                <c:pt idx="535">
                  <c:v>571.48599658184366</c:v>
                </c:pt>
                <c:pt idx="536">
                  <c:v>571.48599658184366</c:v>
                </c:pt>
                <c:pt idx="537">
                  <c:v>571.48599658184366</c:v>
                </c:pt>
                <c:pt idx="538">
                  <c:v>571.48599658184366</c:v>
                </c:pt>
                <c:pt idx="539">
                  <c:v>571.48599658184366</c:v>
                </c:pt>
                <c:pt idx="540">
                  <c:v>571.48599658184366</c:v>
                </c:pt>
                <c:pt idx="541">
                  <c:v>571.48599658184366</c:v>
                </c:pt>
                <c:pt idx="542">
                  <c:v>571.48599658184366</c:v>
                </c:pt>
                <c:pt idx="543">
                  <c:v>571.48599658184366</c:v>
                </c:pt>
                <c:pt idx="544">
                  <c:v>571.48599658184366</c:v>
                </c:pt>
                <c:pt idx="545">
                  <c:v>571.48599658184366</c:v>
                </c:pt>
                <c:pt idx="546">
                  <c:v>571.48599658184366</c:v>
                </c:pt>
                <c:pt idx="547">
                  <c:v>571.48599658184366</c:v>
                </c:pt>
                <c:pt idx="548">
                  <c:v>571.48599658184366</c:v>
                </c:pt>
                <c:pt idx="549">
                  <c:v>571.48599658184366</c:v>
                </c:pt>
                <c:pt idx="550">
                  <c:v>571.48599658184366</c:v>
                </c:pt>
                <c:pt idx="551">
                  <c:v>571.48599658184366</c:v>
                </c:pt>
                <c:pt idx="552">
                  <c:v>571.48599658184366</c:v>
                </c:pt>
                <c:pt idx="553">
                  <c:v>571.48599658184366</c:v>
                </c:pt>
                <c:pt idx="554">
                  <c:v>571.48599658184366</c:v>
                </c:pt>
                <c:pt idx="555">
                  <c:v>571.48599658184366</c:v>
                </c:pt>
                <c:pt idx="556">
                  <c:v>571.48599658184366</c:v>
                </c:pt>
                <c:pt idx="557">
                  <c:v>571.48599658184366</c:v>
                </c:pt>
                <c:pt idx="558">
                  <c:v>571.48599658184366</c:v>
                </c:pt>
                <c:pt idx="559">
                  <c:v>571.48599658184366</c:v>
                </c:pt>
                <c:pt idx="560">
                  <c:v>571.48599658184366</c:v>
                </c:pt>
                <c:pt idx="561">
                  <c:v>571.48599658184366</c:v>
                </c:pt>
                <c:pt idx="562">
                  <c:v>571.48599658184366</c:v>
                </c:pt>
                <c:pt idx="563">
                  <c:v>571.48599658184366</c:v>
                </c:pt>
                <c:pt idx="564">
                  <c:v>571.48599658184366</c:v>
                </c:pt>
                <c:pt idx="565">
                  <c:v>571.48599658184366</c:v>
                </c:pt>
                <c:pt idx="566">
                  <c:v>571.48599658184366</c:v>
                </c:pt>
                <c:pt idx="567">
                  <c:v>571.48599658184366</c:v>
                </c:pt>
                <c:pt idx="568">
                  <c:v>571.48599658184366</c:v>
                </c:pt>
                <c:pt idx="569">
                  <c:v>571.48599658184366</c:v>
                </c:pt>
                <c:pt idx="570">
                  <c:v>571.48599658184366</c:v>
                </c:pt>
                <c:pt idx="571">
                  <c:v>571.48599658184366</c:v>
                </c:pt>
                <c:pt idx="572">
                  <c:v>571.48599658184366</c:v>
                </c:pt>
                <c:pt idx="573">
                  <c:v>571.48599658184366</c:v>
                </c:pt>
                <c:pt idx="574">
                  <c:v>571.48599658184366</c:v>
                </c:pt>
                <c:pt idx="575">
                  <c:v>571.48599658184366</c:v>
                </c:pt>
                <c:pt idx="576">
                  <c:v>571.48599658184366</c:v>
                </c:pt>
                <c:pt idx="577">
                  <c:v>571.48599658184366</c:v>
                </c:pt>
                <c:pt idx="578">
                  <c:v>571.48599658184366</c:v>
                </c:pt>
                <c:pt idx="579">
                  <c:v>571.48599658184366</c:v>
                </c:pt>
                <c:pt idx="580">
                  <c:v>1176.2747803310458</c:v>
                </c:pt>
                <c:pt idx="581">
                  <c:v>1176.2747803310458</c:v>
                </c:pt>
                <c:pt idx="582">
                  <c:v>1176.2747803310458</c:v>
                </c:pt>
                <c:pt idx="583">
                  <c:v>1176.2747803310458</c:v>
                </c:pt>
                <c:pt idx="584">
                  <c:v>1176.2747803310458</c:v>
                </c:pt>
                <c:pt idx="585">
                  <c:v>1176.2747803310458</c:v>
                </c:pt>
                <c:pt idx="586">
                  <c:v>1176.2747803310458</c:v>
                </c:pt>
                <c:pt idx="587">
                  <c:v>1176.2747803310458</c:v>
                </c:pt>
                <c:pt idx="588">
                  <c:v>1176.2747803310458</c:v>
                </c:pt>
                <c:pt idx="589">
                  <c:v>1176.2747803310458</c:v>
                </c:pt>
                <c:pt idx="590">
                  <c:v>1176.2747803310458</c:v>
                </c:pt>
                <c:pt idx="591">
                  <c:v>1176.2747803310458</c:v>
                </c:pt>
                <c:pt idx="592">
                  <c:v>1176.2747803310458</c:v>
                </c:pt>
                <c:pt idx="593">
                  <c:v>1176.2747803310458</c:v>
                </c:pt>
                <c:pt idx="594">
                  <c:v>1176.2747803310458</c:v>
                </c:pt>
                <c:pt idx="595">
                  <c:v>1176.2747803310458</c:v>
                </c:pt>
                <c:pt idx="596">
                  <c:v>1176.2747803310458</c:v>
                </c:pt>
                <c:pt idx="597">
                  <c:v>1176.2747803310458</c:v>
                </c:pt>
                <c:pt idx="598">
                  <c:v>1176.2747803310458</c:v>
                </c:pt>
                <c:pt idx="599">
                  <c:v>1176.2747803310458</c:v>
                </c:pt>
                <c:pt idx="600">
                  <c:v>1176.2747803310458</c:v>
                </c:pt>
                <c:pt idx="601">
                  <c:v>1176.2747803310458</c:v>
                </c:pt>
                <c:pt idx="602">
                  <c:v>1176.2747803310458</c:v>
                </c:pt>
                <c:pt idx="603">
                  <c:v>1176.2747803310458</c:v>
                </c:pt>
                <c:pt idx="604">
                  <c:v>1176.2747803310458</c:v>
                </c:pt>
                <c:pt idx="605">
                  <c:v>1176.2747803310458</c:v>
                </c:pt>
                <c:pt idx="606">
                  <c:v>1176.2747803310458</c:v>
                </c:pt>
                <c:pt idx="607">
                  <c:v>1176.2747803310458</c:v>
                </c:pt>
                <c:pt idx="608">
                  <c:v>1176.2747803310458</c:v>
                </c:pt>
                <c:pt idx="609">
                  <c:v>1176.2747803310458</c:v>
                </c:pt>
                <c:pt idx="610">
                  <c:v>1176.2747803310458</c:v>
                </c:pt>
                <c:pt idx="611">
                  <c:v>1176.2747803310458</c:v>
                </c:pt>
                <c:pt idx="612">
                  <c:v>1176.2747803310458</c:v>
                </c:pt>
                <c:pt idx="613">
                  <c:v>1176.2747803310458</c:v>
                </c:pt>
                <c:pt idx="614">
                  <c:v>1176.2747803310458</c:v>
                </c:pt>
                <c:pt idx="615">
                  <c:v>1176.2747803310458</c:v>
                </c:pt>
                <c:pt idx="616">
                  <c:v>1176.2747803310458</c:v>
                </c:pt>
                <c:pt idx="617">
                  <c:v>1176.2747803310458</c:v>
                </c:pt>
                <c:pt idx="618">
                  <c:v>1176.2747803310458</c:v>
                </c:pt>
                <c:pt idx="619">
                  <c:v>1176.2747803310458</c:v>
                </c:pt>
                <c:pt idx="620">
                  <c:v>1176.2747803310458</c:v>
                </c:pt>
                <c:pt idx="621">
                  <c:v>1176.2747803310458</c:v>
                </c:pt>
                <c:pt idx="622">
                  <c:v>1176.2747803310458</c:v>
                </c:pt>
                <c:pt idx="623">
                  <c:v>1176.2747803310458</c:v>
                </c:pt>
                <c:pt idx="624">
                  <c:v>1176.2747803310458</c:v>
                </c:pt>
                <c:pt idx="625">
                  <c:v>1176.2747803310458</c:v>
                </c:pt>
                <c:pt idx="626">
                  <c:v>1176.2747803310458</c:v>
                </c:pt>
                <c:pt idx="627">
                  <c:v>1176.2747803310458</c:v>
                </c:pt>
                <c:pt idx="628">
                  <c:v>1176.2747803310458</c:v>
                </c:pt>
                <c:pt idx="629">
                  <c:v>1176.2747803310458</c:v>
                </c:pt>
                <c:pt idx="630">
                  <c:v>1176.2747803310458</c:v>
                </c:pt>
                <c:pt idx="631">
                  <c:v>1176.2747803310458</c:v>
                </c:pt>
                <c:pt idx="632">
                  <c:v>1176.2747803310458</c:v>
                </c:pt>
                <c:pt idx="633">
                  <c:v>1176.2747803310458</c:v>
                </c:pt>
                <c:pt idx="634">
                  <c:v>1176.2747803310458</c:v>
                </c:pt>
                <c:pt idx="635">
                  <c:v>1176.2747803310458</c:v>
                </c:pt>
                <c:pt idx="636">
                  <c:v>1176.2747803310458</c:v>
                </c:pt>
                <c:pt idx="637">
                  <c:v>1176.2747803310458</c:v>
                </c:pt>
                <c:pt idx="638">
                  <c:v>1176.2747803310458</c:v>
                </c:pt>
                <c:pt idx="639">
                  <c:v>1176.2747803310458</c:v>
                </c:pt>
                <c:pt idx="640">
                  <c:v>1176.2747803310458</c:v>
                </c:pt>
                <c:pt idx="641">
                  <c:v>1176.2747803310458</c:v>
                </c:pt>
                <c:pt idx="642">
                  <c:v>1176.2747803310458</c:v>
                </c:pt>
                <c:pt idx="643">
                  <c:v>1176.2747803310458</c:v>
                </c:pt>
                <c:pt idx="644">
                  <c:v>1176.2747803310458</c:v>
                </c:pt>
                <c:pt idx="645">
                  <c:v>1176.2747803310458</c:v>
                </c:pt>
                <c:pt idx="646">
                  <c:v>1176.2747803310458</c:v>
                </c:pt>
                <c:pt idx="647">
                  <c:v>1176.2747803310458</c:v>
                </c:pt>
                <c:pt idx="648">
                  <c:v>1176.2747803310458</c:v>
                </c:pt>
                <c:pt idx="649">
                  <c:v>1176.2747803310458</c:v>
                </c:pt>
                <c:pt idx="650">
                  <c:v>1176.2747803310458</c:v>
                </c:pt>
                <c:pt idx="651">
                  <c:v>1176.2747803310458</c:v>
                </c:pt>
                <c:pt idx="652">
                  <c:v>1176.2747803310458</c:v>
                </c:pt>
                <c:pt idx="653">
                  <c:v>1176.2747803310458</c:v>
                </c:pt>
                <c:pt idx="654">
                  <c:v>1176.2747803310458</c:v>
                </c:pt>
                <c:pt idx="655">
                  <c:v>1176.2747803310458</c:v>
                </c:pt>
                <c:pt idx="656">
                  <c:v>1176.2747803310458</c:v>
                </c:pt>
                <c:pt idx="657">
                  <c:v>1176.2747803310458</c:v>
                </c:pt>
                <c:pt idx="658">
                  <c:v>1176.2747803310458</c:v>
                </c:pt>
                <c:pt idx="659">
                  <c:v>1176.2747803310458</c:v>
                </c:pt>
                <c:pt idx="660">
                  <c:v>1176.2747803310458</c:v>
                </c:pt>
                <c:pt idx="661">
                  <c:v>1176.2747803310458</c:v>
                </c:pt>
                <c:pt idx="662">
                  <c:v>1176.2747803310458</c:v>
                </c:pt>
                <c:pt idx="663">
                  <c:v>1176.2747803310458</c:v>
                </c:pt>
                <c:pt idx="664">
                  <c:v>1176.2747803310458</c:v>
                </c:pt>
                <c:pt idx="665">
                  <c:v>1176.2747803310458</c:v>
                </c:pt>
                <c:pt idx="666">
                  <c:v>1176.2747803310458</c:v>
                </c:pt>
                <c:pt idx="667">
                  <c:v>1176.2747803310458</c:v>
                </c:pt>
                <c:pt idx="668">
                  <c:v>1176.2747803310458</c:v>
                </c:pt>
                <c:pt idx="669">
                  <c:v>1176.2747803310458</c:v>
                </c:pt>
                <c:pt idx="670">
                  <c:v>1176.2747803310458</c:v>
                </c:pt>
                <c:pt idx="671">
                  <c:v>1176.2747803310458</c:v>
                </c:pt>
                <c:pt idx="672">
                  <c:v>1176.2747803310458</c:v>
                </c:pt>
                <c:pt idx="673">
                  <c:v>1176.2747803310458</c:v>
                </c:pt>
                <c:pt idx="674">
                  <c:v>1176.2747803310458</c:v>
                </c:pt>
                <c:pt idx="675">
                  <c:v>1176.2747803310458</c:v>
                </c:pt>
                <c:pt idx="676">
                  <c:v>1176.2747803310458</c:v>
                </c:pt>
                <c:pt idx="677">
                  <c:v>1176.2747803310458</c:v>
                </c:pt>
                <c:pt idx="678">
                  <c:v>1176.2747803310458</c:v>
                </c:pt>
                <c:pt idx="679">
                  <c:v>1176.2747803310458</c:v>
                </c:pt>
                <c:pt idx="680">
                  <c:v>1176.2747803310458</c:v>
                </c:pt>
                <c:pt idx="681">
                  <c:v>1176.2747803310458</c:v>
                </c:pt>
                <c:pt idx="682">
                  <c:v>1176.2747803310458</c:v>
                </c:pt>
                <c:pt idx="683">
                  <c:v>1176.2747803310458</c:v>
                </c:pt>
                <c:pt idx="684">
                  <c:v>1176.2747803310458</c:v>
                </c:pt>
                <c:pt idx="685">
                  <c:v>1176.2747803310458</c:v>
                </c:pt>
                <c:pt idx="686">
                  <c:v>1176.2747803310458</c:v>
                </c:pt>
                <c:pt idx="687">
                  <c:v>1176.2747803310458</c:v>
                </c:pt>
                <c:pt idx="688">
                  <c:v>1176.2747803310458</c:v>
                </c:pt>
                <c:pt idx="689">
                  <c:v>1176.2747803310458</c:v>
                </c:pt>
                <c:pt idx="690">
                  <c:v>1176.2747803310458</c:v>
                </c:pt>
                <c:pt idx="691">
                  <c:v>1176.2747803310458</c:v>
                </c:pt>
                <c:pt idx="692">
                  <c:v>1176.2747803310458</c:v>
                </c:pt>
                <c:pt idx="693">
                  <c:v>1176.2747803310458</c:v>
                </c:pt>
                <c:pt idx="694">
                  <c:v>1176.2747803310458</c:v>
                </c:pt>
                <c:pt idx="695">
                  <c:v>1176.2747803310458</c:v>
                </c:pt>
                <c:pt idx="696">
                  <c:v>1176.2747803310458</c:v>
                </c:pt>
                <c:pt idx="697">
                  <c:v>1176.2747803310458</c:v>
                </c:pt>
                <c:pt idx="698">
                  <c:v>1176.2747803310458</c:v>
                </c:pt>
                <c:pt idx="699">
                  <c:v>1176.2747803310458</c:v>
                </c:pt>
                <c:pt idx="700">
                  <c:v>1176.2747803310458</c:v>
                </c:pt>
                <c:pt idx="701">
                  <c:v>1176.2747803310458</c:v>
                </c:pt>
                <c:pt idx="702">
                  <c:v>1176.2747803310458</c:v>
                </c:pt>
                <c:pt idx="703">
                  <c:v>1176.2747803310458</c:v>
                </c:pt>
                <c:pt idx="704">
                  <c:v>1176.2747803310458</c:v>
                </c:pt>
                <c:pt idx="705">
                  <c:v>1176.2747803310458</c:v>
                </c:pt>
                <c:pt idx="706">
                  <c:v>1176.2747803310458</c:v>
                </c:pt>
                <c:pt idx="707">
                  <c:v>1176.2747803310458</c:v>
                </c:pt>
                <c:pt idx="708">
                  <c:v>1176.2747803310458</c:v>
                </c:pt>
                <c:pt idx="709">
                  <c:v>1176.2747803310458</c:v>
                </c:pt>
                <c:pt idx="710">
                  <c:v>1176.2747803310458</c:v>
                </c:pt>
                <c:pt idx="711">
                  <c:v>1176.2747803310458</c:v>
                </c:pt>
                <c:pt idx="712">
                  <c:v>1176.2747803310458</c:v>
                </c:pt>
                <c:pt idx="713">
                  <c:v>1176.2747803310458</c:v>
                </c:pt>
                <c:pt idx="714">
                  <c:v>1176.2747803310458</c:v>
                </c:pt>
                <c:pt idx="715">
                  <c:v>1176.2747803310458</c:v>
                </c:pt>
                <c:pt idx="716">
                  <c:v>1176.2747803310458</c:v>
                </c:pt>
                <c:pt idx="717">
                  <c:v>1176.2747803310458</c:v>
                </c:pt>
                <c:pt idx="718">
                  <c:v>1176.2747803310458</c:v>
                </c:pt>
                <c:pt idx="719">
                  <c:v>1176.2747803310458</c:v>
                </c:pt>
                <c:pt idx="720">
                  <c:v>1176.2747803310458</c:v>
                </c:pt>
                <c:pt idx="721">
                  <c:v>1176.2747803310458</c:v>
                </c:pt>
                <c:pt idx="722">
                  <c:v>1176.2747803310458</c:v>
                </c:pt>
                <c:pt idx="723">
                  <c:v>1176.2747803310458</c:v>
                </c:pt>
                <c:pt idx="724">
                  <c:v>1176.2747803310458</c:v>
                </c:pt>
                <c:pt idx="725">
                  <c:v>1176.2747803310458</c:v>
                </c:pt>
                <c:pt idx="726">
                  <c:v>1176.2747803310458</c:v>
                </c:pt>
                <c:pt idx="727">
                  <c:v>1176.2747803310458</c:v>
                </c:pt>
                <c:pt idx="728">
                  <c:v>1176.2747803310458</c:v>
                </c:pt>
                <c:pt idx="729">
                  <c:v>1176.2747803310458</c:v>
                </c:pt>
                <c:pt idx="730">
                  <c:v>1176.2747803310458</c:v>
                </c:pt>
                <c:pt idx="731">
                  <c:v>1176.2747803310458</c:v>
                </c:pt>
                <c:pt idx="732">
                  <c:v>1176.2747803310458</c:v>
                </c:pt>
                <c:pt idx="733">
                  <c:v>1176.2747803310458</c:v>
                </c:pt>
                <c:pt idx="734">
                  <c:v>1176.2747803310458</c:v>
                </c:pt>
                <c:pt idx="735">
                  <c:v>1176.2747803310458</c:v>
                </c:pt>
                <c:pt idx="736">
                  <c:v>1176.2747803310458</c:v>
                </c:pt>
                <c:pt idx="737">
                  <c:v>1176.2747803310458</c:v>
                </c:pt>
                <c:pt idx="738">
                  <c:v>1176.2747803310458</c:v>
                </c:pt>
                <c:pt idx="739">
                  <c:v>1176.2747803310458</c:v>
                </c:pt>
                <c:pt idx="740">
                  <c:v>1176.2747803310458</c:v>
                </c:pt>
                <c:pt idx="741">
                  <c:v>1176.2747803310458</c:v>
                </c:pt>
                <c:pt idx="742">
                  <c:v>1176.2747803310458</c:v>
                </c:pt>
                <c:pt idx="743">
                  <c:v>1176.2747803310458</c:v>
                </c:pt>
                <c:pt idx="744">
                  <c:v>1176.2747803310458</c:v>
                </c:pt>
                <c:pt idx="745">
                  <c:v>1176.2747803310458</c:v>
                </c:pt>
                <c:pt idx="746">
                  <c:v>1176.2747803310458</c:v>
                </c:pt>
                <c:pt idx="747">
                  <c:v>1176.2747803310458</c:v>
                </c:pt>
                <c:pt idx="748">
                  <c:v>1176.2747803310458</c:v>
                </c:pt>
                <c:pt idx="749">
                  <c:v>1176.2747803310458</c:v>
                </c:pt>
                <c:pt idx="750">
                  <c:v>1176.2747803310458</c:v>
                </c:pt>
                <c:pt idx="751">
                  <c:v>1176.2747803310458</c:v>
                </c:pt>
                <c:pt idx="752">
                  <c:v>1176.2747803310458</c:v>
                </c:pt>
                <c:pt idx="753">
                  <c:v>1176.2747803310458</c:v>
                </c:pt>
                <c:pt idx="754">
                  <c:v>1176.2747803310458</c:v>
                </c:pt>
                <c:pt idx="755">
                  <c:v>1176.2747803310458</c:v>
                </c:pt>
                <c:pt idx="756">
                  <c:v>1176.2747803310458</c:v>
                </c:pt>
                <c:pt idx="757">
                  <c:v>1176.2747803310458</c:v>
                </c:pt>
                <c:pt idx="758">
                  <c:v>1176.2747803310458</c:v>
                </c:pt>
                <c:pt idx="759">
                  <c:v>1176.2747803310458</c:v>
                </c:pt>
                <c:pt idx="760">
                  <c:v>1176.2747803310458</c:v>
                </c:pt>
                <c:pt idx="761">
                  <c:v>1176.2747803310458</c:v>
                </c:pt>
                <c:pt idx="762">
                  <c:v>1176.2747803310458</c:v>
                </c:pt>
                <c:pt idx="763">
                  <c:v>1176.2747803310458</c:v>
                </c:pt>
                <c:pt idx="764">
                  <c:v>1176.2747803310458</c:v>
                </c:pt>
                <c:pt idx="765">
                  <c:v>1176.2747803310458</c:v>
                </c:pt>
                <c:pt idx="766">
                  <c:v>1176.2747803310458</c:v>
                </c:pt>
                <c:pt idx="767">
                  <c:v>1176.2747803310458</c:v>
                </c:pt>
                <c:pt idx="768">
                  <c:v>1176.2747803310458</c:v>
                </c:pt>
                <c:pt idx="769">
                  <c:v>1176.2747803310458</c:v>
                </c:pt>
                <c:pt idx="770">
                  <c:v>1176.2747803310458</c:v>
                </c:pt>
                <c:pt idx="771">
                  <c:v>1176.2747803310458</c:v>
                </c:pt>
                <c:pt idx="772">
                  <c:v>1176.2747803310458</c:v>
                </c:pt>
                <c:pt idx="773">
                  <c:v>1176.2747803310458</c:v>
                </c:pt>
                <c:pt idx="774">
                  <c:v>1176.2747803310458</c:v>
                </c:pt>
                <c:pt idx="775">
                  <c:v>1176.2747803310458</c:v>
                </c:pt>
                <c:pt idx="776">
                  <c:v>1176.2747803310458</c:v>
                </c:pt>
                <c:pt idx="777">
                  <c:v>1176.2747803310458</c:v>
                </c:pt>
                <c:pt idx="778">
                  <c:v>1176.2747803310458</c:v>
                </c:pt>
                <c:pt idx="779">
                  <c:v>1176.2747803310458</c:v>
                </c:pt>
                <c:pt idx="780">
                  <c:v>1176.2747803310458</c:v>
                </c:pt>
                <c:pt idx="781">
                  <c:v>1176.2747803310458</c:v>
                </c:pt>
                <c:pt idx="782">
                  <c:v>1176.2747803310458</c:v>
                </c:pt>
                <c:pt idx="783">
                  <c:v>1176.2747803310458</c:v>
                </c:pt>
                <c:pt idx="784">
                  <c:v>1176.2747803310458</c:v>
                </c:pt>
                <c:pt idx="785">
                  <c:v>1176.2747803310458</c:v>
                </c:pt>
                <c:pt idx="786">
                  <c:v>1176.2747803310458</c:v>
                </c:pt>
                <c:pt idx="787">
                  <c:v>1176.2747803310458</c:v>
                </c:pt>
                <c:pt idx="788">
                  <c:v>1176.2747803310458</c:v>
                </c:pt>
                <c:pt idx="789">
                  <c:v>1176.2747803310458</c:v>
                </c:pt>
                <c:pt idx="790">
                  <c:v>1176.2747803310458</c:v>
                </c:pt>
                <c:pt idx="791">
                  <c:v>1176.2747803310458</c:v>
                </c:pt>
                <c:pt idx="792">
                  <c:v>1176.2747803310458</c:v>
                </c:pt>
                <c:pt idx="793">
                  <c:v>1176.2747803310458</c:v>
                </c:pt>
                <c:pt idx="794">
                  <c:v>1176.2747803310458</c:v>
                </c:pt>
                <c:pt idx="795">
                  <c:v>1176.2747803310458</c:v>
                </c:pt>
                <c:pt idx="796">
                  <c:v>1176.2747803310458</c:v>
                </c:pt>
                <c:pt idx="797">
                  <c:v>1176.2747803310458</c:v>
                </c:pt>
                <c:pt idx="798">
                  <c:v>1176.2747803310458</c:v>
                </c:pt>
                <c:pt idx="799">
                  <c:v>1176.2747803310458</c:v>
                </c:pt>
                <c:pt idx="800">
                  <c:v>1176.2747803310458</c:v>
                </c:pt>
                <c:pt idx="801">
                  <c:v>1176.2747803310458</c:v>
                </c:pt>
                <c:pt idx="802">
                  <c:v>1176.2747803310458</c:v>
                </c:pt>
                <c:pt idx="803">
                  <c:v>1176.2747803310458</c:v>
                </c:pt>
                <c:pt idx="804">
                  <c:v>1176.2747803310458</c:v>
                </c:pt>
                <c:pt idx="805">
                  <c:v>1176.2747803310458</c:v>
                </c:pt>
                <c:pt idx="806">
                  <c:v>1176.2747803310458</c:v>
                </c:pt>
                <c:pt idx="807">
                  <c:v>1176.2747803310458</c:v>
                </c:pt>
                <c:pt idx="808">
                  <c:v>1176.2747803310458</c:v>
                </c:pt>
                <c:pt idx="809">
                  <c:v>1176.2747803310458</c:v>
                </c:pt>
                <c:pt idx="810">
                  <c:v>1176.2747803310458</c:v>
                </c:pt>
                <c:pt idx="811">
                  <c:v>1176.2747803310458</c:v>
                </c:pt>
                <c:pt idx="812">
                  <c:v>1176.2747803310458</c:v>
                </c:pt>
                <c:pt idx="813">
                  <c:v>1176.2747803310458</c:v>
                </c:pt>
                <c:pt idx="814">
                  <c:v>1176.2747803310458</c:v>
                </c:pt>
                <c:pt idx="815">
                  <c:v>1176.2747803310458</c:v>
                </c:pt>
                <c:pt idx="816">
                  <c:v>1176.2747803310458</c:v>
                </c:pt>
                <c:pt idx="817">
                  <c:v>1176.2747803310458</c:v>
                </c:pt>
                <c:pt idx="818">
                  <c:v>1176.2747803310458</c:v>
                </c:pt>
                <c:pt idx="819">
                  <c:v>1176.2747803310458</c:v>
                </c:pt>
                <c:pt idx="820">
                  <c:v>1176.2747803310458</c:v>
                </c:pt>
                <c:pt idx="821">
                  <c:v>1176.2747803310458</c:v>
                </c:pt>
                <c:pt idx="822">
                  <c:v>1176.2747803310458</c:v>
                </c:pt>
                <c:pt idx="823">
                  <c:v>1176.2747803310458</c:v>
                </c:pt>
                <c:pt idx="824">
                  <c:v>1176.2747803310458</c:v>
                </c:pt>
                <c:pt idx="825">
                  <c:v>1176.2747803310458</c:v>
                </c:pt>
                <c:pt idx="826">
                  <c:v>1176.2747803310458</c:v>
                </c:pt>
                <c:pt idx="827">
                  <c:v>1176.2747803310458</c:v>
                </c:pt>
                <c:pt idx="828">
                  <c:v>1176.2747803310458</c:v>
                </c:pt>
                <c:pt idx="829">
                  <c:v>1176.2747803310458</c:v>
                </c:pt>
                <c:pt idx="830">
                  <c:v>1176.2747803310458</c:v>
                </c:pt>
                <c:pt idx="831">
                  <c:v>1176.2747803310458</c:v>
                </c:pt>
                <c:pt idx="832">
                  <c:v>1176.2747803310458</c:v>
                </c:pt>
                <c:pt idx="833">
                  <c:v>1176.2747803310458</c:v>
                </c:pt>
                <c:pt idx="834">
                  <c:v>1176.2747803310458</c:v>
                </c:pt>
                <c:pt idx="835">
                  <c:v>1176.2747803310458</c:v>
                </c:pt>
                <c:pt idx="836">
                  <c:v>1176.2747803310458</c:v>
                </c:pt>
                <c:pt idx="837">
                  <c:v>1176.2747803310458</c:v>
                </c:pt>
                <c:pt idx="838">
                  <c:v>1176.2747803310458</c:v>
                </c:pt>
                <c:pt idx="839">
                  <c:v>1176.2747803310458</c:v>
                </c:pt>
                <c:pt idx="840">
                  <c:v>1176.2747803310458</c:v>
                </c:pt>
                <c:pt idx="841">
                  <c:v>1176.2747803310458</c:v>
                </c:pt>
                <c:pt idx="842">
                  <c:v>1176.2747803310458</c:v>
                </c:pt>
                <c:pt idx="843">
                  <c:v>1176.2747803310458</c:v>
                </c:pt>
                <c:pt idx="844">
                  <c:v>1176.2747803310458</c:v>
                </c:pt>
                <c:pt idx="845">
                  <c:v>1176.2747803310458</c:v>
                </c:pt>
                <c:pt idx="846">
                  <c:v>1176.2747803310458</c:v>
                </c:pt>
                <c:pt idx="847">
                  <c:v>1176.2747803310458</c:v>
                </c:pt>
                <c:pt idx="848">
                  <c:v>1176.2747803310458</c:v>
                </c:pt>
                <c:pt idx="849">
                  <c:v>1176.2747803310458</c:v>
                </c:pt>
                <c:pt idx="850">
                  <c:v>1176.2747803310458</c:v>
                </c:pt>
                <c:pt idx="851">
                  <c:v>1176.2747803310458</c:v>
                </c:pt>
                <c:pt idx="852">
                  <c:v>1176.2747803310458</c:v>
                </c:pt>
                <c:pt idx="853">
                  <c:v>1176.2747803310458</c:v>
                </c:pt>
                <c:pt idx="854">
                  <c:v>1176.2747803310458</c:v>
                </c:pt>
                <c:pt idx="855">
                  <c:v>1176.2747803310458</c:v>
                </c:pt>
                <c:pt idx="856">
                  <c:v>1176.2747803310458</c:v>
                </c:pt>
                <c:pt idx="857">
                  <c:v>1176.2747803310458</c:v>
                </c:pt>
                <c:pt idx="858">
                  <c:v>1176.2747803310458</c:v>
                </c:pt>
                <c:pt idx="859">
                  <c:v>1176.2747803310458</c:v>
                </c:pt>
                <c:pt idx="860">
                  <c:v>1176.2747803310458</c:v>
                </c:pt>
                <c:pt idx="861">
                  <c:v>1176.2747803310458</c:v>
                </c:pt>
                <c:pt idx="862">
                  <c:v>1176.2747803310458</c:v>
                </c:pt>
                <c:pt idx="863">
                  <c:v>1176.2747803310458</c:v>
                </c:pt>
                <c:pt idx="864">
                  <c:v>1176.2747803310458</c:v>
                </c:pt>
                <c:pt idx="865">
                  <c:v>1176.2747803310458</c:v>
                </c:pt>
                <c:pt idx="866">
                  <c:v>1176.2747803310458</c:v>
                </c:pt>
                <c:pt idx="867">
                  <c:v>1176.2747803310458</c:v>
                </c:pt>
                <c:pt idx="868">
                  <c:v>1176.2747803310458</c:v>
                </c:pt>
                <c:pt idx="869">
                  <c:v>1176.2747803310458</c:v>
                </c:pt>
                <c:pt idx="870">
                  <c:v>1176.2747803310458</c:v>
                </c:pt>
                <c:pt idx="871">
                  <c:v>1176.2747803310458</c:v>
                </c:pt>
                <c:pt idx="872">
                  <c:v>1176.2747803310458</c:v>
                </c:pt>
                <c:pt idx="873">
                  <c:v>1176.2747803310458</c:v>
                </c:pt>
                <c:pt idx="874">
                  <c:v>1176.2747803310458</c:v>
                </c:pt>
                <c:pt idx="875">
                  <c:v>1176.2747803310458</c:v>
                </c:pt>
                <c:pt idx="876">
                  <c:v>1176.2747803310458</c:v>
                </c:pt>
                <c:pt idx="877">
                  <c:v>1176.2747803310458</c:v>
                </c:pt>
                <c:pt idx="878">
                  <c:v>1176.2747803310458</c:v>
                </c:pt>
                <c:pt idx="879">
                  <c:v>1176.2747803310458</c:v>
                </c:pt>
                <c:pt idx="880">
                  <c:v>1176.2747803310458</c:v>
                </c:pt>
                <c:pt idx="881">
                  <c:v>1176.2747803310458</c:v>
                </c:pt>
                <c:pt idx="882">
                  <c:v>1176.2747803310458</c:v>
                </c:pt>
                <c:pt idx="883">
                  <c:v>1176.2747803310458</c:v>
                </c:pt>
                <c:pt idx="884">
                  <c:v>1176.2747803310458</c:v>
                </c:pt>
                <c:pt idx="885">
                  <c:v>1176.2747803310458</c:v>
                </c:pt>
                <c:pt idx="886">
                  <c:v>4.5474735088646412E-13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-230.67194220781573</c:v>
                </c:pt>
                <c:pt idx="276">
                  <c:v>-230.67194220781573</c:v>
                </c:pt>
                <c:pt idx="277">
                  <c:v>-230.67194220781573</c:v>
                </c:pt>
                <c:pt idx="278">
                  <c:v>-230.67194220781573</c:v>
                </c:pt>
                <c:pt idx="279">
                  <c:v>-230.67194220781573</c:v>
                </c:pt>
                <c:pt idx="280">
                  <c:v>-230.67194220781573</c:v>
                </c:pt>
                <c:pt idx="281">
                  <c:v>-230.67194220781573</c:v>
                </c:pt>
                <c:pt idx="282">
                  <c:v>-230.67194220781573</c:v>
                </c:pt>
                <c:pt idx="283">
                  <c:v>-230.67194220781573</c:v>
                </c:pt>
                <c:pt idx="284">
                  <c:v>-230.67194220781573</c:v>
                </c:pt>
                <c:pt idx="285">
                  <c:v>-230.67194220781573</c:v>
                </c:pt>
                <c:pt idx="286">
                  <c:v>-230.67194220781573</c:v>
                </c:pt>
                <c:pt idx="287">
                  <c:v>-230.67194220781573</c:v>
                </c:pt>
                <c:pt idx="288">
                  <c:v>-230.67194220781573</c:v>
                </c:pt>
                <c:pt idx="289">
                  <c:v>-230.67194220781573</c:v>
                </c:pt>
                <c:pt idx="290">
                  <c:v>-230.67194220781573</c:v>
                </c:pt>
                <c:pt idx="291">
                  <c:v>-230.67194220781573</c:v>
                </c:pt>
                <c:pt idx="292">
                  <c:v>-230.67194220781573</c:v>
                </c:pt>
                <c:pt idx="293">
                  <c:v>-230.67194220781573</c:v>
                </c:pt>
                <c:pt idx="294">
                  <c:v>-230.67194220781573</c:v>
                </c:pt>
                <c:pt idx="295">
                  <c:v>-230.67194220781573</c:v>
                </c:pt>
                <c:pt idx="296">
                  <c:v>-230.67194220781573</c:v>
                </c:pt>
                <c:pt idx="297">
                  <c:v>-230.67194220781573</c:v>
                </c:pt>
                <c:pt idx="298">
                  <c:v>-230.67194220781573</c:v>
                </c:pt>
                <c:pt idx="299">
                  <c:v>-230.67194220781573</c:v>
                </c:pt>
                <c:pt idx="300">
                  <c:v>-230.67194220781573</c:v>
                </c:pt>
                <c:pt idx="301">
                  <c:v>-230.67194220781573</c:v>
                </c:pt>
                <c:pt idx="302">
                  <c:v>-230.67194220781573</c:v>
                </c:pt>
                <c:pt idx="303">
                  <c:v>-230.67194220781573</c:v>
                </c:pt>
                <c:pt idx="304">
                  <c:v>-230.67194220781573</c:v>
                </c:pt>
                <c:pt idx="305">
                  <c:v>-230.67194220781573</c:v>
                </c:pt>
                <c:pt idx="306">
                  <c:v>-230.67194220781573</c:v>
                </c:pt>
                <c:pt idx="307">
                  <c:v>-230.67194220781573</c:v>
                </c:pt>
                <c:pt idx="308">
                  <c:v>-230.67194220781573</c:v>
                </c:pt>
                <c:pt idx="309">
                  <c:v>-230.67194220781573</c:v>
                </c:pt>
                <c:pt idx="310">
                  <c:v>-230.67194220781573</c:v>
                </c:pt>
                <c:pt idx="311">
                  <c:v>-230.67194220781573</c:v>
                </c:pt>
                <c:pt idx="312">
                  <c:v>-230.67194220781573</c:v>
                </c:pt>
                <c:pt idx="313">
                  <c:v>-230.67194220781573</c:v>
                </c:pt>
                <c:pt idx="314">
                  <c:v>-230.67194220781573</c:v>
                </c:pt>
                <c:pt idx="315">
                  <c:v>-230.67194220781573</c:v>
                </c:pt>
                <c:pt idx="316">
                  <c:v>-230.67194220781573</c:v>
                </c:pt>
                <c:pt idx="317">
                  <c:v>-230.67194220781573</c:v>
                </c:pt>
                <c:pt idx="318">
                  <c:v>-230.67194220781573</c:v>
                </c:pt>
                <c:pt idx="319">
                  <c:v>-230.67194220781573</c:v>
                </c:pt>
                <c:pt idx="320">
                  <c:v>-230.67194220781573</c:v>
                </c:pt>
                <c:pt idx="321">
                  <c:v>-230.67194220781573</c:v>
                </c:pt>
                <c:pt idx="322">
                  <c:v>-230.67194220781573</c:v>
                </c:pt>
                <c:pt idx="323">
                  <c:v>-230.67194220781573</c:v>
                </c:pt>
                <c:pt idx="324">
                  <c:v>-230.67194220781573</c:v>
                </c:pt>
                <c:pt idx="325">
                  <c:v>-230.67194220781573</c:v>
                </c:pt>
                <c:pt idx="326">
                  <c:v>-230.67194220781573</c:v>
                </c:pt>
                <c:pt idx="327">
                  <c:v>-230.67194220781573</c:v>
                </c:pt>
                <c:pt idx="328">
                  <c:v>-230.67194220781573</c:v>
                </c:pt>
                <c:pt idx="329">
                  <c:v>-230.67194220781573</c:v>
                </c:pt>
                <c:pt idx="330">
                  <c:v>-230.67194220781573</c:v>
                </c:pt>
                <c:pt idx="331">
                  <c:v>-230.67194220781573</c:v>
                </c:pt>
                <c:pt idx="332">
                  <c:v>-230.67194220781573</c:v>
                </c:pt>
                <c:pt idx="333">
                  <c:v>-230.67194220781573</c:v>
                </c:pt>
                <c:pt idx="334">
                  <c:v>-230.67194220781573</c:v>
                </c:pt>
                <c:pt idx="335">
                  <c:v>-230.67194220781573</c:v>
                </c:pt>
                <c:pt idx="336">
                  <c:v>-230.67194220781573</c:v>
                </c:pt>
                <c:pt idx="337">
                  <c:v>-230.67194220781573</c:v>
                </c:pt>
                <c:pt idx="338">
                  <c:v>-230.67194220781573</c:v>
                </c:pt>
                <c:pt idx="339">
                  <c:v>-230.67194220781573</c:v>
                </c:pt>
                <c:pt idx="340">
                  <c:v>-230.67194220781573</c:v>
                </c:pt>
                <c:pt idx="341">
                  <c:v>-230.67194220781573</c:v>
                </c:pt>
                <c:pt idx="342">
                  <c:v>-230.67194220781573</c:v>
                </c:pt>
                <c:pt idx="343">
                  <c:v>-230.67194220781573</c:v>
                </c:pt>
                <c:pt idx="344">
                  <c:v>-230.67194220781573</c:v>
                </c:pt>
                <c:pt idx="345">
                  <c:v>-230.67194220781573</c:v>
                </c:pt>
                <c:pt idx="346">
                  <c:v>-230.67194220781573</c:v>
                </c:pt>
                <c:pt idx="347">
                  <c:v>-230.67194220781573</c:v>
                </c:pt>
                <c:pt idx="348">
                  <c:v>-230.67194220781573</c:v>
                </c:pt>
                <c:pt idx="349">
                  <c:v>-230.67194220781573</c:v>
                </c:pt>
                <c:pt idx="350">
                  <c:v>-230.67194220781573</c:v>
                </c:pt>
                <c:pt idx="351">
                  <c:v>-230.67194220781573</c:v>
                </c:pt>
                <c:pt idx="352">
                  <c:v>-230.67194220781573</c:v>
                </c:pt>
                <c:pt idx="353">
                  <c:v>-230.67194220781573</c:v>
                </c:pt>
                <c:pt idx="354">
                  <c:v>-230.67194220781573</c:v>
                </c:pt>
                <c:pt idx="355">
                  <c:v>-230.67194220781573</c:v>
                </c:pt>
                <c:pt idx="356">
                  <c:v>-230.67194220781573</c:v>
                </c:pt>
                <c:pt idx="357">
                  <c:v>-230.67194220781573</c:v>
                </c:pt>
                <c:pt idx="358">
                  <c:v>-230.67194220781573</c:v>
                </c:pt>
                <c:pt idx="359">
                  <c:v>-230.67194220781573</c:v>
                </c:pt>
                <c:pt idx="360">
                  <c:v>-230.67194220781573</c:v>
                </c:pt>
                <c:pt idx="361">
                  <c:v>-230.67194220781573</c:v>
                </c:pt>
                <c:pt idx="362">
                  <c:v>-230.67194220781573</c:v>
                </c:pt>
                <c:pt idx="363">
                  <c:v>-230.67194220781573</c:v>
                </c:pt>
                <c:pt idx="364">
                  <c:v>-230.67194220781573</c:v>
                </c:pt>
                <c:pt idx="365">
                  <c:v>-230.67194220781573</c:v>
                </c:pt>
                <c:pt idx="366">
                  <c:v>-230.67194220781573</c:v>
                </c:pt>
                <c:pt idx="367">
                  <c:v>-230.67194220781573</c:v>
                </c:pt>
                <c:pt idx="368">
                  <c:v>-230.67194220781573</c:v>
                </c:pt>
                <c:pt idx="369">
                  <c:v>-230.67194220781573</c:v>
                </c:pt>
                <c:pt idx="370">
                  <c:v>-230.67194220781573</c:v>
                </c:pt>
                <c:pt idx="371">
                  <c:v>-230.67194220781573</c:v>
                </c:pt>
                <c:pt idx="372">
                  <c:v>-230.67194220781573</c:v>
                </c:pt>
                <c:pt idx="373">
                  <c:v>-230.67194220781573</c:v>
                </c:pt>
                <c:pt idx="374">
                  <c:v>-230.67194220781573</c:v>
                </c:pt>
                <c:pt idx="375">
                  <c:v>-230.67194220781573</c:v>
                </c:pt>
                <c:pt idx="376">
                  <c:v>-230.67194220781573</c:v>
                </c:pt>
                <c:pt idx="377">
                  <c:v>-230.67194220781573</c:v>
                </c:pt>
                <c:pt idx="378">
                  <c:v>-230.67194220781573</c:v>
                </c:pt>
                <c:pt idx="379">
                  <c:v>-230.67194220781573</c:v>
                </c:pt>
                <c:pt idx="380">
                  <c:v>-230.67194220781573</c:v>
                </c:pt>
                <c:pt idx="381">
                  <c:v>-230.67194220781573</c:v>
                </c:pt>
                <c:pt idx="382">
                  <c:v>-230.67194220781573</c:v>
                </c:pt>
                <c:pt idx="383">
                  <c:v>-230.67194220781573</c:v>
                </c:pt>
                <c:pt idx="384">
                  <c:v>-230.67194220781573</c:v>
                </c:pt>
                <c:pt idx="385">
                  <c:v>-230.67194220781573</c:v>
                </c:pt>
                <c:pt idx="386">
                  <c:v>-230.67194220781573</c:v>
                </c:pt>
                <c:pt idx="387">
                  <c:v>-230.67194220781573</c:v>
                </c:pt>
                <c:pt idx="388">
                  <c:v>-230.67194220781573</c:v>
                </c:pt>
                <c:pt idx="389">
                  <c:v>-230.67194220781573</c:v>
                </c:pt>
                <c:pt idx="390">
                  <c:v>-230.67194220781573</c:v>
                </c:pt>
                <c:pt idx="391">
                  <c:v>-230.67194220781573</c:v>
                </c:pt>
                <c:pt idx="392">
                  <c:v>-230.67194220781573</c:v>
                </c:pt>
                <c:pt idx="393">
                  <c:v>-230.67194220781573</c:v>
                </c:pt>
                <c:pt idx="394">
                  <c:v>-230.67194220781573</c:v>
                </c:pt>
                <c:pt idx="395">
                  <c:v>-230.67194220781573</c:v>
                </c:pt>
                <c:pt idx="396">
                  <c:v>-230.67194220781573</c:v>
                </c:pt>
                <c:pt idx="397">
                  <c:v>-230.67194220781573</c:v>
                </c:pt>
                <c:pt idx="398">
                  <c:v>-230.67194220781573</c:v>
                </c:pt>
                <c:pt idx="399">
                  <c:v>-230.67194220781573</c:v>
                </c:pt>
                <c:pt idx="400">
                  <c:v>-230.67194220781573</c:v>
                </c:pt>
                <c:pt idx="401">
                  <c:v>-230.67194220781573</c:v>
                </c:pt>
                <c:pt idx="402">
                  <c:v>-230.67194220781573</c:v>
                </c:pt>
                <c:pt idx="403">
                  <c:v>-230.67194220781573</c:v>
                </c:pt>
                <c:pt idx="404">
                  <c:v>-230.67194220781573</c:v>
                </c:pt>
                <c:pt idx="405">
                  <c:v>-230.67194220781573</c:v>
                </c:pt>
                <c:pt idx="406">
                  <c:v>-230.67194220781573</c:v>
                </c:pt>
                <c:pt idx="407">
                  <c:v>-230.67194220781573</c:v>
                </c:pt>
                <c:pt idx="408">
                  <c:v>-230.67194220781573</c:v>
                </c:pt>
                <c:pt idx="409">
                  <c:v>-230.67194220781573</c:v>
                </c:pt>
                <c:pt idx="410">
                  <c:v>-230.67194220781573</c:v>
                </c:pt>
                <c:pt idx="411">
                  <c:v>-230.67194220781573</c:v>
                </c:pt>
                <c:pt idx="412">
                  <c:v>-230.67194220781573</c:v>
                </c:pt>
                <c:pt idx="413">
                  <c:v>-230.67194220781573</c:v>
                </c:pt>
                <c:pt idx="414">
                  <c:v>-230.67194220781573</c:v>
                </c:pt>
                <c:pt idx="415">
                  <c:v>-230.67194220781573</c:v>
                </c:pt>
                <c:pt idx="416">
                  <c:v>-230.67194220781573</c:v>
                </c:pt>
                <c:pt idx="417">
                  <c:v>-230.67194220781573</c:v>
                </c:pt>
                <c:pt idx="418">
                  <c:v>-230.67194220781573</c:v>
                </c:pt>
                <c:pt idx="419">
                  <c:v>-230.67194220781573</c:v>
                </c:pt>
                <c:pt idx="420">
                  <c:v>-230.67194220781573</c:v>
                </c:pt>
                <c:pt idx="421">
                  <c:v>-230.67194220781573</c:v>
                </c:pt>
                <c:pt idx="422">
                  <c:v>-230.67194220781573</c:v>
                </c:pt>
                <c:pt idx="423">
                  <c:v>-230.67194220781573</c:v>
                </c:pt>
                <c:pt idx="424">
                  <c:v>-230.67194220781573</c:v>
                </c:pt>
                <c:pt idx="425">
                  <c:v>-230.67194220781573</c:v>
                </c:pt>
                <c:pt idx="426">
                  <c:v>-230.67194220781573</c:v>
                </c:pt>
                <c:pt idx="427">
                  <c:v>-230.67194220781573</c:v>
                </c:pt>
                <c:pt idx="428">
                  <c:v>-230.67194220781573</c:v>
                </c:pt>
                <c:pt idx="429">
                  <c:v>-230.67194220781573</c:v>
                </c:pt>
                <c:pt idx="430">
                  <c:v>-230.67194220781573</c:v>
                </c:pt>
                <c:pt idx="431">
                  <c:v>-230.67194220781573</c:v>
                </c:pt>
                <c:pt idx="432">
                  <c:v>-230.67194220781573</c:v>
                </c:pt>
                <c:pt idx="433">
                  <c:v>-230.67194220781573</c:v>
                </c:pt>
                <c:pt idx="434">
                  <c:v>-230.67194220781573</c:v>
                </c:pt>
                <c:pt idx="435">
                  <c:v>-230.67194220781573</c:v>
                </c:pt>
                <c:pt idx="436">
                  <c:v>-230.67194220781573</c:v>
                </c:pt>
                <c:pt idx="437">
                  <c:v>-230.67194220781573</c:v>
                </c:pt>
                <c:pt idx="438">
                  <c:v>-230.67194220781573</c:v>
                </c:pt>
                <c:pt idx="439">
                  <c:v>-230.67194220781573</c:v>
                </c:pt>
                <c:pt idx="440">
                  <c:v>-230.67194220781573</c:v>
                </c:pt>
                <c:pt idx="441">
                  <c:v>-230.67194220781573</c:v>
                </c:pt>
                <c:pt idx="442">
                  <c:v>-230.67194220781573</c:v>
                </c:pt>
                <c:pt idx="443">
                  <c:v>-230.67194220781573</c:v>
                </c:pt>
                <c:pt idx="444">
                  <c:v>-230.67194220781573</c:v>
                </c:pt>
                <c:pt idx="445">
                  <c:v>-230.67194220781573</c:v>
                </c:pt>
                <c:pt idx="446">
                  <c:v>-230.67194220781573</c:v>
                </c:pt>
                <c:pt idx="447">
                  <c:v>-230.67194220781573</c:v>
                </c:pt>
                <c:pt idx="448">
                  <c:v>-230.67194220781573</c:v>
                </c:pt>
                <c:pt idx="449">
                  <c:v>-230.67194220781573</c:v>
                </c:pt>
                <c:pt idx="450">
                  <c:v>-230.67194220781573</c:v>
                </c:pt>
                <c:pt idx="451">
                  <c:v>-230.67194220781573</c:v>
                </c:pt>
                <c:pt idx="452">
                  <c:v>-230.67194220781573</c:v>
                </c:pt>
                <c:pt idx="453">
                  <c:v>-230.67194220781573</c:v>
                </c:pt>
                <c:pt idx="454">
                  <c:v>-230.67194220781573</c:v>
                </c:pt>
                <c:pt idx="455">
                  <c:v>-230.67194220781573</c:v>
                </c:pt>
                <c:pt idx="456">
                  <c:v>-230.67194220781573</c:v>
                </c:pt>
                <c:pt idx="457">
                  <c:v>-230.67194220781573</c:v>
                </c:pt>
                <c:pt idx="458">
                  <c:v>-230.67194220781573</c:v>
                </c:pt>
                <c:pt idx="459">
                  <c:v>-230.67194220781573</c:v>
                </c:pt>
                <c:pt idx="460">
                  <c:v>-230.67194220781573</c:v>
                </c:pt>
                <c:pt idx="461">
                  <c:v>-230.67194220781573</c:v>
                </c:pt>
                <c:pt idx="462">
                  <c:v>-230.67194220781573</c:v>
                </c:pt>
                <c:pt idx="463">
                  <c:v>-230.67194220781573</c:v>
                </c:pt>
                <c:pt idx="464">
                  <c:v>-230.67194220781573</c:v>
                </c:pt>
                <c:pt idx="465">
                  <c:v>-230.67194220781573</c:v>
                </c:pt>
                <c:pt idx="466">
                  <c:v>-230.67194220781573</c:v>
                </c:pt>
                <c:pt idx="467">
                  <c:v>-230.67194220781573</c:v>
                </c:pt>
                <c:pt idx="468">
                  <c:v>-230.67194220781573</c:v>
                </c:pt>
                <c:pt idx="469">
                  <c:v>-230.67194220781573</c:v>
                </c:pt>
                <c:pt idx="470">
                  <c:v>-230.67194220781573</c:v>
                </c:pt>
                <c:pt idx="471">
                  <c:v>-230.67194220781573</c:v>
                </c:pt>
                <c:pt idx="472">
                  <c:v>-230.67194220781573</c:v>
                </c:pt>
                <c:pt idx="473">
                  <c:v>-230.67194220781573</c:v>
                </c:pt>
                <c:pt idx="474">
                  <c:v>-230.67194220781573</c:v>
                </c:pt>
                <c:pt idx="475">
                  <c:v>-230.67194220781573</c:v>
                </c:pt>
                <c:pt idx="476">
                  <c:v>-230.67194220781573</c:v>
                </c:pt>
                <c:pt idx="477">
                  <c:v>-230.67194220781573</c:v>
                </c:pt>
                <c:pt idx="478">
                  <c:v>-230.67194220781573</c:v>
                </c:pt>
                <c:pt idx="479">
                  <c:v>-230.67194220781573</c:v>
                </c:pt>
                <c:pt idx="480">
                  <c:v>-230.67194220781573</c:v>
                </c:pt>
                <c:pt idx="481">
                  <c:v>-230.67194220781573</c:v>
                </c:pt>
                <c:pt idx="482">
                  <c:v>-230.67194220781573</c:v>
                </c:pt>
                <c:pt idx="483">
                  <c:v>-230.67194220781573</c:v>
                </c:pt>
                <c:pt idx="484">
                  <c:v>-230.67194220781573</c:v>
                </c:pt>
                <c:pt idx="485">
                  <c:v>-230.67194220781573</c:v>
                </c:pt>
                <c:pt idx="486">
                  <c:v>-230.67194220781573</c:v>
                </c:pt>
                <c:pt idx="487">
                  <c:v>-230.67194220781573</c:v>
                </c:pt>
                <c:pt idx="488">
                  <c:v>-230.67194220781573</c:v>
                </c:pt>
                <c:pt idx="489">
                  <c:v>-230.67194220781573</c:v>
                </c:pt>
                <c:pt idx="490">
                  <c:v>-230.67194220781573</c:v>
                </c:pt>
                <c:pt idx="491">
                  <c:v>-230.67194220781573</c:v>
                </c:pt>
                <c:pt idx="492">
                  <c:v>-230.67194220781573</c:v>
                </c:pt>
                <c:pt idx="493">
                  <c:v>-230.67194220781573</c:v>
                </c:pt>
                <c:pt idx="494">
                  <c:v>-230.67194220781573</c:v>
                </c:pt>
                <c:pt idx="495">
                  <c:v>-230.67194220781573</c:v>
                </c:pt>
                <c:pt idx="496">
                  <c:v>-230.67194220781573</c:v>
                </c:pt>
                <c:pt idx="497">
                  <c:v>-230.67194220781573</c:v>
                </c:pt>
                <c:pt idx="498">
                  <c:v>-230.67194220781573</c:v>
                </c:pt>
                <c:pt idx="499">
                  <c:v>-230.67194220781573</c:v>
                </c:pt>
                <c:pt idx="500">
                  <c:v>-230.67194220781573</c:v>
                </c:pt>
                <c:pt idx="501">
                  <c:v>-230.67194220781573</c:v>
                </c:pt>
                <c:pt idx="502">
                  <c:v>-230.67194220781573</c:v>
                </c:pt>
                <c:pt idx="503">
                  <c:v>-230.67194220781573</c:v>
                </c:pt>
                <c:pt idx="504">
                  <c:v>-230.67194220781573</c:v>
                </c:pt>
                <c:pt idx="505">
                  <c:v>-230.67194220781573</c:v>
                </c:pt>
                <c:pt idx="506">
                  <c:v>-230.67194220781573</c:v>
                </c:pt>
                <c:pt idx="507">
                  <c:v>-230.67194220781573</c:v>
                </c:pt>
                <c:pt idx="508">
                  <c:v>-230.67194220781573</c:v>
                </c:pt>
                <c:pt idx="509">
                  <c:v>-230.67194220781573</c:v>
                </c:pt>
                <c:pt idx="510">
                  <c:v>-230.67194220781573</c:v>
                </c:pt>
                <c:pt idx="511">
                  <c:v>-230.67194220781573</c:v>
                </c:pt>
                <c:pt idx="512">
                  <c:v>-230.67194220781573</c:v>
                </c:pt>
                <c:pt idx="513">
                  <c:v>-230.67194220781573</c:v>
                </c:pt>
                <c:pt idx="514">
                  <c:v>-230.67194220781573</c:v>
                </c:pt>
                <c:pt idx="515">
                  <c:v>-230.67194220781573</c:v>
                </c:pt>
                <c:pt idx="516">
                  <c:v>-230.67194220781573</c:v>
                </c:pt>
                <c:pt idx="517">
                  <c:v>-230.67194220781573</c:v>
                </c:pt>
                <c:pt idx="518">
                  <c:v>-230.67194220781573</c:v>
                </c:pt>
                <c:pt idx="519">
                  <c:v>-230.67194220781573</c:v>
                </c:pt>
                <c:pt idx="520">
                  <c:v>-230.67194220781573</c:v>
                </c:pt>
                <c:pt idx="521">
                  <c:v>-230.67194220781573</c:v>
                </c:pt>
                <c:pt idx="522">
                  <c:v>-230.67194220781573</c:v>
                </c:pt>
                <c:pt idx="523">
                  <c:v>-230.67194220781573</c:v>
                </c:pt>
                <c:pt idx="524">
                  <c:v>-230.67194220781573</c:v>
                </c:pt>
                <c:pt idx="525">
                  <c:v>-230.67194220781573</c:v>
                </c:pt>
                <c:pt idx="526">
                  <c:v>-230.67194220781573</c:v>
                </c:pt>
                <c:pt idx="527">
                  <c:v>-230.67194220781573</c:v>
                </c:pt>
                <c:pt idx="528">
                  <c:v>-230.67194220781573</c:v>
                </c:pt>
                <c:pt idx="529">
                  <c:v>-230.67194220781573</c:v>
                </c:pt>
                <c:pt idx="530">
                  <c:v>-230.67194220781573</c:v>
                </c:pt>
                <c:pt idx="531">
                  <c:v>-230.67194220781573</c:v>
                </c:pt>
                <c:pt idx="532">
                  <c:v>-230.67194220781573</c:v>
                </c:pt>
                <c:pt idx="533">
                  <c:v>-230.67194220781573</c:v>
                </c:pt>
                <c:pt idx="534">
                  <c:v>-230.67194220781573</c:v>
                </c:pt>
                <c:pt idx="535">
                  <c:v>-230.67194220781573</c:v>
                </c:pt>
                <c:pt idx="536">
                  <c:v>-230.67194220781573</c:v>
                </c:pt>
                <c:pt idx="537">
                  <c:v>-230.67194220781573</c:v>
                </c:pt>
                <c:pt idx="538">
                  <c:v>-230.67194220781573</c:v>
                </c:pt>
                <c:pt idx="539">
                  <c:v>-230.67194220781573</c:v>
                </c:pt>
                <c:pt idx="540">
                  <c:v>-230.67194220781573</c:v>
                </c:pt>
                <c:pt idx="541">
                  <c:v>-230.67194220781573</c:v>
                </c:pt>
                <c:pt idx="542">
                  <c:v>-230.67194220781573</c:v>
                </c:pt>
                <c:pt idx="543">
                  <c:v>-230.67194220781573</c:v>
                </c:pt>
                <c:pt idx="544">
                  <c:v>-230.67194220781573</c:v>
                </c:pt>
                <c:pt idx="545">
                  <c:v>-230.67194220781573</c:v>
                </c:pt>
                <c:pt idx="546">
                  <c:v>-230.67194220781573</c:v>
                </c:pt>
                <c:pt idx="547">
                  <c:v>-230.67194220781573</c:v>
                </c:pt>
                <c:pt idx="548">
                  <c:v>-230.67194220781573</c:v>
                </c:pt>
                <c:pt idx="549">
                  <c:v>-230.67194220781573</c:v>
                </c:pt>
                <c:pt idx="550">
                  <c:v>-230.67194220781573</c:v>
                </c:pt>
                <c:pt idx="551">
                  <c:v>-230.67194220781573</c:v>
                </c:pt>
                <c:pt idx="552">
                  <c:v>-230.67194220781573</c:v>
                </c:pt>
                <c:pt idx="553">
                  <c:v>-230.67194220781573</c:v>
                </c:pt>
                <c:pt idx="554">
                  <c:v>-230.67194220781573</c:v>
                </c:pt>
                <c:pt idx="555">
                  <c:v>-230.67194220781573</c:v>
                </c:pt>
                <c:pt idx="556">
                  <c:v>-230.67194220781573</c:v>
                </c:pt>
                <c:pt idx="557">
                  <c:v>-230.67194220781573</c:v>
                </c:pt>
                <c:pt idx="558">
                  <c:v>-230.67194220781573</c:v>
                </c:pt>
                <c:pt idx="559">
                  <c:v>-230.67194220781573</c:v>
                </c:pt>
                <c:pt idx="560">
                  <c:v>-230.67194220781573</c:v>
                </c:pt>
                <c:pt idx="561">
                  <c:v>-230.67194220781573</c:v>
                </c:pt>
                <c:pt idx="562">
                  <c:v>-230.67194220781573</c:v>
                </c:pt>
                <c:pt idx="563">
                  <c:v>-230.67194220781573</c:v>
                </c:pt>
                <c:pt idx="564">
                  <c:v>-230.67194220781573</c:v>
                </c:pt>
                <c:pt idx="565">
                  <c:v>-230.67194220781573</c:v>
                </c:pt>
                <c:pt idx="566">
                  <c:v>-230.67194220781573</c:v>
                </c:pt>
                <c:pt idx="567">
                  <c:v>-230.67194220781573</c:v>
                </c:pt>
                <c:pt idx="568">
                  <c:v>-230.67194220781573</c:v>
                </c:pt>
                <c:pt idx="569">
                  <c:v>-230.67194220781573</c:v>
                </c:pt>
                <c:pt idx="570">
                  <c:v>-230.67194220781573</c:v>
                </c:pt>
                <c:pt idx="571">
                  <c:v>-230.67194220781573</c:v>
                </c:pt>
                <c:pt idx="572">
                  <c:v>-230.67194220781573</c:v>
                </c:pt>
                <c:pt idx="573">
                  <c:v>-230.67194220781573</c:v>
                </c:pt>
                <c:pt idx="574">
                  <c:v>-230.67194220781573</c:v>
                </c:pt>
                <c:pt idx="575">
                  <c:v>-230.67194220781573</c:v>
                </c:pt>
                <c:pt idx="576">
                  <c:v>-230.67194220781573</c:v>
                </c:pt>
                <c:pt idx="577">
                  <c:v>-230.67194220781573</c:v>
                </c:pt>
                <c:pt idx="578">
                  <c:v>-230.67194220781573</c:v>
                </c:pt>
                <c:pt idx="579">
                  <c:v>-230.67194220781573</c:v>
                </c:pt>
                <c:pt idx="580">
                  <c:v>-484.8505313587176</c:v>
                </c:pt>
                <c:pt idx="581">
                  <c:v>-484.8505313587176</c:v>
                </c:pt>
                <c:pt idx="582">
                  <c:v>-484.8505313587176</c:v>
                </c:pt>
                <c:pt idx="583">
                  <c:v>-484.8505313587176</c:v>
                </c:pt>
                <c:pt idx="584">
                  <c:v>-484.8505313587176</c:v>
                </c:pt>
                <c:pt idx="585">
                  <c:v>-484.8505313587176</c:v>
                </c:pt>
                <c:pt idx="586">
                  <c:v>-484.8505313587176</c:v>
                </c:pt>
                <c:pt idx="587">
                  <c:v>-484.8505313587176</c:v>
                </c:pt>
                <c:pt idx="588">
                  <c:v>-484.8505313587176</c:v>
                </c:pt>
                <c:pt idx="589">
                  <c:v>-484.8505313587176</c:v>
                </c:pt>
                <c:pt idx="590">
                  <c:v>-484.8505313587176</c:v>
                </c:pt>
                <c:pt idx="591">
                  <c:v>-484.8505313587176</c:v>
                </c:pt>
                <c:pt idx="592">
                  <c:v>-484.8505313587176</c:v>
                </c:pt>
                <c:pt idx="593">
                  <c:v>-484.8505313587176</c:v>
                </c:pt>
                <c:pt idx="594">
                  <c:v>-484.8505313587176</c:v>
                </c:pt>
                <c:pt idx="595">
                  <c:v>-484.8505313587176</c:v>
                </c:pt>
                <c:pt idx="596">
                  <c:v>-484.8505313587176</c:v>
                </c:pt>
                <c:pt idx="597">
                  <c:v>-484.8505313587176</c:v>
                </c:pt>
                <c:pt idx="598">
                  <c:v>-484.8505313587176</c:v>
                </c:pt>
                <c:pt idx="599">
                  <c:v>-484.8505313587176</c:v>
                </c:pt>
                <c:pt idx="600">
                  <c:v>-484.8505313587176</c:v>
                </c:pt>
                <c:pt idx="601">
                  <c:v>-484.8505313587176</c:v>
                </c:pt>
                <c:pt idx="602">
                  <c:v>-484.8505313587176</c:v>
                </c:pt>
                <c:pt idx="603">
                  <c:v>-484.8505313587176</c:v>
                </c:pt>
                <c:pt idx="604">
                  <c:v>-484.8505313587176</c:v>
                </c:pt>
                <c:pt idx="605">
                  <c:v>-484.8505313587176</c:v>
                </c:pt>
                <c:pt idx="606">
                  <c:v>-484.8505313587176</c:v>
                </c:pt>
                <c:pt idx="607">
                  <c:v>-484.8505313587176</c:v>
                </c:pt>
                <c:pt idx="608">
                  <c:v>-484.8505313587176</c:v>
                </c:pt>
                <c:pt idx="609">
                  <c:v>-484.8505313587176</c:v>
                </c:pt>
                <c:pt idx="610">
                  <c:v>-484.8505313587176</c:v>
                </c:pt>
                <c:pt idx="611">
                  <c:v>-484.8505313587176</c:v>
                </c:pt>
                <c:pt idx="612">
                  <c:v>-484.8505313587176</c:v>
                </c:pt>
                <c:pt idx="613">
                  <c:v>-484.8505313587176</c:v>
                </c:pt>
                <c:pt idx="614">
                  <c:v>-484.8505313587176</c:v>
                </c:pt>
                <c:pt idx="615">
                  <c:v>-484.8505313587176</c:v>
                </c:pt>
                <c:pt idx="616">
                  <c:v>-484.8505313587176</c:v>
                </c:pt>
                <c:pt idx="617">
                  <c:v>-484.8505313587176</c:v>
                </c:pt>
                <c:pt idx="618">
                  <c:v>-484.8505313587176</c:v>
                </c:pt>
                <c:pt idx="619">
                  <c:v>-484.8505313587176</c:v>
                </c:pt>
                <c:pt idx="620">
                  <c:v>-484.8505313587176</c:v>
                </c:pt>
                <c:pt idx="621">
                  <c:v>-484.8505313587176</c:v>
                </c:pt>
                <c:pt idx="622">
                  <c:v>-484.8505313587176</c:v>
                </c:pt>
                <c:pt idx="623">
                  <c:v>-484.8505313587176</c:v>
                </c:pt>
                <c:pt idx="624">
                  <c:v>-484.8505313587176</c:v>
                </c:pt>
                <c:pt idx="625">
                  <c:v>-484.8505313587176</c:v>
                </c:pt>
                <c:pt idx="626">
                  <c:v>-484.8505313587176</c:v>
                </c:pt>
                <c:pt idx="627">
                  <c:v>-484.8505313587176</c:v>
                </c:pt>
                <c:pt idx="628">
                  <c:v>-484.8505313587176</c:v>
                </c:pt>
                <c:pt idx="629">
                  <c:v>-484.8505313587176</c:v>
                </c:pt>
                <c:pt idx="630">
                  <c:v>-484.8505313587176</c:v>
                </c:pt>
                <c:pt idx="631">
                  <c:v>-484.8505313587176</c:v>
                </c:pt>
                <c:pt idx="632">
                  <c:v>-484.8505313587176</c:v>
                </c:pt>
                <c:pt idx="633">
                  <c:v>-484.8505313587176</c:v>
                </c:pt>
                <c:pt idx="634">
                  <c:v>-484.8505313587176</c:v>
                </c:pt>
                <c:pt idx="635">
                  <c:v>-484.8505313587176</c:v>
                </c:pt>
                <c:pt idx="636">
                  <c:v>-484.8505313587176</c:v>
                </c:pt>
                <c:pt idx="637">
                  <c:v>-484.8505313587176</c:v>
                </c:pt>
                <c:pt idx="638">
                  <c:v>-484.8505313587176</c:v>
                </c:pt>
                <c:pt idx="639">
                  <c:v>-484.8505313587176</c:v>
                </c:pt>
                <c:pt idx="640">
                  <c:v>-484.8505313587176</c:v>
                </c:pt>
                <c:pt idx="641">
                  <c:v>-484.8505313587176</c:v>
                </c:pt>
                <c:pt idx="642">
                  <c:v>-484.8505313587176</c:v>
                </c:pt>
                <c:pt idx="643">
                  <c:v>-484.8505313587176</c:v>
                </c:pt>
                <c:pt idx="644">
                  <c:v>-484.8505313587176</c:v>
                </c:pt>
                <c:pt idx="645">
                  <c:v>-484.8505313587176</c:v>
                </c:pt>
                <c:pt idx="646">
                  <c:v>-484.8505313587176</c:v>
                </c:pt>
                <c:pt idx="647">
                  <c:v>-484.8505313587176</c:v>
                </c:pt>
                <c:pt idx="648">
                  <c:v>-484.8505313587176</c:v>
                </c:pt>
                <c:pt idx="649">
                  <c:v>-484.8505313587176</c:v>
                </c:pt>
                <c:pt idx="650">
                  <c:v>-484.8505313587176</c:v>
                </c:pt>
                <c:pt idx="651">
                  <c:v>-484.8505313587176</c:v>
                </c:pt>
                <c:pt idx="652">
                  <c:v>-484.8505313587176</c:v>
                </c:pt>
                <c:pt idx="653">
                  <c:v>-484.8505313587176</c:v>
                </c:pt>
                <c:pt idx="654">
                  <c:v>-484.8505313587176</c:v>
                </c:pt>
                <c:pt idx="655">
                  <c:v>-484.8505313587176</c:v>
                </c:pt>
                <c:pt idx="656">
                  <c:v>-484.8505313587176</c:v>
                </c:pt>
                <c:pt idx="657">
                  <c:v>-484.8505313587176</c:v>
                </c:pt>
                <c:pt idx="658">
                  <c:v>-484.8505313587176</c:v>
                </c:pt>
                <c:pt idx="659">
                  <c:v>-484.8505313587176</c:v>
                </c:pt>
                <c:pt idx="660">
                  <c:v>-484.8505313587176</c:v>
                </c:pt>
                <c:pt idx="661">
                  <c:v>-484.8505313587176</c:v>
                </c:pt>
                <c:pt idx="662">
                  <c:v>-484.8505313587176</c:v>
                </c:pt>
                <c:pt idx="663">
                  <c:v>-484.8505313587176</c:v>
                </c:pt>
                <c:pt idx="664">
                  <c:v>-484.8505313587176</c:v>
                </c:pt>
                <c:pt idx="665">
                  <c:v>-484.8505313587176</c:v>
                </c:pt>
                <c:pt idx="666">
                  <c:v>-484.8505313587176</c:v>
                </c:pt>
                <c:pt idx="667">
                  <c:v>-484.8505313587176</c:v>
                </c:pt>
                <c:pt idx="668">
                  <c:v>-484.8505313587176</c:v>
                </c:pt>
                <c:pt idx="669">
                  <c:v>-484.8505313587176</c:v>
                </c:pt>
                <c:pt idx="670">
                  <c:v>-484.8505313587176</c:v>
                </c:pt>
                <c:pt idx="671">
                  <c:v>-484.8505313587176</c:v>
                </c:pt>
                <c:pt idx="672">
                  <c:v>-484.8505313587176</c:v>
                </c:pt>
                <c:pt idx="673">
                  <c:v>-484.8505313587176</c:v>
                </c:pt>
                <c:pt idx="674">
                  <c:v>-484.8505313587176</c:v>
                </c:pt>
                <c:pt idx="675">
                  <c:v>-484.8505313587176</c:v>
                </c:pt>
                <c:pt idx="676">
                  <c:v>-484.8505313587176</c:v>
                </c:pt>
                <c:pt idx="677">
                  <c:v>-484.8505313587176</c:v>
                </c:pt>
                <c:pt idx="678">
                  <c:v>-484.8505313587176</c:v>
                </c:pt>
                <c:pt idx="679">
                  <c:v>-484.8505313587176</c:v>
                </c:pt>
                <c:pt idx="680">
                  <c:v>-484.8505313587176</c:v>
                </c:pt>
                <c:pt idx="681">
                  <c:v>-484.8505313587176</c:v>
                </c:pt>
                <c:pt idx="682">
                  <c:v>-484.8505313587176</c:v>
                </c:pt>
                <c:pt idx="683">
                  <c:v>-484.8505313587176</c:v>
                </c:pt>
                <c:pt idx="684">
                  <c:v>-484.8505313587176</c:v>
                </c:pt>
                <c:pt idx="685">
                  <c:v>-484.8505313587176</c:v>
                </c:pt>
                <c:pt idx="686">
                  <c:v>-484.8505313587176</c:v>
                </c:pt>
                <c:pt idx="687">
                  <c:v>-484.8505313587176</c:v>
                </c:pt>
                <c:pt idx="688">
                  <c:v>-484.8505313587176</c:v>
                </c:pt>
                <c:pt idx="689">
                  <c:v>-484.8505313587176</c:v>
                </c:pt>
                <c:pt idx="690">
                  <c:v>-484.8505313587176</c:v>
                </c:pt>
                <c:pt idx="691">
                  <c:v>-484.8505313587176</c:v>
                </c:pt>
                <c:pt idx="692">
                  <c:v>-484.8505313587176</c:v>
                </c:pt>
                <c:pt idx="693">
                  <c:v>-484.8505313587176</c:v>
                </c:pt>
                <c:pt idx="694">
                  <c:v>-484.8505313587176</c:v>
                </c:pt>
                <c:pt idx="695">
                  <c:v>-484.8505313587176</c:v>
                </c:pt>
                <c:pt idx="696">
                  <c:v>-484.8505313587176</c:v>
                </c:pt>
                <c:pt idx="697">
                  <c:v>-484.8505313587176</c:v>
                </c:pt>
                <c:pt idx="698">
                  <c:v>-484.8505313587176</c:v>
                </c:pt>
                <c:pt idx="699">
                  <c:v>-484.8505313587176</c:v>
                </c:pt>
                <c:pt idx="700">
                  <c:v>-484.8505313587176</c:v>
                </c:pt>
                <c:pt idx="701">
                  <c:v>-484.8505313587176</c:v>
                </c:pt>
                <c:pt idx="702">
                  <c:v>-484.8505313587176</c:v>
                </c:pt>
                <c:pt idx="703">
                  <c:v>-484.8505313587176</c:v>
                </c:pt>
                <c:pt idx="704">
                  <c:v>-484.8505313587176</c:v>
                </c:pt>
                <c:pt idx="705">
                  <c:v>-484.8505313587176</c:v>
                </c:pt>
                <c:pt idx="706">
                  <c:v>-484.8505313587176</c:v>
                </c:pt>
                <c:pt idx="707">
                  <c:v>-484.8505313587176</c:v>
                </c:pt>
                <c:pt idx="708">
                  <c:v>-484.8505313587176</c:v>
                </c:pt>
                <c:pt idx="709">
                  <c:v>-484.8505313587176</c:v>
                </c:pt>
                <c:pt idx="710">
                  <c:v>-484.8505313587176</c:v>
                </c:pt>
                <c:pt idx="711">
                  <c:v>-484.8505313587176</c:v>
                </c:pt>
                <c:pt idx="712">
                  <c:v>-484.8505313587176</c:v>
                </c:pt>
                <c:pt idx="713">
                  <c:v>-484.8505313587176</c:v>
                </c:pt>
                <c:pt idx="714">
                  <c:v>-484.8505313587176</c:v>
                </c:pt>
                <c:pt idx="715">
                  <c:v>-484.8505313587176</c:v>
                </c:pt>
                <c:pt idx="716">
                  <c:v>-484.8505313587176</c:v>
                </c:pt>
                <c:pt idx="717">
                  <c:v>-484.8505313587176</c:v>
                </c:pt>
                <c:pt idx="718">
                  <c:v>-484.8505313587176</c:v>
                </c:pt>
                <c:pt idx="719">
                  <c:v>-484.8505313587176</c:v>
                </c:pt>
                <c:pt idx="720">
                  <c:v>-484.8505313587176</c:v>
                </c:pt>
                <c:pt idx="721">
                  <c:v>-484.8505313587176</c:v>
                </c:pt>
                <c:pt idx="722">
                  <c:v>-484.8505313587176</c:v>
                </c:pt>
                <c:pt idx="723">
                  <c:v>-484.8505313587176</c:v>
                </c:pt>
                <c:pt idx="724">
                  <c:v>-484.8505313587176</c:v>
                </c:pt>
                <c:pt idx="725">
                  <c:v>-484.8505313587176</c:v>
                </c:pt>
                <c:pt idx="726">
                  <c:v>-484.8505313587176</c:v>
                </c:pt>
                <c:pt idx="727">
                  <c:v>-484.8505313587176</c:v>
                </c:pt>
                <c:pt idx="728">
                  <c:v>-484.8505313587176</c:v>
                </c:pt>
                <c:pt idx="729">
                  <c:v>-484.8505313587176</c:v>
                </c:pt>
                <c:pt idx="730">
                  <c:v>-484.8505313587176</c:v>
                </c:pt>
                <c:pt idx="731">
                  <c:v>-484.8505313587176</c:v>
                </c:pt>
                <c:pt idx="732">
                  <c:v>-484.8505313587176</c:v>
                </c:pt>
                <c:pt idx="733">
                  <c:v>-484.8505313587176</c:v>
                </c:pt>
                <c:pt idx="734">
                  <c:v>-484.8505313587176</c:v>
                </c:pt>
                <c:pt idx="735">
                  <c:v>-484.8505313587176</c:v>
                </c:pt>
                <c:pt idx="736">
                  <c:v>-484.8505313587176</c:v>
                </c:pt>
                <c:pt idx="737">
                  <c:v>-484.8505313587176</c:v>
                </c:pt>
                <c:pt idx="738">
                  <c:v>-484.8505313587176</c:v>
                </c:pt>
                <c:pt idx="739">
                  <c:v>-484.8505313587176</c:v>
                </c:pt>
                <c:pt idx="740">
                  <c:v>-484.8505313587176</c:v>
                </c:pt>
                <c:pt idx="741">
                  <c:v>-484.8505313587176</c:v>
                </c:pt>
                <c:pt idx="742">
                  <c:v>-484.8505313587176</c:v>
                </c:pt>
                <c:pt idx="743">
                  <c:v>-484.8505313587176</c:v>
                </c:pt>
                <c:pt idx="744">
                  <c:v>-484.8505313587176</c:v>
                </c:pt>
                <c:pt idx="745">
                  <c:v>-484.8505313587176</c:v>
                </c:pt>
                <c:pt idx="746">
                  <c:v>-484.8505313587176</c:v>
                </c:pt>
                <c:pt idx="747">
                  <c:v>-484.8505313587176</c:v>
                </c:pt>
                <c:pt idx="748">
                  <c:v>-484.8505313587176</c:v>
                </c:pt>
                <c:pt idx="749">
                  <c:v>-484.8505313587176</c:v>
                </c:pt>
                <c:pt idx="750">
                  <c:v>-484.8505313587176</c:v>
                </c:pt>
                <c:pt idx="751">
                  <c:v>-484.8505313587176</c:v>
                </c:pt>
                <c:pt idx="752">
                  <c:v>-484.8505313587176</c:v>
                </c:pt>
                <c:pt idx="753">
                  <c:v>-484.8505313587176</c:v>
                </c:pt>
                <c:pt idx="754">
                  <c:v>-484.8505313587176</c:v>
                </c:pt>
                <c:pt idx="755">
                  <c:v>-484.8505313587176</c:v>
                </c:pt>
                <c:pt idx="756">
                  <c:v>-484.8505313587176</c:v>
                </c:pt>
                <c:pt idx="757">
                  <c:v>-484.8505313587176</c:v>
                </c:pt>
                <c:pt idx="758">
                  <c:v>-484.8505313587176</c:v>
                </c:pt>
                <c:pt idx="759">
                  <c:v>-484.8505313587176</c:v>
                </c:pt>
                <c:pt idx="760">
                  <c:v>-484.8505313587176</c:v>
                </c:pt>
                <c:pt idx="761">
                  <c:v>-484.8505313587176</c:v>
                </c:pt>
                <c:pt idx="762">
                  <c:v>-484.8505313587176</c:v>
                </c:pt>
                <c:pt idx="763">
                  <c:v>-484.8505313587176</c:v>
                </c:pt>
                <c:pt idx="764">
                  <c:v>-484.8505313587176</c:v>
                </c:pt>
                <c:pt idx="765">
                  <c:v>-484.8505313587176</c:v>
                </c:pt>
                <c:pt idx="766">
                  <c:v>-484.8505313587176</c:v>
                </c:pt>
                <c:pt idx="767">
                  <c:v>-484.8505313587176</c:v>
                </c:pt>
                <c:pt idx="768">
                  <c:v>-484.8505313587176</c:v>
                </c:pt>
                <c:pt idx="769">
                  <c:v>-484.8505313587176</c:v>
                </c:pt>
                <c:pt idx="770">
                  <c:v>-484.8505313587176</c:v>
                </c:pt>
                <c:pt idx="771">
                  <c:v>-484.8505313587176</c:v>
                </c:pt>
                <c:pt idx="772">
                  <c:v>-484.8505313587176</c:v>
                </c:pt>
                <c:pt idx="773">
                  <c:v>-484.8505313587176</c:v>
                </c:pt>
                <c:pt idx="774">
                  <c:v>-484.8505313587176</c:v>
                </c:pt>
                <c:pt idx="775">
                  <c:v>-484.8505313587176</c:v>
                </c:pt>
                <c:pt idx="776">
                  <c:v>-484.8505313587176</c:v>
                </c:pt>
                <c:pt idx="777">
                  <c:v>-484.8505313587176</c:v>
                </c:pt>
                <c:pt idx="778">
                  <c:v>-484.8505313587176</c:v>
                </c:pt>
                <c:pt idx="779">
                  <c:v>-484.8505313587176</c:v>
                </c:pt>
                <c:pt idx="780">
                  <c:v>-484.8505313587176</c:v>
                </c:pt>
                <c:pt idx="781">
                  <c:v>-484.8505313587176</c:v>
                </c:pt>
                <c:pt idx="782">
                  <c:v>-484.8505313587176</c:v>
                </c:pt>
                <c:pt idx="783">
                  <c:v>-484.8505313587176</c:v>
                </c:pt>
                <c:pt idx="784">
                  <c:v>-484.8505313587176</c:v>
                </c:pt>
                <c:pt idx="785">
                  <c:v>-484.8505313587176</c:v>
                </c:pt>
                <c:pt idx="786">
                  <c:v>-484.8505313587176</c:v>
                </c:pt>
                <c:pt idx="787">
                  <c:v>-484.8505313587176</c:v>
                </c:pt>
                <c:pt idx="788">
                  <c:v>-484.8505313587176</c:v>
                </c:pt>
                <c:pt idx="789">
                  <c:v>-484.8505313587176</c:v>
                </c:pt>
                <c:pt idx="790">
                  <c:v>-484.8505313587176</c:v>
                </c:pt>
                <c:pt idx="791">
                  <c:v>-484.8505313587176</c:v>
                </c:pt>
                <c:pt idx="792">
                  <c:v>-484.8505313587176</c:v>
                </c:pt>
                <c:pt idx="793">
                  <c:v>-484.8505313587176</c:v>
                </c:pt>
                <c:pt idx="794">
                  <c:v>-484.8505313587176</c:v>
                </c:pt>
                <c:pt idx="795">
                  <c:v>-484.8505313587176</c:v>
                </c:pt>
                <c:pt idx="796">
                  <c:v>-484.8505313587176</c:v>
                </c:pt>
                <c:pt idx="797">
                  <c:v>-484.8505313587176</c:v>
                </c:pt>
                <c:pt idx="798">
                  <c:v>-484.8505313587176</c:v>
                </c:pt>
                <c:pt idx="799">
                  <c:v>-484.8505313587176</c:v>
                </c:pt>
                <c:pt idx="800">
                  <c:v>-484.8505313587176</c:v>
                </c:pt>
                <c:pt idx="801">
                  <c:v>-484.8505313587176</c:v>
                </c:pt>
                <c:pt idx="802">
                  <c:v>-484.8505313587176</c:v>
                </c:pt>
                <c:pt idx="803">
                  <c:v>-484.8505313587176</c:v>
                </c:pt>
                <c:pt idx="804">
                  <c:v>-484.8505313587176</c:v>
                </c:pt>
                <c:pt idx="805">
                  <c:v>-484.8505313587176</c:v>
                </c:pt>
                <c:pt idx="806">
                  <c:v>-484.8505313587176</c:v>
                </c:pt>
                <c:pt idx="807">
                  <c:v>-484.8505313587176</c:v>
                </c:pt>
                <c:pt idx="808">
                  <c:v>-484.8505313587176</c:v>
                </c:pt>
                <c:pt idx="809">
                  <c:v>-484.8505313587176</c:v>
                </c:pt>
                <c:pt idx="810">
                  <c:v>-484.8505313587176</c:v>
                </c:pt>
                <c:pt idx="811">
                  <c:v>-484.8505313587176</c:v>
                </c:pt>
                <c:pt idx="812">
                  <c:v>-484.8505313587176</c:v>
                </c:pt>
                <c:pt idx="813">
                  <c:v>-484.8505313587176</c:v>
                </c:pt>
                <c:pt idx="814">
                  <c:v>-484.8505313587176</c:v>
                </c:pt>
                <c:pt idx="815">
                  <c:v>-484.8505313587176</c:v>
                </c:pt>
                <c:pt idx="816">
                  <c:v>-484.8505313587176</c:v>
                </c:pt>
                <c:pt idx="817">
                  <c:v>-484.8505313587176</c:v>
                </c:pt>
                <c:pt idx="818">
                  <c:v>-484.8505313587176</c:v>
                </c:pt>
                <c:pt idx="819">
                  <c:v>-484.8505313587176</c:v>
                </c:pt>
                <c:pt idx="820">
                  <c:v>-484.8505313587176</c:v>
                </c:pt>
                <c:pt idx="821">
                  <c:v>-484.8505313587176</c:v>
                </c:pt>
                <c:pt idx="822">
                  <c:v>-484.8505313587176</c:v>
                </c:pt>
                <c:pt idx="823">
                  <c:v>-484.8505313587176</c:v>
                </c:pt>
                <c:pt idx="824">
                  <c:v>-484.8505313587176</c:v>
                </c:pt>
                <c:pt idx="825">
                  <c:v>-484.8505313587176</c:v>
                </c:pt>
                <c:pt idx="826">
                  <c:v>-484.8505313587176</c:v>
                </c:pt>
                <c:pt idx="827">
                  <c:v>-484.8505313587176</c:v>
                </c:pt>
                <c:pt idx="828">
                  <c:v>-484.8505313587176</c:v>
                </c:pt>
                <c:pt idx="829">
                  <c:v>-484.8505313587176</c:v>
                </c:pt>
                <c:pt idx="830">
                  <c:v>-484.8505313587176</c:v>
                </c:pt>
                <c:pt idx="831">
                  <c:v>-484.8505313587176</c:v>
                </c:pt>
                <c:pt idx="832">
                  <c:v>-484.8505313587176</c:v>
                </c:pt>
                <c:pt idx="833">
                  <c:v>-484.8505313587176</c:v>
                </c:pt>
                <c:pt idx="834">
                  <c:v>-484.8505313587176</c:v>
                </c:pt>
                <c:pt idx="835">
                  <c:v>-484.8505313587176</c:v>
                </c:pt>
                <c:pt idx="836">
                  <c:v>-484.8505313587176</c:v>
                </c:pt>
                <c:pt idx="837">
                  <c:v>-484.8505313587176</c:v>
                </c:pt>
                <c:pt idx="838">
                  <c:v>-484.8505313587176</c:v>
                </c:pt>
                <c:pt idx="839">
                  <c:v>-484.8505313587176</c:v>
                </c:pt>
                <c:pt idx="840">
                  <c:v>-484.8505313587176</c:v>
                </c:pt>
                <c:pt idx="841">
                  <c:v>-484.8505313587176</c:v>
                </c:pt>
                <c:pt idx="842">
                  <c:v>-484.8505313587176</c:v>
                </c:pt>
                <c:pt idx="843">
                  <c:v>-484.8505313587176</c:v>
                </c:pt>
                <c:pt idx="844">
                  <c:v>-484.8505313587176</c:v>
                </c:pt>
                <c:pt idx="845">
                  <c:v>-484.8505313587176</c:v>
                </c:pt>
                <c:pt idx="846">
                  <c:v>-484.8505313587176</c:v>
                </c:pt>
                <c:pt idx="847">
                  <c:v>-484.8505313587176</c:v>
                </c:pt>
                <c:pt idx="848">
                  <c:v>-484.8505313587176</c:v>
                </c:pt>
                <c:pt idx="849">
                  <c:v>-484.8505313587176</c:v>
                </c:pt>
                <c:pt idx="850">
                  <c:v>-484.8505313587176</c:v>
                </c:pt>
                <c:pt idx="851">
                  <c:v>-484.8505313587176</c:v>
                </c:pt>
                <c:pt idx="852">
                  <c:v>-484.8505313587176</c:v>
                </c:pt>
                <c:pt idx="853">
                  <c:v>-484.8505313587176</c:v>
                </c:pt>
                <c:pt idx="854">
                  <c:v>-484.8505313587176</c:v>
                </c:pt>
                <c:pt idx="855">
                  <c:v>-484.8505313587176</c:v>
                </c:pt>
                <c:pt idx="856">
                  <c:v>-484.8505313587176</c:v>
                </c:pt>
                <c:pt idx="857">
                  <c:v>-484.8505313587176</c:v>
                </c:pt>
                <c:pt idx="858">
                  <c:v>-484.8505313587176</c:v>
                </c:pt>
                <c:pt idx="859">
                  <c:v>-484.8505313587176</c:v>
                </c:pt>
                <c:pt idx="860">
                  <c:v>-484.8505313587176</c:v>
                </c:pt>
                <c:pt idx="861">
                  <c:v>-484.8505313587176</c:v>
                </c:pt>
                <c:pt idx="862">
                  <c:v>-484.8505313587176</c:v>
                </c:pt>
                <c:pt idx="863">
                  <c:v>-484.8505313587176</c:v>
                </c:pt>
                <c:pt idx="864">
                  <c:v>-484.8505313587176</c:v>
                </c:pt>
                <c:pt idx="865">
                  <c:v>-484.8505313587176</c:v>
                </c:pt>
                <c:pt idx="866">
                  <c:v>-484.8505313587176</c:v>
                </c:pt>
                <c:pt idx="867">
                  <c:v>-484.8505313587176</c:v>
                </c:pt>
                <c:pt idx="868">
                  <c:v>-484.8505313587176</c:v>
                </c:pt>
                <c:pt idx="869">
                  <c:v>-484.8505313587176</c:v>
                </c:pt>
                <c:pt idx="870">
                  <c:v>-484.8505313587176</c:v>
                </c:pt>
                <c:pt idx="871">
                  <c:v>-484.8505313587176</c:v>
                </c:pt>
                <c:pt idx="872">
                  <c:v>-484.8505313587176</c:v>
                </c:pt>
                <c:pt idx="873">
                  <c:v>-484.8505313587176</c:v>
                </c:pt>
                <c:pt idx="874">
                  <c:v>-484.8505313587176</c:v>
                </c:pt>
                <c:pt idx="875">
                  <c:v>-484.8505313587176</c:v>
                </c:pt>
                <c:pt idx="876">
                  <c:v>-484.8505313587176</c:v>
                </c:pt>
                <c:pt idx="877">
                  <c:v>-484.8505313587176</c:v>
                </c:pt>
                <c:pt idx="878">
                  <c:v>-484.8505313587176</c:v>
                </c:pt>
                <c:pt idx="879">
                  <c:v>-484.8505313587176</c:v>
                </c:pt>
                <c:pt idx="880">
                  <c:v>-484.8505313587176</c:v>
                </c:pt>
                <c:pt idx="881">
                  <c:v>-484.8505313587176</c:v>
                </c:pt>
                <c:pt idx="882">
                  <c:v>-484.8505313587176</c:v>
                </c:pt>
                <c:pt idx="883">
                  <c:v>-484.8505313587176</c:v>
                </c:pt>
                <c:pt idx="884">
                  <c:v>-484.8505313587176</c:v>
                </c:pt>
                <c:pt idx="885">
                  <c:v>-484.8505313587176</c:v>
                </c:pt>
                <c:pt idx="88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37799.298984325142</c:v>
                </c:pt>
                <c:pt idx="1">
                  <c:v>37799.298984325142</c:v>
                </c:pt>
                <c:pt idx="2">
                  <c:v>37799.298984325142</c:v>
                </c:pt>
                <c:pt idx="3">
                  <c:v>37799.298984325142</c:v>
                </c:pt>
                <c:pt idx="4">
                  <c:v>37799.298984325142</c:v>
                </c:pt>
                <c:pt idx="5">
                  <c:v>37799.298984325142</c:v>
                </c:pt>
                <c:pt idx="6">
                  <c:v>37799.298984325142</c:v>
                </c:pt>
                <c:pt idx="7">
                  <c:v>37799.298984325142</c:v>
                </c:pt>
                <c:pt idx="8">
                  <c:v>37799.298984325142</c:v>
                </c:pt>
                <c:pt idx="9">
                  <c:v>37799.298984325142</c:v>
                </c:pt>
                <c:pt idx="10">
                  <c:v>37799.298984325142</c:v>
                </c:pt>
                <c:pt idx="11">
                  <c:v>37799.298984325142</c:v>
                </c:pt>
                <c:pt idx="12">
                  <c:v>37799.298984325142</c:v>
                </c:pt>
                <c:pt idx="13">
                  <c:v>37799.298984325142</c:v>
                </c:pt>
                <c:pt idx="14">
                  <c:v>37799.298984325142</c:v>
                </c:pt>
                <c:pt idx="15">
                  <c:v>37799.298984325142</c:v>
                </c:pt>
                <c:pt idx="16">
                  <c:v>37799.298984325142</c:v>
                </c:pt>
                <c:pt idx="17">
                  <c:v>37799.298984325142</c:v>
                </c:pt>
                <c:pt idx="18">
                  <c:v>37799.298984325142</c:v>
                </c:pt>
                <c:pt idx="19">
                  <c:v>37799.298984325142</c:v>
                </c:pt>
                <c:pt idx="20">
                  <c:v>37799.298984325142</c:v>
                </c:pt>
                <c:pt idx="21">
                  <c:v>37799.298984325142</c:v>
                </c:pt>
                <c:pt idx="22">
                  <c:v>37799.298984325142</c:v>
                </c:pt>
                <c:pt idx="23">
                  <c:v>37799.298984325142</c:v>
                </c:pt>
                <c:pt idx="24">
                  <c:v>37799.298984325142</c:v>
                </c:pt>
                <c:pt idx="25">
                  <c:v>37799.298984325142</c:v>
                </c:pt>
                <c:pt idx="26">
                  <c:v>37799.298984325142</c:v>
                </c:pt>
                <c:pt idx="27">
                  <c:v>37799.298984325142</c:v>
                </c:pt>
                <c:pt idx="28">
                  <c:v>37799.298984325142</c:v>
                </c:pt>
                <c:pt idx="29">
                  <c:v>37799.298984325142</c:v>
                </c:pt>
                <c:pt idx="30">
                  <c:v>37799.298984325142</c:v>
                </c:pt>
                <c:pt idx="31">
                  <c:v>37799.298984325142</c:v>
                </c:pt>
                <c:pt idx="32">
                  <c:v>37799.298984325142</c:v>
                </c:pt>
                <c:pt idx="33">
                  <c:v>37799.298984325142</c:v>
                </c:pt>
                <c:pt idx="34">
                  <c:v>37799.298984325142</c:v>
                </c:pt>
                <c:pt idx="35">
                  <c:v>37799.298984325142</c:v>
                </c:pt>
                <c:pt idx="36">
                  <c:v>37799.298984325142</c:v>
                </c:pt>
                <c:pt idx="37">
                  <c:v>37799.298984325142</c:v>
                </c:pt>
                <c:pt idx="38">
                  <c:v>37799.298984325142</c:v>
                </c:pt>
                <c:pt idx="39">
                  <c:v>37799.298984325142</c:v>
                </c:pt>
                <c:pt idx="40">
                  <c:v>37799.298984325142</c:v>
                </c:pt>
                <c:pt idx="41">
                  <c:v>37799.298984325142</c:v>
                </c:pt>
                <c:pt idx="42">
                  <c:v>37799.298984325142</c:v>
                </c:pt>
                <c:pt idx="43">
                  <c:v>37799.298984325142</c:v>
                </c:pt>
                <c:pt idx="44">
                  <c:v>37799.298984325142</c:v>
                </c:pt>
                <c:pt idx="45">
                  <c:v>37799.298984325142</c:v>
                </c:pt>
                <c:pt idx="46">
                  <c:v>37799.298984325142</c:v>
                </c:pt>
                <c:pt idx="47">
                  <c:v>37799.298984325142</c:v>
                </c:pt>
                <c:pt idx="48">
                  <c:v>37799.298984325142</c:v>
                </c:pt>
                <c:pt idx="49">
                  <c:v>37799.298984325142</c:v>
                </c:pt>
                <c:pt idx="50">
                  <c:v>37799.298984325142</c:v>
                </c:pt>
                <c:pt idx="51">
                  <c:v>37799.298984325142</c:v>
                </c:pt>
                <c:pt idx="52">
                  <c:v>37799.298984325142</c:v>
                </c:pt>
                <c:pt idx="53">
                  <c:v>37799.298984325142</c:v>
                </c:pt>
                <c:pt idx="54">
                  <c:v>37799.298984325142</c:v>
                </c:pt>
                <c:pt idx="55">
                  <c:v>37799.298984325142</c:v>
                </c:pt>
                <c:pt idx="56">
                  <c:v>37799.298984325142</c:v>
                </c:pt>
                <c:pt idx="57">
                  <c:v>37799.298984325142</c:v>
                </c:pt>
                <c:pt idx="58">
                  <c:v>37799.298984325142</c:v>
                </c:pt>
                <c:pt idx="59">
                  <c:v>37799.298984325142</c:v>
                </c:pt>
                <c:pt idx="60">
                  <c:v>37799.298984325142</c:v>
                </c:pt>
                <c:pt idx="61">
                  <c:v>37799.298984325142</c:v>
                </c:pt>
                <c:pt idx="62">
                  <c:v>37799.298984325142</c:v>
                </c:pt>
                <c:pt idx="63">
                  <c:v>37799.298984325142</c:v>
                </c:pt>
                <c:pt idx="64">
                  <c:v>37799.298984325142</c:v>
                </c:pt>
                <c:pt idx="65">
                  <c:v>37799.298984325142</c:v>
                </c:pt>
                <c:pt idx="66">
                  <c:v>37799.298984325142</c:v>
                </c:pt>
                <c:pt idx="67">
                  <c:v>37799.298984325142</c:v>
                </c:pt>
                <c:pt idx="68">
                  <c:v>37799.298984325142</c:v>
                </c:pt>
                <c:pt idx="69">
                  <c:v>37799.298984325142</c:v>
                </c:pt>
                <c:pt idx="70">
                  <c:v>37799.298984325142</c:v>
                </c:pt>
                <c:pt idx="71">
                  <c:v>37799.298984325142</c:v>
                </c:pt>
                <c:pt idx="72">
                  <c:v>37799.298984325142</c:v>
                </c:pt>
                <c:pt idx="73">
                  <c:v>37799.298984325142</c:v>
                </c:pt>
                <c:pt idx="74">
                  <c:v>37799.298984325142</c:v>
                </c:pt>
                <c:pt idx="75">
                  <c:v>37799.298984325142</c:v>
                </c:pt>
                <c:pt idx="76">
                  <c:v>37799.298984325142</c:v>
                </c:pt>
                <c:pt idx="77">
                  <c:v>37799.298984325142</c:v>
                </c:pt>
                <c:pt idx="78">
                  <c:v>37799.298984325142</c:v>
                </c:pt>
                <c:pt idx="79">
                  <c:v>37799.298984325142</c:v>
                </c:pt>
                <c:pt idx="80">
                  <c:v>37799.298984325142</c:v>
                </c:pt>
                <c:pt idx="81">
                  <c:v>37799.298984325142</c:v>
                </c:pt>
                <c:pt idx="82">
                  <c:v>37799.298984325142</c:v>
                </c:pt>
                <c:pt idx="83">
                  <c:v>37799.298984325142</c:v>
                </c:pt>
                <c:pt idx="84">
                  <c:v>37799.298984325142</c:v>
                </c:pt>
                <c:pt idx="85">
                  <c:v>37799.298984325142</c:v>
                </c:pt>
                <c:pt idx="86">
                  <c:v>37799.298984325142</c:v>
                </c:pt>
                <c:pt idx="87">
                  <c:v>37799.298984325142</c:v>
                </c:pt>
                <c:pt idx="88">
                  <c:v>37799.298984325142</c:v>
                </c:pt>
                <c:pt idx="89">
                  <c:v>37799.298984325142</c:v>
                </c:pt>
                <c:pt idx="90">
                  <c:v>37799.298984325142</c:v>
                </c:pt>
                <c:pt idx="91">
                  <c:v>37799.298984325142</c:v>
                </c:pt>
                <c:pt idx="92">
                  <c:v>37799.298984325142</c:v>
                </c:pt>
                <c:pt idx="93">
                  <c:v>37799.298984325142</c:v>
                </c:pt>
                <c:pt idx="94">
                  <c:v>37799.298984325142</c:v>
                </c:pt>
                <c:pt idx="95">
                  <c:v>37799.298984325142</c:v>
                </c:pt>
                <c:pt idx="96">
                  <c:v>37799.298984325142</c:v>
                </c:pt>
                <c:pt idx="97">
                  <c:v>37799.298984325142</c:v>
                </c:pt>
                <c:pt idx="98">
                  <c:v>37799.298984325142</c:v>
                </c:pt>
                <c:pt idx="99">
                  <c:v>37799.298984325142</c:v>
                </c:pt>
                <c:pt idx="100">
                  <c:v>37799.298984325142</c:v>
                </c:pt>
                <c:pt idx="101">
                  <c:v>37799.298984325142</c:v>
                </c:pt>
                <c:pt idx="102">
                  <c:v>37799.298984325142</c:v>
                </c:pt>
                <c:pt idx="103">
                  <c:v>37799.298984325142</c:v>
                </c:pt>
                <c:pt idx="104">
                  <c:v>37799.298984325142</c:v>
                </c:pt>
                <c:pt idx="105">
                  <c:v>37799.298984325142</c:v>
                </c:pt>
                <c:pt idx="106">
                  <c:v>37799.298984325142</c:v>
                </c:pt>
                <c:pt idx="107">
                  <c:v>37799.298984325142</c:v>
                </c:pt>
                <c:pt idx="108">
                  <c:v>37799.298984325142</c:v>
                </c:pt>
                <c:pt idx="109">
                  <c:v>37799.298984325142</c:v>
                </c:pt>
                <c:pt idx="110">
                  <c:v>37799.298984325142</c:v>
                </c:pt>
                <c:pt idx="111">
                  <c:v>37799.298984325142</c:v>
                </c:pt>
                <c:pt idx="112">
                  <c:v>37799.298984325142</c:v>
                </c:pt>
                <c:pt idx="113">
                  <c:v>37799.298984325142</c:v>
                </c:pt>
                <c:pt idx="114">
                  <c:v>37799.298984325142</c:v>
                </c:pt>
                <c:pt idx="115">
                  <c:v>37799.298984325142</c:v>
                </c:pt>
                <c:pt idx="116">
                  <c:v>37799.298984325142</c:v>
                </c:pt>
                <c:pt idx="117">
                  <c:v>37799.298984325142</c:v>
                </c:pt>
                <c:pt idx="118">
                  <c:v>37799.298984325142</c:v>
                </c:pt>
                <c:pt idx="119">
                  <c:v>37799.298984325142</c:v>
                </c:pt>
                <c:pt idx="120">
                  <c:v>37799.298984325142</c:v>
                </c:pt>
                <c:pt idx="121">
                  <c:v>37799.298984325142</c:v>
                </c:pt>
                <c:pt idx="122">
                  <c:v>37799.298984325142</c:v>
                </c:pt>
                <c:pt idx="123">
                  <c:v>37799.298984325142</c:v>
                </c:pt>
                <c:pt idx="124">
                  <c:v>37799.298984325142</c:v>
                </c:pt>
                <c:pt idx="125">
                  <c:v>37799.298984325142</c:v>
                </c:pt>
                <c:pt idx="126">
                  <c:v>37799.298984325142</c:v>
                </c:pt>
                <c:pt idx="127">
                  <c:v>37799.298984325142</c:v>
                </c:pt>
                <c:pt idx="128">
                  <c:v>37799.298984325142</c:v>
                </c:pt>
                <c:pt idx="129">
                  <c:v>37799.298984325142</c:v>
                </c:pt>
                <c:pt idx="130">
                  <c:v>37799.298984325142</c:v>
                </c:pt>
                <c:pt idx="131">
                  <c:v>37799.298984325142</c:v>
                </c:pt>
                <c:pt idx="132">
                  <c:v>37799.298984325142</c:v>
                </c:pt>
                <c:pt idx="133">
                  <c:v>37799.298984325142</c:v>
                </c:pt>
                <c:pt idx="134">
                  <c:v>37799.298984325142</c:v>
                </c:pt>
                <c:pt idx="135">
                  <c:v>37799.298984325142</c:v>
                </c:pt>
                <c:pt idx="136">
                  <c:v>37799.298984325142</c:v>
                </c:pt>
                <c:pt idx="137">
                  <c:v>37799.298984325142</c:v>
                </c:pt>
                <c:pt idx="138">
                  <c:v>37799.298984325142</c:v>
                </c:pt>
                <c:pt idx="139">
                  <c:v>37799.298984325142</c:v>
                </c:pt>
                <c:pt idx="140">
                  <c:v>37799.298984325142</c:v>
                </c:pt>
                <c:pt idx="141">
                  <c:v>37799.298984325142</c:v>
                </c:pt>
                <c:pt idx="142">
                  <c:v>37799.298984325142</c:v>
                </c:pt>
                <c:pt idx="143">
                  <c:v>37799.298984325142</c:v>
                </c:pt>
                <c:pt idx="144">
                  <c:v>37799.298984325142</c:v>
                </c:pt>
                <c:pt idx="145">
                  <c:v>37799.298984325142</c:v>
                </c:pt>
                <c:pt idx="146">
                  <c:v>37799.298984325142</c:v>
                </c:pt>
                <c:pt idx="147">
                  <c:v>37799.298984325142</c:v>
                </c:pt>
                <c:pt idx="148">
                  <c:v>37799.298984325142</c:v>
                </c:pt>
                <c:pt idx="149">
                  <c:v>37799.298984325142</c:v>
                </c:pt>
                <c:pt idx="150">
                  <c:v>37799.298984325142</c:v>
                </c:pt>
                <c:pt idx="151">
                  <c:v>37799.298984325142</c:v>
                </c:pt>
                <c:pt idx="152">
                  <c:v>37799.298984325142</c:v>
                </c:pt>
                <c:pt idx="153">
                  <c:v>37799.298984325142</c:v>
                </c:pt>
                <c:pt idx="154">
                  <c:v>37799.298984325142</c:v>
                </c:pt>
                <c:pt idx="155">
                  <c:v>37799.298984325142</c:v>
                </c:pt>
                <c:pt idx="156">
                  <c:v>37799.298984325142</c:v>
                </c:pt>
                <c:pt idx="157">
                  <c:v>37799.298984325142</c:v>
                </c:pt>
                <c:pt idx="158">
                  <c:v>37799.298984325142</c:v>
                </c:pt>
                <c:pt idx="159">
                  <c:v>37799.298984325142</c:v>
                </c:pt>
                <c:pt idx="160">
                  <c:v>37799.298984325142</c:v>
                </c:pt>
                <c:pt idx="161">
                  <c:v>37799.298984325142</c:v>
                </c:pt>
                <c:pt idx="162">
                  <c:v>37799.298984325142</c:v>
                </c:pt>
                <c:pt idx="163">
                  <c:v>37799.298984325142</c:v>
                </c:pt>
                <c:pt idx="164">
                  <c:v>37799.298984325142</c:v>
                </c:pt>
                <c:pt idx="165">
                  <c:v>37799.298984325142</c:v>
                </c:pt>
                <c:pt idx="166">
                  <c:v>37799.298984325142</c:v>
                </c:pt>
                <c:pt idx="167">
                  <c:v>37799.298984325142</c:v>
                </c:pt>
                <c:pt idx="168">
                  <c:v>37799.298984325142</c:v>
                </c:pt>
                <c:pt idx="169">
                  <c:v>37799.298984325142</c:v>
                </c:pt>
                <c:pt idx="170">
                  <c:v>37799.298984325142</c:v>
                </c:pt>
                <c:pt idx="171">
                  <c:v>37799.298984325142</c:v>
                </c:pt>
                <c:pt idx="172">
                  <c:v>37799.298984325142</c:v>
                </c:pt>
                <c:pt idx="173">
                  <c:v>37799.298984325142</c:v>
                </c:pt>
                <c:pt idx="174">
                  <c:v>37799.298984325142</c:v>
                </c:pt>
                <c:pt idx="175">
                  <c:v>37799.298984325142</c:v>
                </c:pt>
                <c:pt idx="176">
                  <c:v>37799.298984325142</c:v>
                </c:pt>
                <c:pt idx="177">
                  <c:v>37799.298984325142</c:v>
                </c:pt>
                <c:pt idx="178">
                  <c:v>37799.298984325142</c:v>
                </c:pt>
                <c:pt idx="179">
                  <c:v>37799.298984325142</c:v>
                </c:pt>
                <c:pt idx="180">
                  <c:v>37799.298984325142</c:v>
                </c:pt>
                <c:pt idx="181">
                  <c:v>37799.298984325142</c:v>
                </c:pt>
                <c:pt idx="182">
                  <c:v>37799.298984325142</c:v>
                </c:pt>
                <c:pt idx="183">
                  <c:v>37799.298984325142</c:v>
                </c:pt>
                <c:pt idx="184">
                  <c:v>37799.298984325142</c:v>
                </c:pt>
                <c:pt idx="185">
                  <c:v>37799.298984325142</c:v>
                </c:pt>
                <c:pt idx="186">
                  <c:v>37799.298984325142</c:v>
                </c:pt>
                <c:pt idx="187">
                  <c:v>37799.298984325142</c:v>
                </c:pt>
                <c:pt idx="188">
                  <c:v>37799.298984325142</c:v>
                </c:pt>
                <c:pt idx="189">
                  <c:v>37799.298984325142</c:v>
                </c:pt>
                <c:pt idx="190">
                  <c:v>37799.298984325142</c:v>
                </c:pt>
                <c:pt idx="191">
                  <c:v>37799.298984325142</c:v>
                </c:pt>
                <c:pt idx="192">
                  <c:v>37799.298984325142</c:v>
                </c:pt>
                <c:pt idx="193">
                  <c:v>37799.298984325142</c:v>
                </c:pt>
                <c:pt idx="194">
                  <c:v>37799.298984325142</c:v>
                </c:pt>
                <c:pt idx="195">
                  <c:v>37799.298984325142</c:v>
                </c:pt>
                <c:pt idx="196">
                  <c:v>37799.298984325142</c:v>
                </c:pt>
                <c:pt idx="197">
                  <c:v>37799.298984325142</c:v>
                </c:pt>
                <c:pt idx="198">
                  <c:v>37799.298984325142</c:v>
                </c:pt>
                <c:pt idx="199">
                  <c:v>37799.298984325142</c:v>
                </c:pt>
                <c:pt idx="200">
                  <c:v>37799.298984325142</c:v>
                </c:pt>
                <c:pt idx="201">
                  <c:v>37799.298984325142</c:v>
                </c:pt>
                <c:pt idx="202">
                  <c:v>37799.298984325142</c:v>
                </c:pt>
                <c:pt idx="203">
                  <c:v>37799.298984325142</c:v>
                </c:pt>
                <c:pt idx="204">
                  <c:v>37799.298984325142</c:v>
                </c:pt>
                <c:pt idx="205">
                  <c:v>37799.298984325142</c:v>
                </c:pt>
                <c:pt idx="206">
                  <c:v>37799.298984325142</c:v>
                </c:pt>
                <c:pt idx="207">
                  <c:v>37799.298984325142</c:v>
                </c:pt>
                <c:pt idx="208">
                  <c:v>37799.298984325142</c:v>
                </c:pt>
                <c:pt idx="209">
                  <c:v>37799.298984325142</c:v>
                </c:pt>
                <c:pt idx="210">
                  <c:v>37799.298984325142</c:v>
                </c:pt>
                <c:pt idx="211">
                  <c:v>37799.298984325142</c:v>
                </c:pt>
                <c:pt idx="212">
                  <c:v>37799.298984325142</c:v>
                </c:pt>
                <c:pt idx="213">
                  <c:v>37799.298984325142</c:v>
                </c:pt>
                <c:pt idx="214">
                  <c:v>37799.298984325142</c:v>
                </c:pt>
                <c:pt idx="215">
                  <c:v>37799.298984325142</c:v>
                </c:pt>
                <c:pt idx="216">
                  <c:v>37799.298984325142</c:v>
                </c:pt>
                <c:pt idx="217">
                  <c:v>37799.298984325142</c:v>
                </c:pt>
                <c:pt idx="218">
                  <c:v>37799.298984325142</c:v>
                </c:pt>
                <c:pt idx="219">
                  <c:v>37799.298984325142</c:v>
                </c:pt>
                <c:pt idx="220">
                  <c:v>37799.298984325142</c:v>
                </c:pt>
                <c:pt idx="221">
                  <c:v>37799.298984325142</c:v>
                </c:pt>
                <c:pt idx="222">
                  <c:v>37799.298984325142</c:v>
                </c:pt>
                <c:pt idx="223">
                  <c:v>37799.298984325142</c:v>
                </c:pt>
                <c:pt idx="224">
                  <c:v>37799.298984325142</c:v>
                </c:pt>
                <c:pt idx="225">
                  <c:v>37799.298984325142</c:v>
                </c:pt>
                <c:pt idx="226">
                  <c:v>37799.298984325142</c:v>
                </c:pt>
                <c:pt idx="227">
                  <c:v>37799.298984325142</c:v>
                </c:pt>
                <c:pt idx="228">
                  <c:v>37799.298984325142</c:v>
                </c:pt>
                <c:pt idx="229">
                  <c:v>37799.298984325142</c:v>
                </c:pt>
                <c:pt idx="230">
                  <c:v>37799.298984325142</c:v>
                </c:pt>
                <c:pt idx="231">
                  <c:v>37799.298984325142</c:v>
                </c:pt>
                <c:pt idx="232">
                  <c:v>37799.298984325142</c:v>
                </c:pt>
                <c:pt idx="233">
                  <c:v>37799.298984325142</c:v>
                </c:pt>
                <c:pt idx="234">
                  <c:v>37799.298984325142</c:v>
                </c:pt>
                <c:pt idx="235">
                  <c:v>37799.298984325142</c:v>
                </c:pt>
                <c:pt idx="236">
                  <c:v>37799.298984325142</c:v>
                </c:pt>
                <c:pt idx="237">
                  <c:v>37799.298984325142</c:v>
                </c:pt>
                <c:pt idx="238">
                  <c:v>37799.298984325142</c:v>
                </c:pt>
                <c:pt idx="239">
                  <c:v>37799.298984325142</c:v>
                </c:pt>
                <c:pt idx="240">
                  <c:v>37799.298984325142</c:v>
                </c:pt>
                <c:pt idx="241">
                  <c:v>37799.298984325142</c:v>
                </c:pt>
                <c:pt idx="242">
                  <c:v>37799.298984325142</c:v>
                </c:pt>
                <c:pt idx="243">
                  <c:v>37799.298984325142</c:v>
                </c:pt>
                <c:pt idx="244">
                  <c:v>37799.298984325142</c:v>
                </c:pt>
                <c:pt idx="245">
                  <c:v>37799.298984325142</c:v>
                </c:pt>
                <c:pt idx="246">
                  <c:v>37799.298984325142</c:v>
                </c:pt>
                <c:pt idx="247">
                  <c:v>37799.298984325142</c:v>
                </c:pt>
                <c:pt idx="248">
                  <c:v>37799.298984325142</c:v>
                </c:pt>
                <c:pt idx="249">
                  <c:v>37799.298984325142</c:v>
                </c:pt>
                <c:pt idx="250">
                  <c:v>37799.298984325142</c:v>
                </c:pt>
                <c:pt idx="251">
                  <c:v>37799.298984325142</c:v>
                </c:pt>
                <c:pt idx="252">
                  <c:v>37799.298984325142</c:v>
                </c:pt>
                <c:pt idx="253">
                  <c:v>37799.298984325142</c:v>
                </c:pt>
                <c:pt idx="254">
                  <c:v>37799.298984325142</c:v>
                </c:pt>
                <c:pt idx="255">
                  <c:v>37799.298984325142</c:v>
                </c:pt>
                <c:pt idx="256">
                  <c:v>37799.298984325142</c:v>
                </c:pt>
                <c:pt idx="257">
                  <c:v>37799.298984325142</c:v>
                </c:pt>
                <c:pt idx="258">
                  <c:v>37799.298984325142</c:v>
                </c:pt>
                <c:pt idx="259">
                  <c:v>37799.298984325142</c:v>
                </c:pt>
                <c:pt idx="260">
                  <c:v>37799.298984325142</c:v>
                </c:pt>
                <c:pt idx="261">
                  <c:v>37799.298984325142</c:v>
                </c:pt>
                <c:pt idx="262">
                  <c:v>37799.298984325142</c:v>
                </c:pt>
                <c:pt idx="263">
                  <c:v>37799.298984325142</c:v>
                </c:pt>
                <c:pt idx="264">
                  <c:v>37799.298984325142</c:v>
                </c:pt>
                <c:pt idx="265">
                  <c:v>37799.298984325142</c:v>
                </c:pt>
                <c:pt idx="266">
                  <c:v>37799.298984325142</c:v>
                </c:pt>
                <c:pt idx="267">
                  <c:v>37799.298984325142</c:v>
                </c:pt>
                <c:pt idx="268">
                  <c:v>37799.298984325142</c:v>
                </c:pt>
                <c:pt idx="269">
                  <c:v>37799.298984325142</c:v>
                </c:pt>
                <c:pt idx="270">
                  <c:v>37799.298984325142</c:v>
                </c:pt>
                <c:pt idx="271">
                  <c:v>37799.298984325142</c:v>
                </c:pt>
                <c:pt idx="272">
                  <c:v>37799.298984325142</c:v>
                </c:pt>
                <c:pt idx="273">
                  <c:v>37799.298984325142</c:v>
                </c:pt>
                <c:pt idx="274">
                  <c:v>37799.298984325142</c:v>
                </c:pt>
                <c:pt idx="275">
                  <c:v>37799.298984325142</c:v>
                </c:pt>
                <c:pt idx="276">
                  <c:v>37799.298984325142</c:v>
                </c:pt>
                <c:pt idx="277">
                  <c:v>37799.298984325142</c:v>
                </c:pt>
                <c:pt idx="278">
                  <c:v>37799.298984325142</c:v>
                </c:pt>
                <c:pt idx="279">
                  <c:v>37799.298984325142</c:v>
                </c:pt>
                <c:pt idx="280">
                  <c:v>37799.298984325142</c:v>
                </c:pt>
                <c:pt idx="281">
                  <c:v>37799.298984325142</c:v>
                </c:pt>
                <c:pt idx="282">
                  <c:v>37799.298984325142</c:v>
                </c:pt>
                <c:pt idx="283">
                  <c:v>37799.298984325142</c:v>
                </c:pt>
                <c:pt idx="284">
                  <c:v>37799.298984325142</c:v>
                </c:pt>
                <c:pt idx="285">
                  <c:v>37799.298984325142</c:v>
                </c:pt>
                <c:pt idx="286">
                  <c:v>37799.298984325142</c:v>
                </c:pt>
                <c:pt idx="287">
                  <c:v>37799.298984325142</c:v>
                </c:pt>
                <c:pt idx="288">
                  <c:v>37799.298984325142</c:v>
                </c:pt>
                <c:pt idx="289">
                  <c:v>37799.298984325142</c:v>
                </c:pt>
                <c:pt idx="290">
                  <c:v>37799.298984325142</c:v>
                </c:pt>
                <c:pt idx="291">
                  <c:v>37799.298984325142</c:v>
                </c:pt>
                <c:pt idx="292">
                  <c:v>37799.298984325142</c:v>
                </c:pt>
                <c:pt idx="293">
                  <c:v>37799.298984325142</c:v>
                </c:pt>
                <c:pt idx="294">
                  <c:v>37799.298984325142</c:v>
                </c:pt>
                <c:pt idx="295">
                  <c:v>37799.298984325142</c:v>
                </c:pt>
                <c:pt idx="296">
                  <c:v>37799.298984325142</c:v>
                </c:pt>
                <c:pt idx="297">
                  <c:v>37799.298984325142</c:v>
                </c:pt>
                <c:pt idx="298">
                  <c:v>37799.298984325142</c:v>
                </c:pt>
                <c:pt idx="299">
                  <c:v>37799.298984325142</c:v>
                </c:pt>
                <c:pt idx="300">
                  <c:v>37799.298984325142</c:v>
                </c:pt>
                <c:pt idx="301">
                  <c:v>37799.298984325142</c:v>
                </c:pt>
                <c:pt idx="302">
                  <c:v>37799.298984325142</c:v>
                </c:pt>
                <c:pt idx="303">
                  <c:v>37799.298984325142</c:v>
                </c:pt>
                <c:pt idx="304">
                  <c:v>37799.298984325142</c:v>
                </c:pt>
                <c:pt idx="305">
                  <c:v>37799.298984325142</c:v>
                </c:pt>
                <c:pt idx="306">
                  <c:v>37799.298984325142</c:v>
                </c:pt>
                <c:pt idx="307">
                  <c:v>37799.298984325142</c:v>
                </c:pt>
                <c:pt idx="308">
                  <c:v>37799.298984325142</c:v>
                </c:pt>
                <c:pt idx="309">
                  <c:v>37799.298984325142</c:v>
                </c:pt>
                <c:pt idx="310">
                  <c:v>37799.298984325142</c:v>
                </c:pt>
                <c:pt idx="311">
                  <c:v>37799.298984325142</c:v>
                </c:pt>
                <c:pt idx="312">
                  <c:v>37799.298984325142</c:v>
                </c:pt>
                <c:pt idx="313">
                  <c:v>37799.298984325142</c:v>
                </c:pt>
                <c:pt idx="314">
                  <c:v>37799.298984325142</c:v>
                </c:pt>
                <c:pt idx="315">
                  <c:v>37799.298984325142</c:v>
                </c:pt>
                <c:pt idx="316">
                  <c:v>37799.298984325142</c:v>
                </c:pt>
                <c:pt idx="317">
                  <c:v>37799.298984325142</c:v>
                </c:pt>
                <c:pt idx="318">
                  <c:v>37799.298984325142</c:v>
                </c:pt>
                <c:pt idx="319">
                  <c:v>37799.298984325142</c:v>
                </c:pt>
                <c:pt idx="320">
                  <c:v>37799.298984325142</c:v>
                </c:pt>
                <c:pt idx="321">
                  <c:v>37799.298984325142</c:v>
                </c:pt>
                <c:pt idx="322">
                  <c:v>37799.298984325142</c:v>
                </c:pt>
                <c:pt idx="323">
                  <c:v>37799.298984325142</c:v>
                </c:pt>
                <c:pt idx="324">
                  <c:v>37799.298984325142</c:v>
                </c:pt>
                <c:pt idx="325">
                  <c:v>37799.298984325142</c:v>
                </c:pt>
                <c:pt idx="326">
                  <c:v>37799.298984325142</c:v>
                </c:pt>
                <c:pt idx="327">
                  <c:v>37799.298984325142</c:v>
                </c:pt>
                <c:pt idx="328">
                  <c:v>37799.298984325142</c:v>
                </c:pt>
                <c:pt idx="329">
                  <c:v>37799.298984325142</c:v>
                </c:pt>
                <c:pt idx="330">
                  <c:v>37799.298984325142</c:v>
                </c:pt>
                <c:pt idx="331">
                  <c:v>37799.298984325142</c:v>
                </c:pt>
                <c:pt idx="332">
                  <c:v>37799.298984325142</c:v>
                </c:pt>
                <c:pt idx="333">
                  <c:v>37799.298984325142</c:v>
                </c:pt>
                <c:pt idx="334">
                  <c:v>37799.298984325142</c:v>
                </c:pt>
                <c:pt idx="335">
                  <c:v>37799.298984325142</c:v>
                </c:pt>
                <c:pt idx="336">
                  <c:v>37799.298984325142</c:v>
                </c:pt>
                <c:pt idx="337">
                  <c:v>37799.298984325142</c:v>
                </c:pt>
                <c:pt idx="338">
                  <c:v>37799.298984325142</c:v>
                </c:pt>
                <c:pt idx="339">
                  <c:v>37799.298984325142</c:v>
                </c:pt>
                <c:pt idx="340">
                  <c:v>37799.298984325142</c:v>
                </c:pt>
                <c:pt idx="341">
                  <c:v>37799.298984325142</c:v>
                </c:pt>
                <c:pt idx="342">
                  <c:v>37799.298984325142</c:v>
                </c:pt>
                <c:pt idx="343">
                  <c:v>37799.298984325142</c:v>
                </c:pt>
                <c:pt idx="344">
                  <c:v>37799.298984325142</c:v>
                </c:pt>
                <c:pt idx="345">
                  <c:v>37799.298984325142</c:v>
                </c:pt>
                <c:pt idx="346">
                  <c:v>37799.298984325142</c:v>
                </c:pt>
                <c:pt idx="347">
                  <c:v>37799.298984325142</c:v>
                </c:pt>
                <c:pt idx="348">
                  <c:v>37799.298984325142</c:v>
                </c:pt>
                <c:pt idx="349">
                  <c:v>37799.298984325142</c:v>
                </c:pt>
                <c:pt idx="350">
                  <c:v>37799.298984325142</c:v>
                </c:pt>
                <c:pt idx="351">
                  <c:v>37799.298984325142</c:v>
                </c:pt>
                <c:pt idx="352">
                  <c:v>37799.298984325142</c:v>
                </c:pt>
                <c:pt idx="353">
                  <c:v>37799.298984325142</c:v>
                </c:pt>
                <c:pt idx="354">
                  <c:v>37799.298984325142</c:v>
                </c:pt>
                <c:pt idx="355">
                  <c:v>37799.298984325142</c:v>
                </c:pt>
                <c:pt idx="356">
                  <c:v>37799.298984325142</c:v>
                </c:pt>
                <c:pt idx="357">
                  <c:v>37799.298984325142</c:v>
                </c:pt>
                <c:pt idx="358">
                  <c:v>37799.298984325142</c:v>
                </c:pt>
                <c:pt idx="359">
                  <c:v>37799.298984325142</c:v>
                </c:pt>
                <c:pt idx="360">
                  <c:v>37799.298984325142</c:v>
                </c:pt>
                <c:pt idx="361">
                  <c:v>37799.298984325142</c:v>
                </c:pt>
                <c:pt idx="362">
                  <c:v>37799.298984325142</c:v>
                </c:pt>
                <c:pt idx="363">
                  <c:v>37799.298984325142</c:v>
                </c:pt>
                <c:pt idx="364">
                  <c:v>37799.298984325142</c:v>
                </c:pt>
                <c:pt idx="365">
                  <c:v>37799.298984325142</c:v>
                </c:pt>
                <c:pt idx="366">
                  <c:v>37799.298984325142</c:v>
                </c:pt>
                <c:pt idx="367">
                  <c:v>37799.298984325142</c:v>
                </c:pt>
                <c:pt idx="368">
                  <c:v>37799.298984325142</c:v>
                </c:pt>
                <c:pt idx="369">
                  <c:v>37799.298984325142</c:v>
                </c:pt>
                <c:pt idx="370">
                  <c:v>37799.298984325142</c:v>
                </c:pt>
                <c:pt idx="371">
                  <c:v>37799.298984325142</c:v>
                </c:pt>
                <c:pt idx="372">
                  <c:v>37799.298984325142</c:v>
                </c:pt>
                <c:pt idx="373">
                  <c:v>37799.298984325142</c:v>
                </c:pt>
                <c:pt idx="374">
                  <c:v>37799.298984325142</c:v>
                </c:pt>
                <c:pt idx="375">
                  <c:v>37799.298984325142</c:v>
                </c:pt>
                <c:pt idx="376">
                  <c:v>37799.298984325142</c:v>
                </c:pt>
                <c:pt idx="377">
                  <c:v>37799.298984325142</c:v>
                </c:pt>
                <c:pt idx="378">
                  <c:v>37799.298984325142</c:v>
                </c:pt>
                <c:pt idx="379">
                  <c:v>37799.298984325142</c:v>
                </c:pt>
                <c:pt idx="380">
                  <c:v>37799.298984325142</c:v>
                </c:pt>
                <c:pt idx="381">
                  <c:v>37799.298984325142</c:v>
                </c:pt>
                <c:pt idx="382">
                  <c:v>37799.298984325142</c:v>
                </c:pt>
                <c:pt idx="383">
                  <c:v>37799.298984325142</c:v>
                </c:pt>
                <c:pt idx="384">
                  <c:v>37799.298984325142</c:v>
                </c:pt>
                <c:pt idx="385">
                  <c:v>37799.298984325142</c:v>
                </c:pt>
                <c:pt idx="386">
                  <c:v>37799.298984325142</c:v>
                </c:pt>
                <c:pt idx="387">
                  <c:v>37799.298984325142</c:v>
                </c:pt>
                <c:pt idx="388">
                  <c:v>37799.298984325142</c:v>
                </c:pt>
                <c:pt idx="389">
                  <c:v>37799.298984325142</c:v>
                </c:pt>
                <c:pt idx="390">
                  <c:v>37799.298984325142</c:v>
                </c:pt>
                <c:pt idx="391">
                  <c:v>37799.298984325142</c:v>
                </c:pt>
                <c:pt idx="392">
                  <c:v>37799.298984325142</c:v>
                </c:pt>
                <c:pt idx="393">
                  <c:v>37799.298984325142</c:v>
                </c:pt>
                <c:pt idx="394">
                  <c:v>37799.298984325142</c:v>
                </c:pt>
                <c:pt idx="395">
                  <c:v>37799.298984325142</c:v>
                </c:pt>
                <c:pt idx="396">
                  <c:v>37799.298984325142</c:v>
                </c:pt>
                <c:pt idx="397">
                  <c:v>37799.298984325142</c:v>
                </c:pt>
                <c:pt idx="398">
                  <c:v>37799.298984325142</c:v>
                </c:pt>
                <c:pt idx="399">
                  <c:v>37799.298984325142</c:v>
                </c:pt>
                <c:pt idx="400">
                  <c:v>37799.298984325142</c:v>
                </c:pt>
                <c:pt idx="401">
                  <c:v>37799.298984325142</c:v>
                </c:pt>
                <c:pt idx="402">
                  <c:v>37799.298984325142</c:v>
                </c:pt>
                <c:pt idx="403">
                  <c:v>37799.298984325142</c:v>
                </c:pt>
                <c:pt idx="404">
                  <c:v>37799.298984325142</c:v>
                </c:pt>
                <c:pt idx="405">
                  <c:v>37799.298984325142</c:v>
                </c:pt>
                <c:pt idx="406">
                  <c:v>37799.298984325142</c:v>
                </c:pt>
                <c:pt idx="407">
                  <c:v>37799.298984325142</c:v>
                </c:pt>
                <c:pt idx="408">
                  <c:v>37799.298984325142</c:v>
                </c:pt>
                <c:pt idx="409">
                  <c:v>37799.298984325142</c:v>
                </c:pt>
                <c:pt idx="410">
                  <c:v>37799.298984325142</c:v>
                </c:pt>
                <c:pt idx="411">
                  <c:v>37799.298984325142</c:v>
                </c:pt>
                <c:pt idx="412">
                  <c:v>37799.298984325142</c:v>
                </c:pt>
                <c:pt idx="413">
                  <c:v>37799.298984325142</c:v>
                </c:pt>
                <c:pt idx="414">
                  <c:v>37799.298984325142</c:v>
                </c:pt>
                <c:pt idx="415">
                  <c:v>37799.298984325142</c:v>
                </c:pt>
                <c:pt idx="416">
                  <c:v>37799.298984325142</c:v>
                </c:pt>
                <c:pt idx="417">
                  <c:v>37799.298984325142</c:v>
                </c:pt>
                <c:pt idx="418">
                  <c:v>37799.298984325142</c:v>
                </c:pt>
                <c:pt idx="419">
                  <c:v>37799.298984325142</c:v>
                </c:pt>
                <c:pt idx="420">
                  <c:v>37799.298984325142</c:v>
                </c:pt>
                <c:pt idx="421">
                  <c:v>37799.298984325142</c:v>
                </c:pt>
                <c:pt idx="422">
                  <c:v>37799.298984325142</c:v>
                </c:pt>
                <c:pt idx="423">
                  <c:v>37799.298984325142</c:v>
                </c:pt>
                <c:pt idx="424">
                  <c:v>37799.298984325142</c:v>
                </c:pt>
                <c:pt idx="425">
                  <c:v>37799.298984325142</c:v>
                </c:pt>
                <c:pt idx="426">
                  <c:v>37799.298984325142</c:v>
                </c:pt>
                <c:pt idx="427">
                  <c:v>37799.298984325142</c:v>
                </c:pt>
                <c:pt idx="428">
                  <c:v>37799.298984325142</c:v>
                </c:pt>
                <c:pt idx="429">
                  <c:v>37799.298984325142</c:v>
                </c:pt>
                <c:pt idx="430">
                  <c:v>37799.298984325142</c:v>
                </c:pt>
                <c:pt idx="431">
                  <c:v>37799.298984325142</c:v>
                </c:pt>
                <c:pt idx="432">
                  <c:v>37799.298984325142</c:v>
                </c:pt>
                <c:pt idx="433">
                  <c:v>37799.298984325142</c:v>
                </c:pt>
                <c:pt idx="434">
                  <c:v>37799.298984325142</c:v>
                </c:pt>
                <c:pt idx="435">
                  <c:v>37799.298984325142</c:v>
                </c:pt>
                <c:pt idx="436">
                  <c:v>37799.298984325142</c:v>
                </c:pt>
                <c:pt idx="437">
                  <c:v>37799.298984325142</c:v>
                </c:pt>
                <c:pt idx="438">
                  <c:v>37799.298984325142</c:v>
                </c:pt>
                <c:pt idx="439">
                  <c:v>37799.298984325142</c:v>
                </c:pt>
                <c:pt idx="440">
                  <c:v>37799.298984325142</c:v>
                </c:pt>
                <c:pt idx="441">
                  <c:v>37799.298984325142</c:v>
                </c:pt>
                <c:pt idx="442">
                  <c:v>37799.298984325142</c:v>
                </c:pt>
                <c:pt idx="443">
                  <c:v>37799.298984325142</c:v>
                </c:pt>
                <c:pt idx="444">
                  <c:v>37799.298984325142</c:v>
                </c:pt>
                <c:pt idx="445">
                  <c:v>37799.298984325142</c:v>
                </c:pt>
                <c:pt idx="446">
                  <c:v>37799.298984325142</c:v>
                </c:pt>
                <c:pt idx="447">
                  <c:v>37799.298984325142</c:v>
                </c:pt>
                <c:pt idx="448">
                  <c:v>37799.298984325142</c:v>
                </c:pt>
                <c:pt idx="449">
                  <c:v>37799.298984325142</c:v>
                </c:pt>
                <c:pt idx="450">
                  <c:v>37799.298984325142</c:v>
                </c:pt>
                <c:pt idx="451">
                  <c:v>37799.298984325142</c:v>
                </c:pt>
                <c:pt idx="452">
                  <c:v>37799.298984325142</c:v>
                </c:pt>
                <c:pt idx="453">
                  <c:v>37799.298984325142</c:v>
                </c:pt>
                <c:pt idx="454">
                  <c:v>37799.298984325142</c:v>
                </c:pt>
                <c:pt idx="455">
                  <c:v>37799.298984325142</c:v>
                </c:pt>
                <c:pt idx="456">
                  <c:v>37799.298984325142</c:v>
                </c:pt>
                <c:pt idx="457">
                  <c:v>37799.298984325142</c:v>
                </c:pt>
                <c:pt idx="458">
                  <c:v>37799.298984325142</c:v>
                </c:pt>
                <c:pt idx="459">
                  <c:v>37799.298984325142</c:v>
                </c:pt>
                <c:pt idx="460">
                  <c:v>37799.298984325142</c:v>
                </c:pt>
                <c:pt idx="461">
                  <c:v>37799.298984325142</c:v>
                </c:pt>
                <c:pt idx="462">
                  <c:v>37799.298984325142</c:v>
                </c:pt>
                <c:pt idx="463">
                  <c:v>37799.298984325142</c:v>
                </c:pt>
                <c:pt idx="464">
                  <c:v>37799.298984325142</c:v>
                </c:pt>
                <c:pt idx="465">
                  <c:v>37799.298984325142</c:v>
                </c:pt>
                <c:pt idx="466">
                  <c:v>37799.298984325142</c:v>
                </c:pt>
                <c:pt idx="467">
                  <c:v>37799.298984325142</c:v>
                </c:pt>
                <c:pt idx="468">
                  <c:v>37799.298984325142</c:v>
                </c:pt>
                <c:pt idx="469">
                  <c:v>37799.298984325142</c:v>
                </c:pt>
                <c:pt idx="470">
                  <c:v>37799.298984325142</c:v>
                </c:pt>
                <c:pt idx="471">
                  <c:v>37799.298984325142</c:v>
                </c:pt>
                <c:pt idx="472">
                  <c:v>37799.298984325142</c:v>
                </c:pt>
                <c:pt idx="473">
                  <c:v>37799.298984325142</c:v>
                </c:pt>
                <c:pt idx="474">
                  <c:v>37799.298984325142</c:v>
                </c:pt>
                <c:pt idx="475">
                  <c:v>37799.298984325142</c:v>
                </c:pt>
                <c:pt idx="476">
                  <c:v>37799.298984325142</c:v>
                </c:pt>
                <c:pt idx="477">
                  <c:v>37799.298984325142</c:v>
                </c:pt>
                <c:pt idx="478">
                  <c:v>37799.298984325142</c:v>
                </c:pt>
                <c:pt idx="479">
                  <c:v>37799.298984325142</c:v>
                </c:pt>
                <c:pt idx="480">
                  <c:v>37799.298984325142</c:v>
                </c:pt>
                <c:pt idx="481">
                  <c:v>37799.298984325142</c:v>
                </c:pt>
                <c:pt idx="482">
                  <c:v>37799.298984325142</c:v>
                </c:pt>
                <c:pt idx="483">
                  <c:v>37799.298984325142</c:v>
                </c:pt>
                <c:pt idx="484">
                  <c:v>37799.298984325142</c:v>
                </c:pt>
                <c:pt idx="485">
                  <c:v>37799.298984325142</c:v>
                </c:pt>
                <c:pt idx="486">
                  <c:v>37799.298984325142</c:v>
                </c:pt>
                <c:pt idx="487">
                  <c:v>37799.298984325142</c:v>
                </c:pt>
                <c:pt idx="488">
                  <c:v>37799.298984325142</c:v>
                </c:pt>
                <c:pt idx="489">
                  <c:v>37799.298984325142</c:v>
                </c:pt>
                <c:pt idx="490">
                  <c:v>37799.298984325142</c:v>
                </c:pt>
                <c:pt idx="491">
                  <c:v>37799.298984325142</c:v>
                </c:pt>
                <c:pt idx="492">
                  <c:v>37799.298984325142</c:v>
                </c:pt>
                <c:pt idx="493">
                  <c:v>37799.298984325142</c:v>
                </c:pt>
                <c:pt idx="494">
                  <c:v>37799.298984325142</c:v>
                </c:pt>
                <c:pt idx="495">
                  <c:v>37799.298984325142</c:v>
                </c:pt>
                <c:pt idx="496">
                  <c:v>37799.298984325142</c:v>
                </c:pt>
                <c:pt idx="497">
                  <c:v>37799.298984325142</c:v>
                </c:pt>
                <c:pt idx="498">
                  <c:v>37799.298984325142</c:v>
                </c:pt>
                <c:pt idx="499">
                  <c:v>37799.298984325142</c:v>
                </c:pt>
                <c:pt idx="500">
                  <c:v>37799.298984325142</c:v>
                </c:pt>
                <c:pt idx="501">
                  <c:v>37799.298984325142</c:v>
                </c:pt>
                <c:pt idx="502">
                  <c:v>37799.298984325142</c:v>
                </c:pt>
                <c:pt idx="503">
                  <c:v>37799.298984325142</c:v>
                </c:pt>
                <c:pt idx="504">
                  <c:v>37799.298984325142</c:v>
                </c:pt>
                <c:pt idx="505">
                  <c:v>37799.298984325142</c:v>
                </c:pt>
                <c:pt idx="506">
                  <c:v>37799.298984325142</c:v>
                </c:pt>
                <c:pt idx="507">
                  <c:v>37799.298984325142</c:v>
                </c:pt>
                <c:pt idx="508">
                  <c:v>37799.298984325142</c:v>
                </c:pt>
                <c:pt idx="509">
                  <c:v>37799.298984325142</c:v>
                </c:pt>
                <c:pt idx="510">
                  <c:v>37799.298984325142</c:v>
                </c:pt>
                <c:pt idx="511">
                  <c:v>37799.298984325142</c:v>
                </c:pt>
                <c:pt idx="512">
                  <c:v>37799.298984325142</c:v>
                </c:pt>
                <c:pt idx="513">
                  <c:v>37799.298984325142</c:v>
                </c:pt>
                <c:pt idx="514">
                  <c:v>37799.298984325142</c:v>
                </c:pt>
                <c:pt idx="515">
                  <c:v>37799.298984325142</c:v>
                </c:pt>
                <c:pt idx="516">
                  <c:v>37799.298984325142</c:v>
                </c:pt>
                <c:pt idx="517">
                  <c:v>37799.298984325142</c:v>
                </c:pt>
                <c:pt idx="518">
                  <c:v>37799.298984325142</c:v>
                </c:pt>
                <c:pt idx="519">
                  <c:v>37799.298984325142</c:v>
                </c:pt>
                <c:pt idx="520">
                  <c:v>37799.298984325142</c:v>
                </c:pt>
                <c:pt idx="521">
                  <c:v>37799.298984325142</c:v>
                </c:pt>
                <c:pt idx="522">
                  <c:v>37799.298984325142</c:v>
                </c:pt>
                <c:pt idx="523">
                  <c:v>37799.298984325142</c:v>
                </c:pt>
                <c:pt idx="524">
                  <c:v>37799.298984325142</c:v>
                </c:pt>
                <c:pt idx="525">
                  <c:v>37799.298984325142</c:v>
                </c:pt>
                <c:pt idx="526">
                  <c:v>37799.298984325142</c:v>
                </c:pt>
                <c:pt idx="527">
                  <c:v>37799.298984325142</c:v>
                </c:pt>
                <c:pt idx="528">
                  <c:v>37799.298984325142</c:v>
                </c:pt>
                <c:pt idx="529">
                  <c:v>37799.298984325142</c:v>
                </c:pt>
                <c:pt idx="530">
                  <c:v>37799.298984325142</c:v>
                </c:pt>
                <c:pt idx="531">
                  <c:v>37799.298984325142</c:v>
                </c:pt>
                <c:pt idx="532">
                  <c:v>37799.298984325142</c:v>
                </c:pt>
                <c:pt idx="533">
                  <c:v>37799.298984325142</c:v>
                </c:pt>
                <c:pt idx="534">
                  <c:v>37799.298984325142</c:v>
                </c:pt>
                <c:pt idx="535">
                  <c:v>37799.298984325142</c:v>
                </c:pt>
                <c:pt idx="536">
                  <c:v>37799.298984325142</c:v>
                </c:pt>
                <c:pt idx="537">
                  <c:v>37799.298984325142</c:v>
                </c:pt>
                <c:pt idx="538">
                  <c:v>37799.298984325142</c:v>
                </c:pt>
                <c:pt idx="539">
                  <c:v>37799.298984325142</c:v>
                </c:pt>
                <c:pt idx="540">
                  <c:v>37799.298984325142</c:v>
                </c:pt>
                <c:pt idx="541">
                  <c:v>37799.298984325142</c:v>
                </c:pt>
                <c:pt idx="542">
                  <c:v>37799.298984325142</c:v>
                </c:pt>
                <c:pt idx="543">
                  <c:v>37799.298984325142</c:v>
                </c:pt>
                <c:pt idx="544">
                  <c:v>37799.298984325142</c:v>
                </c:pt>
                <c:pt idx="545">
                  <c:v>37799.298984325142</c:v>
                </c:pt>
                <c:pt idx="546">
                  <c:v>37799.298984325142</c:v>
                </c:pt>
                <c:pt idx="547">
                  <c:v>37799.298984325142</c:v>
                </c:pt>
                <c:pt idx="548">
                  <c:v>37799.298984325142</c:v>
                </c:pt>
                <c:pt idx="549">
                  <c:v>37799.298984325142</c:v>
                </c:pt>
                <c:pt idx="550">
                  <c:v>37799.298984325142</c:v>
                </c:pt>
                <c:pt idx="551">
                  <c:v>37799.298984325142</c:v>
                </c:pt>
                <c:pt idx="552">
                  <c:v>37799.298984325142</c:v>
                </c:pt>
                <c:pt idx="553">
                  <c:v>37799.298984325142</c:v>
                </c:pt>
                <c:pt idx="554">
                  <c:v>37799.298984325142</c:v>
                </c:pt>
                <c:pt idx="555">
                  <c:v>37799.298984325142</c:v>
                </c:pt>
                <c:pt idx="556">
                  <c:v>37799.298984325142</c:v>
                </c:pt>
                <c:pt idx="557">
                  <c:v>37799.298984325142</c:v>
                </c:pt>
                <c:pt idx="558">
                  <c:v>37799.298984325142</c:v>
                </c:pt>
                <c:pt idx="559">
                  <c:v>37799.298984325142</c:v>
                </c:pt>
                <c:pt idx="560">
                  <c:v>37799.298984325142</c:v>
                </c:pt>
                <c:pt idx="561">
                  <c:v>37799.298984325142</c:v>
                </c:pt>
                <c:pt idx="562">
                  <c:v>37799.298984325142</c:v>
                </c:pt>
                <c:pt idx="563">
                  <c:v>37799.298984325142</c:v>
                </c:pt>
                <c:pt idx="564">
                  <c:v>37799.298984325142</c:v>
                </c:pt>
                <c:pt idx="565">
                  <c:v>37799.298984325142</c:v>
                </c:pt>
                <c:pt idx="566">
                  <c:v>37799.298984325142</c:v>
                </c:pt>
                <c:pt idx="567">
                  <c:v>37799.298984325142</c:v>
                </c:pt>
                <c:pt idx="568">
                  <c:v>37799.298984325142</c:v>
                </c:pt>
                <c:pt idx="569">
                  <c:v>37799.298984325142</c:v>
                </c:pt>
                <c:pt idx="570">
                  <c:v>37799.298984325142</c:v>
                </c:pt>
                <c:pt idx="571">
                  <c:v>37799.298984325142</c:v>
                </c:pt>
                <c:pt idx="572">
                  <c:v>37799.298984325142</c:v>
                </c:pt>
                <c:pt idx="573">
                  <c:v>37799.298984325142</c:v>
                </c:pt>
                <c:pt idx="574">
                  <c:v>37799.298984325142</c:v>
                </c:pt>
                <c:pt idx="575">
                  <c:v>37799.298984325142</c:v>
                </c:pt>
                <c:pt idx="576">
                  <c:v>37799.298984325142</c:v>
                </c:pt>
                <c:pt idx="577">
                  <c:v>37799.298984325142</c:v>
                </c:pt>
                <c:pt idx="578">
                  <c:v>37799.298984325142</c:v>
                </c:pt>
                <c:pt idx="579">
                  <c:v>37799.298984325142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-2.786338638950431E-11</c:v>
                </c:pt>
                <c:pt idx="276">
                  <c:v>-23.067194220809764</c:v>
                </c:pt>
                <c:pt idx="277">
                  <c:v>-46.134388441591668</c:v>
                </c:pt>
                <c:pt idx="278">
                  <c:v>-69.201582662373568</c:v>
                </c:pt>
                <c:pt idx="279">
                  <c:v>-92.268776883155468</c:v>
                </c:pt>
                <c:pt idx="280">
                  <c:v>-115.33597110393737</c:v>
                </c:pt>
                <c:pt idx="281">
                  <c:v>-138.40316532471928</c:v>
                </c:pt>
                <c:pt idx="282">
                  <c:v>-161.47035954550117</c:v>
                </c:pt>
                <c:pt idx="283">
                  <c:v>-184.53755376628308</c:v>
                </c:pt>
                <c:pt idx="284">
                  <c:v>-207.60474798706497</c:v>
                </c:pt>
                <c:pt idx="285">
                  <c:v>-230.67194220784688</c:v>
                </c:pt>
                <c:pt idx="286">
                  <c:v>-253.73913642862877</c:v>
                </c:pt>
                <c:pt idx="287">
                  <c:v>-276.80633064941065</c:v>
                </c:pt>
                <c:pt idx="288">
                  <c:v>-299.87352487019257</c:v>
                </c:pt>
                <c:pt idx="289">
                  <c:v>-322.94071909097448</c:v>
                </c:pt>
                <c:pt idx="290">
                  <c:v>-346.0079133117564</c:v>
                </c:pt>
                <c:pt idx="291">
                  <c:v>-369.07510753253825</c:v>
                </c:pt>
                <c:pt idx="292">
                  <c:v>-392.14230175332017</c:v>
                </c:pt>
                <c:pt idx="293">
                  <c:v>-415.20949597410208</c:v>
                </c:pt>
                <c:pt idx="294">
                  <c:v>-438.276690194884</c:v>
                </c:pt>
                <c:pt idx="295">
                  <c:v>-461.34388441566591</c:v>
                </c:pt>
                <c:pt idx="296">
                  <c:v>-484.41107863644777</c:v>
                </c:pt>
                <c:pt idx="297">
                  <c:v>-507.47827285722968</c:v>
                </c:pt>
                <c:pt idx="298">
                  <c:v>-530.5454670780116</c:v>
                </c:pt>
                <c:pt idx="299">
                  <c:v>-553.61266129879345</c:v>
                </c:pt>
                <c:pt idx="300">
                  <c:v>-576.67985551957543</c:v>
                </c:pt>
                <c:pt idx="301">
                  <c:v>-599.74704974035728</c:v>
                </c:pt>
                <c:pt idx="302">
                  <c:v>-622.81424396113914</c:v>
                </c:pt>
                <c:pt idx="303">
                  <c:v>-645.88143818192111</c:v>
                </c:pt>
                <c:pt idx="304">
                  <c:v>-668.94863240270297</c:v>
                </c:pt>
                <c:pt idx="305">
                  <c:v>-692.01582662348494</c:v>
                </c:pt>
                <c:pt idx="306">
                  <c:v>-715.0830208442668</c:v>
                </c:pt>
                <c:pt idx="307">
                  <c:v>-738.15021506504866</c:v>
                </c:pt>
                <c:pt idx="308">
                  <c:v>-761.21740928583063</c:v>
                </c:pt>
                <c:pt idx="309">
                  <c:v>-784.28460350661248</c:v>
                </c:pt>
                <c:pt idx="310">
                  <c:v>-807.35179772739446</c:v>
                </c:pt>
                <c:pt idx="311">
                  <c:v>-830.41899194817631</c:v>
                </c:pt>
                <c:pt idx="312">
                  <c:v>-853.48618616895817</c:v>
                </c:pt>
                <c:pt idx="313">
                  <c:v>-876.55338038974014</c:v>
                </c:pt>
                <c:pt idx="314">
                  <c:v>-899.620574610522</c:v>
                </c:pt>
                <c:pt idx="315">
                  <c:v>-922.68776883130386</c:v>
                </c:pt>
                <c:pt idx="316">
                  <c:v>-945.75496305208583</c:v>
                </c:pt>
                <c:pt idx="317">
                  <c:v>-968.82215727286768</c:v>
                </c:pt>
                <c:pt idx="318">
                  <c:v>-991.88935149364966</c:v>
                </c:pt>
                <c:pt idx="319">
                  <c:v>-1014.9565457144315</c:v>
                </c:pt>
                <c:pt idx="320">
                  <c:v>-1038.0237399352134</c:v>
                </c:pt>
                <c:pt idx="321">
                  <c:v>-1061.0909341559952</c:v>
                </c:pt>
                <c:pt idx="322">
                  <c:v>-1084.1581283767773</c:v>
                </c:pt>
                <c:pt idx="323">
                  <c:v>-1107.2253225975592</c:v>
                </c:pt>
                <c:pt idx="324">
                  <c:v>-1130.292516818341</c:v>
                </c:pt>
                <c:pt idx="325">
                  <c:v>-1153.3597110391229</c:v>
                </c:pt>
                <c:pt idx="326">
                  <c:v>-1176.4269052599047</c:v>
                </c:pt>
                <c:pt idx="327">
                  <c:v>-1199.4940994806868</c:v>
                </c:pt>
                <c:pt idx="328">
                  <c:v>-1222.5612937014687</c:v>
                </c:pt>
                <c:pt idx="329">
                  <c:v>-1245.6284879222505</c:v>
                </c:pt>
                <c:pt idx="330">
                  <c:v>-1268.6956821430324</c:v>
                </c:pt>
                <c:pt idx="331">
                  <c:v>-1291.7628763638143</c:v>
                </c:pt>
                <c:pt idx="332">
                  <c:v>-1314.8300705845961</c:v>
                </c:pt>
                <c:pt idx="333">
                  <c:v>-1337.8972648053782</c:v>
                </c:pt>
                <c:pt idx="334">
                  <c:v>-1360.9644590261601</c:v>
                </c:pt>
                <c:pt idx="335">
                  <c:v>-1384.0316532469419</c:v>
                </c:pt>
                <c:pt idx="336">
                  <c:v>-1407.0988474677238</c:v>
                </c:pt>
                <c:pt idx="337">
                  <c:v>-1430.1660416885056</c:v>
                </c:pt>
                <c:pt idx="338">
                  <c:v>-1453.2332359092877</c:v>
                </c:pt>
                <c:pt idx="339">
                  <c:v>-1476.3004301300696</c:v>
                </c:pt>
                <c:pt idx="340">
                  <c:v>-1499.3676243508514</c:v>
                </c:pt>
                <c:pt idx="341">
                  <c:v>-1522.4348185716333</c:v>
                </c:pt>
                <c:pt idx="342">
                  <c:v>-1545.5020127924151</c:v>
                </c:pt>
                <c:pt idx="343">
                  <c:v>-1568.5692070131972</c:v>
                </c:pt>
                <c:pt idx="344">
                  <c:v>-1591.6364012339791</c:v>
                </c:pt>
                <c:pt idx="345">
                  <c:v>-1614.7035954547609</c:v>
                </c:pt>
                <c:pt idx="346">
                  <c:v>-1637.7707896755428</c:v>
                </c:pt>
                <c:pt idx="347">
                  <c:v>-1660.8379838963247</c:v>
                </c:pt>
                <c:pt idx="348">
                  <c:v>-1683.9051781171067</c:v>
                </c:pt>
                <c:pt idx="349">
                  <c:v>-1706.9723723378886</c:v>
                </c:pt>
                <c:pt idx="350">
                  <c:v>-1730.0395665586705</c:v>
                </c:pt>
                <c:pt idx="351">
                  <c:v>-1753.1067607794523</c:v>
                </c:pt>
                <c:pt idx="352">
                  <c:v>-1776.1739550002342</c:v>
                </c:pt>
                <c:pt idx="353">
                  <c:v>-1799.241149221016</c:v>
                </c:pt>
                <c:pt idx="354">
                  <c:v>-1822.3083434417981</c:v>
                </c:pt>
                <c:pt idx="355">
                  <c:v>-1845.37553766258</c:v>
                </c:pt>
                <c:pt idx="356">
                  <c:v>-1868.4427318833618</c:v>
                </c:pt>
                <c:pt idx="357">
                  <c:v>-1891.5099261041437</c:v>
                </c:pt>
                <c:pt idx="358">
                  <c:v>-1914.5771203249255</c:v>
                </c:pt>
                <c:pt idx="359">
                  <c:v>-1937.6443145457076</c:v>
                </c:pt>
                <c:pt idx="360">
                  <c:v>-1960.7115087664895</c:v>
                </c:pt>
                <c:pt idx="361">
                  <c:v>-1983.7787029872713</c:v>
                </c:pt>
                <c:pt idx="362">
                  <c:v>-2006.8458972080532</c:v>
                </c:pt>
                <c:pt idx="363">
                  <c:v>-2029.9130914288351</c:v>
                </c:pt>
                <c:pt idx="364">
                  <c:v>-2052.9802856496171</c:v>
                </c:pt>
                <c:pt idx="365">
                  <c:v>-2076.047479870399</c:v>
                </c:pt>
                <c:pt idx="366">
                  <c:v>-2099.1146740911809</c:v>
                </c:pt>
                <c:pt idx="367">
                  <c:v>-2122.1818683119627</c:v>
                </c:pt>
                <c:pt idx="368">
                  <c:v>-2145.2490625327446</c:v>
                </c:pt>
                <c:pt idx="369">
                  <c:v>-2168.3162567535264</c:v>
                </c:pt>
                <c:pt idx="370">
                  <c:v>-2191.3834509743083</c:v>
                </c:pt>
                <c:pt idx="371">
                  <c:v>-2214.4506451950901</c:v>
                </c:pt>
                <c:pt idx="372">
                  <c:v>-2237.5178394158725</c:v>
                </c:pt>
                <c:pt idx="373">
                  <c:v>-2260.5850336366543</c:v>
                </c:pt>
                <c:pt idx="374">
                  <c:v>-2283.6522278574362</c:v>
                </c:pt>
                <c:pt idx="375">
                  <c:v>-2306.719422078218</c:v>
                </c:pt>
                <c:pt idx="376">
                  <c:v>-2329.7866162989999</c:v>
                </c:pt>
                <c:pt idx="377">
                  <c:v>-2352.8538105197817</c:v>
                </c:pt>
                <c:pt idx="378">
                  <c:v>-2375.9210047405636</c:v>
                </c:pt>
                <c:pt idx="379">
                  <c:v>-2398.9881989613455</c:v>
                </c:pt>
                <c:pt idx="380">
                  <c:v>-2422.0553931821273</c:v>
                </c:pt>
                <c:pt idx="381">
                  <c:v>-2445.1225874029092</c:v>
                </c:pt>
                <c:pt idx="382">
                  <c:v>-2468.1897816236915</c:v>
                </c:pt>
                <c:pt idx="383">
                  <c:v>-2491.2569758444733</c:v>
                </c:pt>
                <c:pt idx="384">
                  <c:v>-2514.3241700652552</c:v>
                </c:pt>
                <c:pt idx="385">
                  <c:v>-2537.3913642860371</c:v>
                </c:pt>
                <c:pt idx="386">
                  <c:v>-2560.4585585068189</c:v>
                </c:pt>
                <c:pt idx="387">
                  <c:v>-2583.5257527276008</c:v>
                </c:pt>
                <c:pt idx="388">
                  <c:v>-2606.5929469483826</c:v>
                </c:pt>
                <c:pt idx="389">
                  <c:v>-2629.6601411691645</c:v>
                </c:pt>
                <c:pt idx="390">
                  <c:v>-2652.7273353899463</c:v>
                </c:pt>
                <c:pt idx="391">
                  <c:v>-2675.7945296107282</c:v>
                </c:pt>
                <c:pt idx="392">
                  <c:v>-2698.8617238315101</c:v>
                </c:pt>
                <c:pt idx="393">
                  <c:v>-2721.9289180522924</c:v>
                </c:pt>
                <c:pt idx="394">
                  <c:v>-2744.9961122730742</c:v>
                </c:pt>
                <c:pt idx="395">
                  <c:v>-2768.0633064938561</c:v>
                </c:pt>
                <c:pt idx="396">
                  <c:v>-2791.1305007146379</c:v>
                </c:pt>
                <c:pt idx="397">
                  <c:v>-2814.1976949354198</c:v>
                </c:pt>
                <c:pt idx="398">
                  <c:v>-2837.2648891562017</c:v>
                </c:pt>
                <c:pt idx="399">
                  <c:v>-2860.3320833769835</c:v>
                </c:pt>
                <c:pt idx="400">
                  <c:v>-2883.3992775977654</c:v>
                </c:pt>
                <c:pt idx="401">
                  <c:v>-2906.4664718185472</c:v>
                </c:pt>
                <c:pt idx="402">
                  <c:v>-2929.5336660393291</c:v>
                </c:pt>
                <c:pt idx="403">
                  <c:v>-2952.6008602601114</c:v>
                </c:pt>
                <c:pt idx="404">
                  <c:v>-2975.6680544808933</c:v>
                </c:pt>
                <c:pt idx="405">
                  <c:v>-2998.7352487016751</c:v>
                </c:pt>
                <c:pt idx="406">
                  <c:v>-3021.802442922457</c:v>
                </c:pt>
                <c:pt idx="407">
                  <c:v>-3044.8696371432388</c:v>
                </c:pt>
                <c:pt idx="408">
                  <c:v>-3067.9368313640207</c:v>
                </c:pt>
                <c:pt idx="409">
                  <c:v>-3091.0040255848025</c:v>
                </c:pt>
                <c:pt idx="410">
                  <c:v>-3114.0712198055844</c:v>
                </c:pt>
                <c:pt idx="411">
                  <c:v>-3137.1384140263663</c:v>
                </c:pt>
                <c:pt idx="412">
                  <c:v>-3160.2056082471481</c:v>
                </c:pt>
                <c:pt idx="413">
                  <c:v>-3183.27280246793</c:v>
                </c:pt>
                <c:pt idx="414">
                  <c:v>-3206.3399966887123</c:v>
                </c:pt>
                <c:pt idx="415">
                  <c:v>-3229.4071909094941</c:v>
                </c:pt>
                <c:pt idx="416">
                  <c:v>-3252.474385130276</c:v>
                </c:pt>
                <c:pt idx="417">
                  <c:v>-3275.5415793510579</c:v>
                </c:pt>
                <c:pt idx="418">
                  <c:v>-3298.6087735718397</c:v>
                </c:pt>
                <c:pt idx="419">
                  <c:v>-3321.6759677926216</c:v>
                </c:pt>
                <c:pt idx="420">
                  <c:v>-3344.7431620134034</c:v>
                </c:pt>
                <c:pt idx="421">
                  <c:v>-3367.8103562341853</c:v>
                </c:pt>
                <c:pt idx="422">
                  <c:v>-3390.8775504549671</c:v>
                </c:pt>
                <c:pt idx="423">
                  <c:v>-3413.944744675749</c:v>
                </c:pt>
                <c:pt idx="424">
                  <c:v>-3437.0119388965313</c:v>
                </c:pt>
                <c:pt idx="425">
                  <c:v>-3460.0791331173132</c:v>
                </c:pt>
                <c:pt idx="426">
                  <c:v>-3483.146327338095</c:v>
                </c:pt>
                <c:pt idx="427">
                  <c:v>-3506.2135215588769</c:v>
                </c:pt>
                <c:pt idx="428">
                  <c:v>-3529.2807157796587</c:v>
                </c:pt>
                <c:pt idx="429">
                  <c:v>-3552.3479100004406</c:v>
                </c:pt>
                <c:pt idx="430">
                  <c:v>-3575.4151042212225</c:v>
                </c:pt>
                <c:pt idx="431">
                  <c:v>-3598.4822984420043</c:v>
                </c:pt>
                <c:pt idx="432">
                  <c:v>-3621.5494926627862</c:v>
                </c:pt>
                <c:pt idx="433">
                  <c:v>-3644.616686883568</c:v>
                </c:pt>
                <c:pt idx="434">
                  <c:v>-3667.6838811043503</c:v>
                </c:pt>
                <c:pt idx="435">
                  <c:v>-3690.7510753251322</c:v>
                </c:pt>
                <c:pt idx="436">
                  <c:v>-3713.8182695459141</c:v>
                </c:pt>
                <c:pt idx="437">
                  <c:v>-3736.8854637666959</c:v>
                </c:pt>
                <c:pt idx="438">
                  <c:v>-3759.9526579874778</c:v>
                </c:pt>
                <c:pt idx="439">
                  <c:v>-3783.0198522082596</c:v>
                </c:pt>
                <c:pt idx="440">
                  <c:v>-3806.0870464290415</c:v>
                </c:pt>
                <c:pt idx="441">
                  <c:v>-3829.1542406498234</c:v>
                </c:pt>
                <c:pt idx="442">
                  <c:v>-3852.2214348706052</c:v>
                </c:pt>
                <c:pt idx="443">
                  <c:v>-3875.2886290913871</c:v>
                </c:pt>
                <c:pt idx="444">
                  <c:v>-3898.3558233121689</c:v>
                </c:pt>
                <c:pt idx="445">
                  <c:v>-3921.4230175329512</c:v>
                </c:pt>
                <c:pt idx="446">
                  <c:v>-3944.4902117537331</c:v>
                </c:pt>
                <c:pt idx="447">
                  <c:v>-3967.5574059745149</c:v>
                </c:pt>
                <c:pt idx="448">
                  <c:v>-3990.6246001952968</c:v>
                </c:pt>
                <c:pt idx="449">
                  <c:v>-4013.6917944160787</c:v>
                </c:pt>
                <c:pt idx="450">
                  <c:v>-4036.7589886368605</c:v>
                </c:pt>
                <c:pt idx="451">
                  <c:v>-4059.8261828576424</c:v>
                </c:pt>
                <c:pt idx="452">
                  <c:v>-4082.8933770784242</c:v>
                </c:pt>
                <c:pt idx="453">
                  <c:v>-4105.9605712992061</c:v>
                </c:pt>
                <c:pt idx="454">
                  <c:v>-4129.027765519988</c:v>
                </c:pt>
                <c:pt idx="455">
                  <c:v>-4152.0949597407698</c:v>
                </c:pt>
                <c:pt idx="456">
                  <c:v>-4175.1621539615517</c:v>
                </c:pt>
                <c:pt idx="457">
                  <c:v>-4198.2293481823335</c:v>
                </c:pt>
                <c:pt idx="458">
                  <c:v>-4221.2965424031154</c:v>
                </c:pt>
                <c:pt idx="459">
                  <c:v>-4244.3637366238972</c:v>
                </c:pt>
                <c:pt idx="460">
                  <c:v>-4267.43093084468</c:v>
                </c:pt>
                <c:pt idx="461">
                  <c:v>-4290.4981250654619</c:v>
                </c:pt>
                <c:pt idx="462">
                  <c:v>-4313.5653192862437</c:v>
                </c:pt>
                <c:pt idx="463">
                  <c:v>-4336.6325135070256</c:v>
                </c:pt>
                <c:pt idx="464">
                  <c:v>-4359.6997077278074</c:v>
                </c:pt>
                <c:pt idx="465">
                  <c:v>-4382.7669019485893</c:v>
                </c:pt>
                <c:pt idx="466">
                  <c:v>-4405.8340961693712</c:v>
                </c:pt>
                <c:pt idx="467">
                  <c:v>-4428.901290390153</c:v>
                </c:pt>
                <c:pt idx="468">
                  <c:v>-4451.9684846109349</c:v>
                </c:pt>
                <c:pt idx="469">
                  <c:v>-4475.0356788317167</c:v>
                </c:pt>
                <c:pt idx="470">
                  <c:v>-4498.1028730524986</c:v>
                </c:pt>
                <c:pt idx="471">
                  <c:v>-4521.1700672732804</c:v>
                </c:pt>
                <c:pt idx="472">
                  <c:v>-4544.2372614940623</c:v>
                </c:pt>
                <c:pt idx="473">
                  <c:v>-4567.3044557148442</c:v>
                </c:pt>
                <c:pt idx="474">
                  <c:v>-4590.371649935626</c:v>
                </c:pt>
                <c:pt idx="475">
                  <c:v>-4613.4388441564079</c:v>
                </c:pt>
                <c:pt idx="476">
                  <c:v>-4636.5060383771897</c:v>
                </c:pt>
                <c:pt idx="477">
                  <c:v>-4659.5732325979716</c:v>
                </c:pt>
                <c:pt idx="478">
                  <c:v>-4682.6404268187534</c:v>
                </c:pt>
                <c:pt idx="479">
                  <c:v>-4705.7076210395353</c:v>
                </c:pt>
                <c:pt idx="480">
                  <c:v>-4728.7748152603172</c:v>
                </c:pt>
                <c:pt idx="481">
                  <c:v>-4751.8420094810999</c:v>
                </c:pt>
                <c:pt idx="482">
                  <c:v>-4774.9092037018818</c:v>
                </c:pt>
                <c:pt idx="483">
                  <c:v>-4797.9763979226636</c:v>
                </c:pt>
                <c:pt idx="484">
                  <c:v>-4821.0435921434455</c:v>
                </c:pt>
                <c:pt idx="485">
                  <c:v>-4844.1107863642274</c:v>
                </c:pt>
                <c:pt idx="486">
                  <c:v>-4867.1779805850092</c:v>
                </c:pt>
                <c:pt idx="487">
                  <c:v>-4890.2451748057911</c:v>
                </c:pt>
                <c:pt idx="488">
                  <c:v>-4913.3123690265729</c:v>
                </c:pt>
                <c:pt idx="489">
                  <c:v>-4936.3795632473548</c:v>
                </c:pt>
                <c:pt idx="490">
                  <c:v>-4959.4467574681366</c:v>
                </c:pt>
                <c:pt idx="491">
                  <c:v>-4982.5139516889185</c:v>
                </c:pt>
                <c:pt idx="492">
                  <c:v>-5005.5811459097004</c:v>
                </c:pt>
                <c:pt idx="493">
                  <c:v>-5028.6483401304822</c:v>
                </c:pt>
                <c:pt idx="494">
                  <c:v>-5051.7155343512641</c:v>
                </c:pt>
                <c:pt idx="495">
                  <c:v>-5074.7827285720459</c:v>
                </c:pt>
                <c:pt idx="496">
                  <c:v>-5097.8499227928278</c:v>
                </c:pt>
                <c:pt idx="497">
                  <c:v>-5120.9171170136096</c:v>
                </c:pt>
                <c:pt idx="498">
                  <c:v>-5143.9843112343915</c:v>
                </c:pt>
                <c:pt idx="499">
                  <c:v>-5167.0515054551734</c:v>
                </c:pt>
                <c:pt idx="500">
                  <c:v>-5190.1186996759552</c:v>
                </c:pt>
                <c:pt idx="501">
                  <c:v>-5213.1858938967371</c:v>
                </c:pt>
                <c:pt idx="502">
                  <c:v>-5236.2530881175198</c:v>
                </c:pt>
                <c:pt idx="503">
                  <c:v>-5259.3202823383017</c:v>
                </c:pt>
                <c:pt idx="504">
                  <c:v>-5282.3874765590836</c:v>
                </c:pt>
                <c:pt idx="505">
                  <c:v>-5305.4546707798654</c:v>
                </c:pt>
                <c:pt idx="506">
                  <c:v>-5328.5218650006473</c:v>
                </c:pt>
                <c:pt idx="507">
                  <c:v>-5351.5890592214291</c:v>
                </c:pt>
                <c:pt idx="508">
                  <c:v>-5374.656253442211</c:v>
                </c:pt>
                <c:pt idx="509">
                  <c:v>-5397.7234476629928</c:v>
                </c:pt>
                <c:pt idx="510">
                  <c:v>-5420.7906418837747</c:v>
                </c:pt>
                <c:pt idx="511">
                  <c:v>-5443.8578361045566</c:v>
                </c:pt>
                <c:pt idx="512">
                  <c:v>-5466.9250303253384</c:v>
                </c:pt>
                <c:pt idx="513">
                  <c:v>-5489.9922245461203</c:v>
                </c:pt>
                <c:pt idx="514">
                  <c:v>-5513.0594187669021</c:v>
                </c:pt>
                <c:pt idx="515">
                  <c:v>-5536.126612987684</c:v>
                </c:pt>
                <c:pt idx="516">
                  <c:v>-5559.1938072084658</c:v>
                </c:pt>
                <c:pt idx="517">
                  <c:v>-5582.2610014292477</c:v>
                </c:pt>
                <c:pt idx="518">
                  <c:v>-5605.3281956500296</c:v>
                </c:pt>
                <c:pt idx="519">
                  <c:v>-5628.3953898708114</c:v>
                </c:pt>
                <c:pt idx="520">
                  <c:v>-5651.4625840915933</c:v>
                </c:pt>
                <c:pt idx="521">
                  <c:v>-5674.5297783123751</c:v>
                </c:pt>
                <c:pt idx="522">
                  <c:v>-5697.596972533157</c:v>
                </c:pt>
                <c:pt idx="523">
                  <c:v>-5720.6641667539398</c:v>
                </c:pt>
                <c:pt idx="524">
                  <c:v>-5743.7313609747216</c:v>
                </c:pt>
                <c:pt idx="525">
                  <c:v>-5766.7985551955035</c:v>
                </c:pt>
                <c:pt idx="526">
                  <c:v>-5789.8657494162853</c:v>
                </c:pt>
                <c:pt idx="527">
                  <c:v>-5812.9329436370672</c:v>
                </c:pt>
                <c:pt idx="528">
                  <c:v>-5836.000137857849</c:v>
                </c:pt>
                <c:pt idx="529">
                  <c:v>-5859.0673320786309</c:v>
                </c:pt>
                <c:pt idx="530">
                  <c:v>-5882.1345262994128</c:v>
                </c:pt>
                <c:pt idx="531">
                  <c:v>-5905.2017205201946</c:v>
                </c:pt>
                <c:pt idx="532">
                  <c:v>-5928.2689147409765</c:v>
                </c:pt>
                <c:pt idx="533">
                  <c:v>-5951.3361089617583</c:v>
                </c:pt>
                <c:pt idx="534">
                  <c:v>-5974.4033031825402</c:v>
                </c:pt>
                <c:pt idx="535">
                  <c:v>-5997.470497403322</c:v>
                </c:pt>
                <c:pt idx="536">
                  <c:v>-6020.5376916241039</c:v>
                </c:pt>
                <c:pt idx="537">
                  <c:v>-6043.6048858448858</c:v>
                </c:pt>
                <c:pt idx="538">
                  <c:v>-6066.6720800656676</c:v>
                </c:pt>
                <c:pt idx="539">
                  <c:v>-6089.7392742864495</c:v>
                </c:pt>
                <c:pt idx="540">
                  <c:v>-6112.8064685072313</c:v>
                </c:pt>
                <c:pt idx="541">
                  <c:v>-6135.8736627280132</c:v>
                </c:pt>
                <c:pt idx="542">
                  <c:v>-6158.940856948795</c:v>
                </c:pt>
                <c:pt idx="543">
                  <c:v>-6182.0080511695769</c:v>
                </c:pt>
                <c:pt idx="544">
                  <c:v>-6205.0752453903597</c:v>
                </c:pt>
                <c:pt idx="545">
                  <c:v>-6228.1424396111415</c:v>
                </c:pt>
                <c:pt idx="546">
                  <c:v>-6251.2096338319234</c:v>
                </c:pt>
                <c:pt idx="547">
                  <c:v>-6274.2768280527052</c:v>
                </c:pt>
                <c:pt idx="548">
                  <c:v>-6297.3440222734871</c:v>
                </c:pt>
                <c:pt idx="549">
                  <c:v>-6320.411216494269</c:v>
                </c:pt>
                <c:pt idx="550">
                  <c:v>-6343.4784107150508</c:v>
                </c:pt>
                <c:pt idx="551">
                  <c:v>-6366.5456049358327</c:v>
                </c:pt>
                <c:pt idx="552">
                  <c:v>-6389.6127991566145</c:v>
                </c:pt>
                <c:pt idx="553">
                  <c:v>-6412.6799933773964</c:v>
                </c:pt>
                <c:pt idx="554">
                  <c:v>-6435.7471875981782</c:v>
                </c:pt>
                <c:pt idx="555">
                  <c:v>-6458.8143818189601</c:v>
                </c:pt>
                <c:pt idx="556">
                  <c:v>-6481.881576039742</c:v>
                </c:pt>
                <c:pt idx="557">
                  <c:v>-6504.9487702605238</c:v>
                </c:pt>
                <c:pt idx="558">
                  <c:v>-6528.0159644813057</c:v>
                </c:pt>
                <c:pt idx="559">
                  <c:v>-6551.0831587020875</c:v>
                </c:pt>
                <c:pt idx="560">
                  <c:v>-6574.1503529228694</c:v>
                </c:pt>
                <c:pt idx="561">
                  <c:v>-6597.2175471436512</c:v>
                </c:pt>
                <c:pt idx="562">
                  <c:v>-6620.2847413644331</c:v>
                </c:pt>
                <c:pt idx="563">
                  <c:v>-6643.351935585215</c:v>
                </c:pt>
                <c:pt idx="564">
                  <c:v>-6666.4191298059968</c:v>
                </c:pt>
                <c:pt idx="565">
                  <c:v>-6689.4863240267796</c:v>
                </c:pt>
                <c:pt idx="566">
                  <c:v>-6712.5535182475614</c:v>
                </c:pt>
                <c:pt idx="567">
                  <c:v>-6735.6207124683433</c:v>
                </c:pt>
                <c:pt idx="568">
                  <c:v>-6758.6879066891252</c:v>
                </c:pt>
                <c:pt idx="569">
                  <c:v>-6781.755100909907</c:v>
                </c:pt>
                <c:pt idx="570">
                  <c:v>-6804.8222951306889</c:v>
                </c:pt>
                <c:pt idx="571">
                  <c:v>-6827.8894893514707</c:v>
                </c:pt>
                <c:pt idx="572">
                  <c:v>-6850.9566835722526</c:v>
                </c:pt>
                <c:pt idx="573">
                  <c:v>-6874.0238777930344</c:v>
                </c:pt>
                <c:pt idx="574">
                  <c:v>-6897.0910720138163</c:v>
                </c:pt>
                <c:pt idx="575">
                  <c:v>-6920.1582662345982</c:v>
                </c:pt>
                <c:pt idx="576">
                  <c:v>-6943.22546045538</c:v>
                </c:pt>
                <c:pt idx="577">
                  <c:v>-6966.2926546761619</c:v>
                </c:pt>
                <c:pt idx="578">
                  <c:v>-6989.3598488969437</c:v>
                </c:pt>
                <c:pt idx="579">
                  <c:v>-7012.4270431177256</c:v>
                </c:pt>
                <c:pt idx="580">
                  <c:v>14787.941206440621</c:v>
                </c:pt>
                <c:pt idx="581">
                  <c:v>14739.456153304747</c:v>
                </c:pt>
                <c:pt idx="582">
                  <c:v>14690.971100168874</c:v>
                </c:pt>
                <c:pt idx="583">
                  <c:v>14642.486047033002</c:v>
                </c:pt>
                <c:pt idx="584">
                  <c:v>14594.000993897131</c:v>
                </c:pt>
                <c:pt idx="585">
                  <c:v>14545.515940761257</c:v>
                </c:pt>
                <c:pt idx="586">
                  <c:v>14497.030887625384</c:v>
                </c:pt>
                <c:pt idx="587">
                  <c:v>14448.545834489512</c:v>
                </c:pt>
                <c:pt idx="588">
                  <c:v>14400.060781353641</c:v>
                </c:pt>
                <c:pt idx="589">
                  <c:v>14351.575728217767</c:v>
                </c:pt>
                <c:pt idx="590">
                  <c:v>14303.090675081894</c:v>
                </c:pt>
                <c:pt idx="591">
                  <c:v>14254.605621946022</c:v>
                </c:pt>
                <c:pt idx="592">
                  <c:v>14206.120568810151</c:v>
                </c:pt>
                <c:pt idx="593">
                  <c:v>14157.635515674277</c:v>
                </c:pt>
                <c:pt idx="594">
                  <c:v>14109.150462538404</c:v>
                </c:pt>
                <c:pt idx="595">
                  <c:v>14060.665409402533</c:v>
                </c:pt>
                <c:pt idx="596">
                  <c:v>14012.180356266661</c:v>
                </c:pt>
                <c:pt idx="597">
                  <c:v>13963.695303130788</c:v>
                </c:pt>
                <c:pt idx="598">
                  <c:v>13915.210249994916</c:v>
                </c:pt>
                <c:pt idx="599">
                  <c:v>13866.725196859043</c:v>
                </c:pt>
                <c:pt idx="600">
                  <c:v>13818.240143723171</c:v>
                </c:pt>
                <c:pt idx="601">
                  <c:v>13769.755090587299</c:v>
                </c:pt>
                <c:pt idx="602">
                  <c:v>13721.270037451426</c:v>
                </c:pt>
                <c:pt idx="603">
                  <c:v>13672.784984315553</c:v>
                </c:pt>
                <c:pt idx="604">
                  <c:v>13624.299931179681</c:v>
                </c:pt>
                <c:pt idx="605">
                  <c:v>13575.81487804381</c:v>
                </c:pt>
                <c:pt idx="606">
                  <c:v>13527.329824907936</c:v>
                </c:pt>
                <c:pt idx="607">
                  <c:v>13478.844771772063</c:v>
                </c:pt>
                <c:pt idx="608">
                  <c:v>13430.359718636191</c:v>
                </c:pt>
                <c:pt idx="609">
                  <c:v>13381.874665500318</c:v>
                </c:pt>
                <c:pt idx="610">
                  <c:v>13333.389612364446</c:v>
                </c:pt>
                <c:pt idx="611">
                  <c:v>13284.904559228573</c:v>
                </c:pt>
                <c:pt idx="612">
                  <c:v>13236.419506092701</c:v>
                </c:pt>
                <c:pt idx="613">
                  <c:v>13187.934452956828</c:v>
                </c:pt>
                <c:pt idx="614">
                  <c:v>13139.449399820956</c:v>
                </c:pt>
                <c:pt idx="615">
                  <c:v>13090.964346685083</c:v>
                </c:pt>
                <c:pt idx="616">
                  <c:v>13042.479293549211</c:v>
                </c:pt>
                <c:pt idx="617">
                  <c:v>12993.99424041334</c:v>
                </c:pt>
                <c:pt idx="618">
                  <c:v>12945.509187277466</c:v>
                </c:pt>
                <c:pt idx="619">
                  <c:v>12897.024134141595</c:v>
                </c:pt>
                <c:pt idx="620">
                  <c:v>12848.539081005722</c:v>
                </c:pt>
                <c:pt idx="621">
                  <c:v>12800.05402786985</c:v>
                </c:pt>
                <c:pt idx="622">
                  <c:v>12751.568974733977</c:v>
                </c:pt>
                <c:pt idx="623">
                  <c:v>12703.083921598105</c:v>
                </c:pt>
                <c:pt idx="624">
                  <c:v>12654.598868462232</c:v>
                </c:pt>
                <c:pt idx="625">
                  <c:v>12606.11381532636</c:v>
                </c:pt>
                <c:pt idx="626">
                  <c:v>12557.628762190487</c:v>
                </c:pt>
                <c:pt idx="627">
                  <c:v>12509.143709054613</c:v>
                </c:pt>
                <c:pt idx="628">
                  <c:v>12460.658655918742</c:v>
                </c:pt>
                <c:pt idx="629">
                  <c:v>12412.17360278287</c:v>
                </c:pt>
                <c:pt idx="630">
                  <c:v>12363.688549646997</c:v>
                </c:pt>
                <c:pt idx="631">
                  <c:v>12315.203496511123</c:v>
                </c:pt>
                <c:pt idx="632">
                  <c:v>12266.718443375254</c:v>
                </c:pt>
                <c:pt idx="633">
                  <c:v>12218.23339023938</c:v>
                </c:pt>
                <c:pt idx="634">
                  <c:v>12169.748337103509</c:v>
                </c:pt>
                <c:pt idx="635">
                  <c:v>12121.263283967635</c:v>
                </c:pt>
                <c:pt idx="636">
                  <c:v>12072.778230831764</c:v>
                </c:pt>
                <c:pt idx="637">
                  <c:v>12024.29317769589</c:v>
                </c:pt>
                <c:pt idx="638">
                  <c:v>11975.808124560017</c:v>
                </c:pt>
                <c:pt idx="639">
                  <c:v>11927.323071424145</c:v>
                </c:pt>
                <c:pt idx="640">
                  <c:v>11878.838018288272</c:v>
                </c:pt>
                <c:pt idx="641">
                  <c:v>11830.352965152404</c:v>
                </c:pt>
                <c:pt idx="642">
                  <c:v>11781.867912016534</c:v>
                </c:pt>
                <c:pt idx="643">
                  <c:v>11733.382858880666</c:v>
                </c:pt>
                <c:pt idx="644">
                  <c:v>11684.897805744797</c:v>
                </c:pt>
                <c:pt idx="645">
                  <c:v>11636.412752608927</c:v>
                </c:pt>
                <c:pt idx="646">
                  <c:v>11587.927699473059</c:v>
                </c:pt>
                <c:pt idx="647">
                  <c:v>11539.442646337189</c:v>
                </c:pt>
                <c:pt idx="648">
                  <c:v>11490.957593201319</c:v>
                </c:pt>
                <c:pt idx="649">
                  <c:v>11442.472540065452</c:v>
                </c:pt>
                <c:pt idx="650">
                  <c:v>11393.987486929582</c:v>
                </c:pt>
                <c:pt idx="651">
                  <c:v>11345.502433793714</c:v>
                </c:pt>
                <c:pt idx="652">
                  <c:v>11297.017380657844</c:v>
                </c:pt>
                <c:pt idx="653">
                  <c:v>11248.532327521974</c:v>
                </c:pt>
                <c:pt idx="654">
                  <c:v>11200.047274386106</c:v>
                </c:pt>
                <c:pt idx="655">
                  <c:v>11151.562221250237</c:v>
                </c:pt>
                <c:pt idx="656">
                  <c:v>11103.077168114367</c:v>
                </c:pt>
                <c:pt idx="657">
                  <c:v>11054.592114978499</c:v>
                </c:pt>
                <c:pt idx="658">
                  <c:v>11006.107061842631</c:v>
                </c:pt>
                <c:pt idx="659">
                  <c:v>10957.622008706763</c:v>
                </c:pt>
                <c:pt idx="660">
                  <c:v>10909.136955570892</c:v>
                </c:pt>
                <c:pt idx="661">
                  <c:v>10860.651902435024</c:v>
                </c:pt>
                <c:pt idx="662">
                  <c:v>10812.166849299156</c:v>
                </c:pt>
                <c:pt idx="663">
                  <c:v>10763.681796163284</c:v>
                </c:pt>
                <c:pt idx="664">
                  <c:v>10715.196743027416</c:v>
                </c:pt>
                <c:pt idx="665">
                  <c:v>10666.711689891548</c:v>
                </c:pt>
                <c:pt idx="666">
                  <c:v>10618.226636755679</c:v>
                </c:pt>
                <c:pt idx="667">
                  <c:v>10569.741583619811</c:v>
                </c:pt>
                <c:pt idx="668">
                  <c:v>10521.256530483941</c:v>
                </c:pt>
                <c:pt idx="669">
                  <c:v>10472.771477348071</c:v>
                </c:pt>
                <c:pt idx="670">
                  <c:v>10424.286424212203</c:v>
                </c:pt>
                <c:pt idx="671">
                  <c:v>10375.801371076333</c:v>
                </c:pt>
                <c:pt idx="672">
                  <c:v>10327.316317940466</c:v>
                </c:pt>
                <c:pt idx="673">
                  <c:v>10278.831264804596</c:v>
                </c:pt>
                <c:pt idx="674">
                  <c:v>10230.346211668726</c:v>
                </c:pt>
                <c:pt idx="675">
                  <c:v>10181.861158532858</c:v>
                </c:pt>
                <c:pt idx="676">
                  <c:v>10133.376105396988</c:v>
                </c:pt>
                <c:pt idx="677">
                  <c:v>10084.891052261119</c:v>
                </c:pt>
                <c:pt idx="678">
                  <c:v>10036.405999125251</c:v>
                </c:pt>
                <c:pt idx="679">
                  <c:v>9987.9209459893809</c:v>
                </c:pt>
                <c:pt idx="680">
                  <c:v>9939.435892853513</c:v>
                </c:pt>
                <c:pt idx="681">
                  <c:v>9890.9508397176432</c:v>
                </c:pt>
                <c:pt idx="682">
                  <c:v>9842.4657865817735</c:v>
                </c:pt>
                <c:pt idx="683">
                  <c:v>9793.9807334459056</c:v>
                </c:pt>
                <c:pt idx="684">
                  <c:v>9745.4956803100358</c:v>
                </c:pt>
                <c:pt idx="685">
                  <c:v>9697.0106271741661</c:v>
                </c:pt>
                <c:pt idx="686">
                  <c:v>9648.5255740382981</c:v>
                </c:pt>
                <c:pt idx="687">
                  <c:v>9600.0405209024284</c:v>
                </c:pt>
                <c:pt idx="688">
                  <c:v>9551.5554677665605</c:v>
                </c:pt>
                <c:pt idx="689">
                  <c:v>9503.0704146306925</c:v>
                </c:pt>
                <c:pt idx="690">
                  <c:v>9454.585361494821</c:v>
                </c:pt>
                <c:pt idx="691">
                  <c:v>9406.100308358953</c:v>
                </c:pt>
                <c:pt idx="692">
                  <c:v>9357.6152552230851</c:v>
                </c:pt>
                <c:pt idx="693">
                  <c:v>9309.1302020872135</c:v>
                </c:pt>
                <c:pt idx="694">
                  <c:v>9260.6451489513456</c:v>
                </c:pt>
                <c:pt idx="695">
                  <c:v>9212.1600958154777</c:v>
                </c:pt>
                <c:pt idx="696">
                  <c:v>9163.6750426796098</c:v>
                </c:pt>
                <c:pt idx="697">
                  <c:v>9115.18998954374</c:v>
                </c:pt>
                <c:pt idx="698">
                  <c:v>9066.7049364078703</c:v>
                </c:pt>
                <c:pt idx="699">
                  <c:v>9018.2198832720023</c:v>
                </c:pt>
                <c:pt idx="700">
                  <c:v>8969.7348301361326</c:v>
                </c:pt>
                <c:pt idx="701">
                  <c:v>8921.2497770002628</c:v>
                </c:pt>
                <c:pt idx="702">
                  <c:v>8872.7647238643949</c:v>
                </c:pt>
                <c:pt idx="703">
                  <c:v>8824.2796707285252</c:v>
                </c:pt>
                <c:pt idx="704">
                  <c:v>8775.7946175926572</c:v>
                </c:pt>
                <c:pt idx="705">
                  <c:v>8727.3095644567875</c:v>
                </c:pt>
                <c:pt idx="706">
                  <c:v>8678.8245113209177</c:v>
                </c:pt>
                <c:pt idx="707">
                  <c:v>8630.3394581850498</c:v>
                </c:pt>
                <c:pt idx="708">
                  <c:v>8581.8544050491801</c:v>
                </c:pt>
                <c:pt idx="709">
                  <c:v>8533.3693519133103</c:v>
                </c:pt>
                <c:pt idx="710">
                  <c:v>8484.8842987774424</c:v>
                </c:pt>
                <c:pt idx="711">
                  <c:v>8436.3992456415726</c:v>
                </c:pt>
                <c:pt idx="712">
                  <c:v>8387.9141925057047</c:v>
                </c:pt>
                <c:pt idx="713">
                  <c:v>8339.429139369835</c:v>
                </c:pt>
                <c:pt idx="714">
                  <c:v>8290.9440862339652</c:v>
                </c:pt>
                <c:pt idx="715">
                  <c:v>8242.4590330980973</c:v>
                </c:pt>
                <c:pt idx="716">
                  <c:v>8193.9739799622275</c:v>
                </c:pt>
                <c:pt idx="717">
                  <c:v>8145.4889268263578</c:v>
                </c:pt>
                <c:pt idx="718">
                  <c:v>8097.0038736904899</c:v>
                </c:pt>
                <c:pt idx="719">
                  <c:v>8048.5188205546219</c:v>
                </c:pt>
                <c:pt idx="720">
                  <c:v>8000.033767418754</c:v>
                </c:pt>
                <c:pt idx="721">
                  <c:v>7951.5487142828824</c:v>
                </c:pt>
                <c:pt idx="722">
                  <c:v>7903.0636611470145</c:v>
                </c:pt>
                <c:pt idx="723">
                  <c:v>7854.5786080111466</c:v>
                </c:pt>
                <c:pt idx="724">
                  <c:v>7806.093554875275</c:v>
                </c:pt>
                <c:pt idx="725">
                  <c:v>7757.6085017394071</c:v>
                </c:pt>
                <c:pt idx="726">
                  <c:v>7709.1234486035391</c:v>
                </c:pt>
                <c:pt idx="727">
                  <c:v>7660.6383954676694</c:v>
                </c:pt>
                <c:pt idx="728">
                  <c:v>7612.1533423318015</c:v>
                </c:pt>
                <c:pt idx="729">
                  <c:v>7563.6682891959317</c:v>
                </c:pt>
                <c:pt idx="730">
                  <c:v>7515.183236060062</c:v>
                </c:pt>
                <c:pt idx="731">
                  <c:v>7466.698182924194</c:v>
                </c:pt>
                <c:pt idx="732">
                  <c:v>7418.2131297883243</c:v>
                </c:pt>
                <c:pt idx="733">
                  <c:v>7369.7280766524564</c:v>
                </c:pt>
                <c:pt idx="734">
                  <c:v>7321.2430235165866</c:v>
                </c:pt>
                <c:pt idx="735">
                  <c:v>7272.7579703807169</c:v>
                </c:pt>
                <c:pt idx="736">
                  <c:v>7224.2729172448489</c:v>
                </c:pt>
                <c:pt idx="737">
                  <c:v>7175.7878641089792</c:v>
                </c:pt>
                <c:pt idx="738">
                  <c:v>7127.3028109731094</c:v>
                </c:pt>
                <c:pt idx="739">
                  <c:v>7078.8177578372415</c:v>
                </c:pt>
                <c:pt idx="740">
                  <c:v>7030.3327047013718</c:v>
                </c:pt>
                <c:pt idx="741">
                  <c:v>6981.8476515655038</c:v>
                </c:pt>
                <c:pt idx="742">
                  <c:v>6933.3625984296341</c:v>
                </c:pt>
                <c:pt idx="743">
                  <c:v>6884.8775452937643</c:v>
                </c:pt>
                <c:pt idx="744">
                  <c:v>6836.3924921578964</c:v>
                </c:pt>
                <c:pt idx="745">
                  <c:v>6787.9074390220267</c:v>
                </c:pt>
                <c:pt idx="746">
                  <c:v>6739.4223858861587</c:v>
                </c:pt>
                <c:pt idx="747">
                  <c:v>6690.9373327502908</c:v>
                </c:pt>
                <c:pt idx="748">
                  <c:v>6642.4522796144192</c:v>
                </c:pt>
                <c:pt idx="749">
                  <c:v>6593.9672264785513</c:v>
                </c:pt>
                <c:pt idx="750">
                  <c:v>6545.4821733426834</c:v>
                </c:pt>
                <c:pt idx="751">
                  <c:v>6496.9971202068118</c:v>
                </c:pt>
                <c:pt idx="752">
                  <c:v>6448.5120670709439</c:v>
                </c:pt>
                <c:pt idx="753">
                  <c:v>6400.027013935076</c:v>
                </c:pt>
                <c:pt idx="754">
                  <c:v>6351.5419607992044</c:v>
                </c:pt>
                <c:pt idx="755">
                  <c:v>6303.0569076633365</c:v>
                </c:pt>
                <c:pt idx="756">
                  <c:v>6254.5718545274685</c:v>
                </c:pt>
                <c:pt idx="757">
                  <c:v>6206.0868013916006</c:v>
                </c:pt>
                <c:pt idx="758">
                  <c:v>6157.601748255729</c:v>
                </c:pt>
                <c:pt idx="759">
                  <c:v>6109.1166951198611</c:v>
                </c:pt>
                <c:pt idx="760">
                  <c:v>6060.6316419839932</c:v>
                </c:pt>
                <c:pt idx="761">
                  <c:v>6012.1465888481216</c:v>
                </c:pt>
                <c:pt idx="762">
                  <c:v>5963.6615357122537</c:v>
                </c:pt>
                <c:pt idx="763">
                  <c:v>5915.1764825763858</c:v>
                </c:pt>
                <c:pt idx="764">
                  <c:v>5866.691429440516</c:v>
                </c:pt>
                <c:pt idx="765">
                  <c:v>5818.2063763046481</c:v>
                </c:pt>
                <c:pt idx="766">
                  <c:v>5769.7213231687783</c:v>
                </c:pt>
                <c:pt idx="767">
                  <c:v>5721.2362700329086</c:v>
                </c:pt>
                <c:pt idx="768">
                  <c:v>5672.7512168970406</c:v>
                </c:pt>
                <c:pt idx="769">
                  <c:v>5624.2661637611709</c:v>
                </c:pt>
                <c:pt idx="770">
                  <c:v>5575.7811106253012</c:v>
                </c:pt>
                <c:pt idx="771">
                  <c:v>5527.2960574894332</c:v>
                </c:pt>
                <c:pt idx="772">
                  <c:v>5478.8110043535635</c:v>
                </c:pt>
                <c:pt idx="773">
                  <c:v>5430.3259512176955</c:v>
                </c:pt>
                <c:pt idx="774">
                  <c:v>5381.840898081824</c:v>
                </c:pt>
                <c:pt idx="775">
                  <c:v>5333.3558449459561</c:v>
                </c:pt>
                <c:pt idx="776">
                  <c:v>5284.8707918100881</c:v>
                </c:pt>
                <c:pt idx="777">
                  <c:v>5236.3857386742202</c:v>
                </c:pt>
                <c:pt idx="778">
                  <c:v>5187.9006855383486</c:v>
                </c:pt>
                <c:pt idx="779">
                  <c:v>5139.4156324024807</c:v>
                </c:pt>
                <c:pt idx="780">
                  <c:v>5090.9305792666128</c:v>
                </c:pt>
                <c:pt idx="781">
                  <c:v>5042.4455261307448</c:v>
                </c:pt>
                <c:pt idx="782">
                  <c:v>4993.9604729948733</c:v>
                </c:pt>
                <c:pt idx="783">
                  <c:v>4945.4754198590053</c:v>
                </c:pt>
                <c:pt idx="784">
                  <c:v>4896.9903667231374</c:v>
                </c:pt>
                <c:pt idx="785">
                  <c:v>4848.5053135872658</c:v>
                </c:pt>
                <c:pt idx="786">
                  <c:v>4800.0202604513979</c:v>
                </c:pt>
                <c:pt idx="787">
                  <c:v>4751.53520731553</c:v>
                </c:pt>
                <c:pt idx="788">
                  <c:v>4703.0501541796584</c:v>
                </c:pt>
                <c:pt idx="789">
                  <c:v>4654.5651010437905</c:v>
                </c:pt>
                <c:pt idx="790">
                  <c:v>4606.0800479079226</c:v>
                </c:pt>
                <c:pt idx="791">
                  <c:v>4557.594994772051</c:v>
                </c:pt>
                <c:pt idx="792">
                  <c:v>4509.1099416361831</c:v>
                </c:pt>
                <c:pt idx="793">
                  <c:v>4460.6248885003151</c:v>
                </c:pt>
                <c:pt idx="794">
                  <c:v>4412.1398353644472</c:v>
                </c:pt>
                <c:pt idx="795">
                  <c:v>4363.6547822285756</c:v>
                </c:pt>
                <c:pt idx="796">
                  <c:v>4315.1697290927077</c:v>
                </c:pt>
                <c:pt idx="797">
                  <c:v>4266.6846759568398</c:v>
                </c:pt>
                <c:pt idx="798">
                  <c:v>4218.1996228209719</c:v>
                </c:pt>
                <c:pt idx="799">
                  <c:v>4169.7145696851003</c:v>
                </c:pt>
                <c:pt idx="800">
                  <c:v>4121.2295165492324</c:v>
                </c:pt>
                <c:pt idx="801">
                  <c:v>4072.7444634133608</c:v>
                </c:pt>
                <c:pt idx="802">
                  <c:v>4024.2594102774929</c:v>
                </c:pt>
                <c:pt idx="803">
                  <c:v>3975.7743571416249</c:v>
                </c:pt>
                <c:pt idx="804">
                  <c:v>3927.289304005757</c:v>
                </c:pt>
                <c:pt idx="805">
                  <c:v>3878.8042508698891</c:v>
                </c:pt>
                <c:pt idx="806">
                  <c:v>3830.3191977340175</c:v>
                </c:pt>
                <c:pt idx="807">
                  <c:v>3781.8341445981459</c:v>
                </c:pt>
                <c:pt idx="808">
                  <c:v>3733.349091462278</c:v>
                </c:pt>
                <c:pt idx="809">
                  <c:v>3684.8640383264101</c:v>
                </c:pt>
                <c:pt idx="810">
                  <c:v>3636.3789851905422</c:v>
                </c:pt>
                <c:pt idx="811">
                  <c:v>3587.8939320546742</c:v>
                </c:pt>
                <c:pt idx="812">
                  <c:v>3539.4088789188027</c:v>
                </c:pt>
                <c:pt idx="813">
                  <c:v>3490.9238257829347</c:v>
                </c:pt>
                <c:pt idx="814">
                  <c:v>3442.4387726470668</c:v>
                </c:pt>
                <c:pt idx="815">
                  <c:v>3393.9537195111952</c:v>
                </c:pt>
                <c:pt idx="816">
                  <c:v>3345.4686663753273</c:v>
                </c:pt>
                <c:pt idx="817">
                  <c:v>3296.9836132394594</c:v>
                </c:pt>
                <c:pt idx="818">
                  <c:v>3248.4985601035914</c:v>
                </c:pt>
                <c:pt idx="819">
                  <c:v>3200.0135069677199</c:v>
                </c:pt>
                <c:pt idx="820">
                  <c:v>3151.5284538318519</c:v>
                </c:pt>
                <c:pt idx="821">
                  <c:v>3103.043400695984</c:v>
                </c:pt>
                <c:pt idx="822">
                  <c:v>3054.5583475601125</c:v>
                </c:pt>
                <c:pt idx="823">
                  <c:v>3006.0732944242445</c:v>
                </c:pt>
                <c:pt idx="824">
                  <c:v>2957.5882412883766</c:v>
                </c:pt>
                <c:pt idx="825">
                  <c:v>2909.1031881525087</c:v>
                </c:pt>
                <c:pt idx="826">
                  <c:v>2860.6181350166407</c:v>
                </c:pt>
                <c:pt idx="827">
                  <c:v>2812.1330818807692</c:v>
                </c:pt>
                <c:pt idx="828">
                  <c:v>2763.6480287448976</c:v>
                </c:pt>
                <c:pt idx="829">
                  <c:v>2715.1629756090297</c:v>
                </c:pt>
                <c:pt idx="830">
                  <c:v>2666.6779224731617</c:v>
                </c:pt>
                <c:pt idx="831">
                  <c:v>2618.1928693372938</c:v>
                </c:pt>
                <c:pt idx="832">
                  <c:v>2569.7078162014259</c:v>
                </c:pt>
                <c:pt idx="833">
                  <c:v>2521.2227630655543</c:v>
                </c:pt>
                <c:pt idx="834">
                  <c:v>2472.7377099296864</c:v>
                </c:pt>
                <c:pt idx="835">
                  <c:v>2424.2526567938148</c:v>
                </c:pt>
                <c:pt idx="836">
                  <c:v>2375.7676036579469</c:v>
                </c:pt>
                <c:pt idx="837">
                  <c:v>2327.282550522079</c:v>
                </c:pt>
                <c:pt idx="838">
                  <c:v>2278.797497386211</c:v>
                </c:pt>
                <c:pt idx="839">
                  <c:v>2230.3124442503395</c:v>
                </c:pt>
                <c:pt idx="840">
                  <c:v>2181.8273911144715</c:v>
                </c:pt>
                <c:pt idx="841">
                  <c:v>2133.3423379786036</c:v>
                </c:pt>
                <c:pt idx="842">
                  <c:v>2084.8572848427357</c:v>
                </c:pt>
                <c:pt idx="843">
                  <c:v>2036.3722317068641</c:v>
                </c:pt>
                <c:pt idx="844">
                  <c:v>1987.8871785709962</c:v>
                </c:pt>
                <c:pt idx="845">
                  <c:v>1939.4021254351283</c:v>
                </c:pt>
                <c:pt idx="846">
                  <c:v>1890.9170722992567</c:v>
                </c:pt>
                <c:pt idx="847">
                  <c:v>1842.4320191633888</c:v>
                </c:pt>
                <c:pt idx="848">
                  <c:v>1793.9469660275208</c:v>
                </c:pt>
                <c:pt idx="849">
                  <c:v>1745.4619128916493</c:v>
                </c:pt>
                <c:pt idx="850">
                  <c:v>1696.9768597557813</c:v>
                </c:pt>
                <c:pt idx="851">
                  <c:v>1648.4918066199134</c:v>
                </c:pt>
                <c:pt idx="852">
                  <c:v>1600.0067534840418</c:v>
                </c:pt>
                <c:pt idx="853">
                  <c:v>1551.5217003481739</c:v>
                </c:pt>
                <c:pt idx="854">
                  <c:v>1503.036647212306</c:v>
                </c:pt>
                <c:pt idx="855">
                  <c:v>1454.5515940764381</c:v>
                </c:pt>
                <c:pt idx="856">
                  <c:v>1406.0665409405665</c:v>
                </c:pt>
                <c:pt idx="857">
                  <c:v>1357.5814878046986</c:v>
                </c:pt>
                <c:pt idx="858">
                  <c:v>1309.0964346688306</c:v>
                </c:pt>
                <c:pt idx="859">
                  <c:v>1260.6113815329627</c:v>
                </c:pt>
                <c:pt idx="860">
                  <c:v>1212.1263283970911</c:v>
                </c:pt>
                <c:pt idx="861">
                  <c:v>1163.6412752612232</c:v>
                </c:pt>
                <c:pt idx="862">
                  <c:v>1115.1562221253516</c:v>
                </c:pt>
                <c:pt idx="863">
                  <c:v>1066.6711689894837</c:v>
                </c:pt>
                <c:pt idx="864">
                  <c:v>1018.1861158536158</c:v>
                </c:pt>
                <c:pt idx="865">
                  <c:v>969.70106271774785</c:v>
                </c:pt>
                <c:pt idx="866">
                  <c:v>921.21600958187992</c:v>
                </c:pt>
                <c:pt idx="867">
                  <c:v>872.73095644600835</c:v>
                </c:pt>
                <c:pt idx="868">
                  <c:v>824.24590331013678</c:v>
                </c:pt>
                <c:pt idx="869">
                  <c:v>775.76085017426885</c:v>
                </c:pt>
                <c:pt idx="870">
                  <c:v>727.27579703840092</c:v>
                </c:pt>
                <c:pt idx="871">
                  <c:v>678.79074390253299</c:v>
                </c:pt>
                <c:pt idx="872">
                  <c:v>630.30569076666507</c:v>
                </c:pt>
                <c:pt idx="873">
                  <c:v>581.8206376307935</c:v>
                </c:pt>
                <c:pt idx="874">
                  <c:v>533.33558449492557</c:v>
                </c:pt>
                <c:pt idx="875">
                  <c:v>484.85053135905764</c:v>
                </c:pt>
                <c:pt idx="876">
                  <c:v>436.36547822318607</c:v>
                </c:pt>
                <c:pt idx="877">
                  <c:v>387.88042508731814</c:v>
                </c:pt>
                <c:pt idx="878">
                  <c:v>339.39537195145022</c:v>
                </c:pt>
                <c:pt idx="879">
                  <c:v>290.91031881558229</c:v>
                </c:pt>
                <c:pt idx="880">
                  <c:v>242.42526567971072</c:v>
                </c:pt>
                <c:pt idx="881">
                  <c:v>193.94021254384279</c:v>
                </c:pt>
                <c:pt idx="882">
                  <c:v>145.45515940797486</c:v>
                </c:pt>
                <c:pt idx="883">
                  <c:v>96.970106272103294</c:v>
                </c:pt>
                <c:pt idx="884">
                  <c:v>48.485053136235365</c:v>
                </c:pt>
                <c:pt idx="885">
                  <c:v>3.6743585951626301E-10</c:v>
                </c:pt>
                <c:pt idx="886">
                  <c:v>3.6743585951626301E-10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53469.606254737359</c:v>
                </c:pt>
                <c:pt idx="277">
                  <c:v>53663.31881363134</c:v>
                </c:pt>
                <c:pt idx="278">
                  <c:v>53857.031372525322</c:v>
                </c:pt>
                <c:pt idx="279">
                  <c:v>54050.743931419296</c:v>
                </c:pt>
                <c:pt idx="280">
                  <c:v>54244.456490313278</c:v>
                </c:pt>
                <c:pt idx="281">
                  <c:v>54438.169049207245</c:v>
                </c:pt>
                <c:pt idx="282">
                  <c:v>54631.881608101226</c:v>
                </c:pt>
                <c:pt idx="283">
                  <c:v>54825.594166995208</c:v>
                </c:pt>
                <c:pt idx="284">
                  <c:v>55019.306725889182</c:v>
                </c:pt>
                <c:pt idx="285">
                  <c:v>55213.019284783164</c:v>
                </c:pt>
                <c:pt idx="286">
                  <c:v>55406.731843677146</c:v>
                </c:pt>
                <c:pt idx="287">
                  <c:v>55600.444402571113</c:v>
                </c:pt>
                <c:pt idx="288">
                  <c:v>55794.156961465094</c:v>
                </c:pt>
                <c:pt idx="289">
                  <c:v>55987.869520359076</c:v>
                </c:pt>
                <c:pt idx="290">
                  <c:v>56181.58207925305</c:v>
                </c:pt>
                <c:pt idx="291">
                  <c:v>56375.294638147032</c:v>
                </c:pt>
                <c:pt idx="292">
                  <c:v>56569.007197041006</c:v>
                </c:pt>
                <c:pt idx="293">
                  <c:v>56762.719755934988</c:v>
                </c:pt>
                <c:pt idx="294">
                  <c:v>56956.432314828962</c:v>
                </c:pt>
                <c:pt idx="295">
                  <c:v>57150.144873722937</c:v>
                </c:pt>
                <c:pt idx="296">
                  <c:v>57343.857432616918</c:v>
                </c:pt>
                <c:pt idx="297">
                  <c:v>57537.5699915109</c:v>
                </c:pt>
                <c:pt idx="298">
                  <c:v>57731.282550404874</c:v>
                </c:pt>
                <c:pt idx="299">
                  <c:v>57924.995109298856</c:v>
                </c:pt>
                <c:pt idx="300">
                  <c:v>58118.70766819283</c:v>
                </c:pt>
                <c:pt idx="301">
                  <c:v>58312.420227086805</c:v>
                </c:pt>
                <c:pt idx="302">
                  <c:v>58506.132785980786</c:v>
                </c:pt>
                <c:pt idx="303">
                  <c:v>58699.845344874768</c:v>
                </c:pt>
                <c:pt idx="304">
                  <c:v>58893.557903768742</c:v>
                </c:pt>
                <c:pt idx="305">
                  <c:v>59087.270462662724</c:v>
                </c:pt>
                <c:pt idx="306">
                  <c:v>59280.983021556691</c:v>
                </c:pt>
                <c:pt idx="307">
                  <c:v>59474.695580450672</c:v>
                </c:pt>
                <c:pt idx="308">
                  <c:v>59668.408139344654</c:v>
                </c:pt>
                <c:pt idx="309">
                  <c:v>59862.120698238628</c:v>
                </c:pt>
                <c:pt idx="310">
                  <c:v>60055.83325713261</c:v>
                </c:pt>
                <c:pt idx="311">
                  <c:v>60249.545816026592</c:v>
                </c:pt>
                <c:pt idx="312">
                  <c:v>60443.258374920559</c:v>
                </c:pt>
                <c:pt idx="313">
                  <c:v>60636.97093381454</c:v>
                </c:pt>
                <c:pt idx="314">
                  <c:v>60830.683492708522</c:v>
                </c:pt>
                <c:pt idx="315">
                  <c:v>61024.396051602496</c:v>
                </c:pt>
                <c:pt idx="316">
                  <c:v>61218.108610496478</c:v>
                </c:pt>
                <c:pt idx="317">
                  <c:v>61411.821169390452</c:v>
                </c:pt>
                <c:pt idx="318">
                  <c:v>61605.533728284434</c:v>
                </c:pt>
                <c:pt idx="319">
                  <c:v>61799.246287178408</c:v>
                </c:pt>
                <c:pt idx="320">
                  <c:v>61992.958846072383</c:v>
                </c:pt>
                <c:pt idx="321">
                  <c:v>62186.671404966364</c:v>
                </c:pt>
                <c:pt idx="322">
                  <c:v>62380.383963860346</c:v>
                </c:pt>
                <c:pt idx="323">
                  <c:v>62574.09652275432</c:v>
                </c:pt>
                <c:pt idx="324">
                  <c:v>62767.809081648302</c:v>
                </c:pt>
                <c:pt idx="325">
                  <c:v>62961.521640542276</c:v>
                </c:pt>
                <c:pt idx="326">
                  <c:v>63155.23419943625</c:v>
                </c:pt>
                <c:pt idx="327">
                  <c:v>63348.946758330232</c:v>
                </c:pt>
                <c:pt idx="328">
                  <c:v>63542.659317224214</c:v>
                </c:pt>
                <c:pt idx="329">
                  <c:v>63736.371876118188</c:v>
                </c:pt>
                <c:pt idx="330">
                  <c:v>63930.08443501217</c:v>
                </c:pt>
                <c:pt idx="331">
                  <c:v>64123.796993906137</c:v>
                </c:pt>
                <c:pt idx="332">
                  <c:v>64317.509552800118</c:v>
                </c:pt>
                <c:pt idx="333">
                  <c:v>64511.2221116941</c:v>
                </c:pt>
                <c:pt idx="334">
                  <c:v>64704.934670588074</c:v>
                </c:pt>
                <c:pt idx="335">
                  <c:v>64898.647229482056</c:v>
                </c:pt>
                <c:pt idx="336">
                  <c:v>65092.359788376038</c:v>
                </c:pt>
                <c:pt idx="337">
                  <c:v>65286.072347270012</c:v>
                </c:pt>
                <c:pt idx="338">
                  <c:v>65479.784906163986</c:v>
                </c:pt>
                <c:pt idx="339">
                  <c:v>65673.497465057968</c:v>
                </c:pt>
                <c:pt idx="340">
                  <c:v>65867.21002395195</c:v>
                </c:pt>
                <c:pt idx="341">
                  <c:v>66060.922582845917</c:v>
                </c:pt>
                <c:pt idx="342">
                  <c:v>66254.635141739898</c:v>
                </c:pt>
                <c:pt idx="343">
                  <c:v>66448.34770063388</c:v>
                </c:pt>
                <c:pt idx="344">
                  <c:v>66642.060259527861</c:v>
                </c:pt>
                <c:pt idx="345">
                  <c:v>66835.772818421829</c:v>
                </c:pt>
                <c:pt idx="346">
                  <c:v>67029.485377315825</c:v>
                </c:pt>
                <c:pt idx="347">
                  <c:v>67223.197936209792</c:v>
                </c:pt>
                <c:pt idx="348">
                  <c:v>67416.910495103759</c:v>
                </c:pt>
                <c:pt idx="349">
                  <c:v>67610.62305399774</c:v>
                </c:pt>
                <c:pt idx="350">
                  <c:v>67804.335612891722</c:v>
                </c:pt>
                <c:pt idx="351">
                  <c:v>67998.048171785704</c:v>
                </c:pt>
                <c:pt idx="352">
                  <c:v>68191.760730679671</c:v>
                </c:pt>
                <c:pt idx="353">
                  <c:v>68385.473289573652</c:v>
                </c:pt>
                <c:pt idx="354">
                  <c:v>68579.185848467634</c:v>
                </c:pt>
                <c:pt idx="355">
                  <c:v>68772.898407361601</c:v>
                </c:pt>
                <c:pt idx="356">
                  <c:v>68966.610966255597</c:v>
                </c:pt>
                <c:pt idx="357">
                  <c:v>69160.323525149564</c:v>
                </c:pt>
                <c:pt idx="358">
                  <c:v>69354.036084043546</c:v>
                </c:pt>
                <c:pt idx="359">
                  <c:v>69547.748642937528</c:v>
                </c:pt>
                <c:pt idx="360">
                  <c:v>69741.461201831495</c:v>
                </c:pt>
                <c:pt idx="361">
                  <c:v>69935.173760725476</c:v>
                </c:pt>
                <c:pt idx="362">
                  <c:v>70128.886319619458</c:v>
                </c:pt>
                <c:pt idx="363">
                  <c:v>70322.59887851344</c:v>
                </c:pt>
                <c:pt idx="364">
                  <c:v>70516.311437407407</c:v>
                </c:pt>
                <c:pt idx="365">
                  <c:v>70710.023996301403</c:v>
                </c:pt>
                <c:pt idx="366">
                  <c:v>70903.73655519537</c:v>
                </c:pt>
                <c:pt idx="367">
                  <c:v>71097.449114089337</c:v>
                </c:pt>
                <c:pt idx="368">
                  <c:v>71291.161672983333</c:v>
                </c:pt>
                <c:pt idx="369">
                  <c:v>71484.8742318773</c:v>
                </c:pt>
                <c:pt idx="370">
                  <c:v>71678.586790771282</c:v>
                </c:pt>
                <c:pt idx="371">
                  <c:v>71872.299349665249</c:v>
                </c:pt>
                <c:pt idx="372">
                  <c:v>72066.011908559231</c:v>
                </c:pt>
                <c:pt idx="373">
                  <c:v>72259.724467453212</c:v>
                </c:pt>
                <c:pt idx="374">
                  <c:v>72453.437026347179</c:v>
                </c:pt>
                <c:pt idx="375">
                  <c:v>72647.149585241175</c:v>
                </c:pt>
                <c:pt idx="376">
                  <c:v>72840.862144135142</c:v>
                </c:pt>
                <c:pt idx="377">
                  <c:v>73034.574703029124</c:v>
                </c:pt>
                <c:pt idx="378">
                  <c:v>73228.287261923106</c:v>
                </c:pt>
                <c:pt idx="379">
                  <c:v>73421.999820817073</c:v>
                </c:pt>
                <c:pt idx="380">
                  <c:v>73615.712379711054</c:v>
                </c:pt>
                <c:pt idx="381">
                  <c:v>73809.424938605036</c:v>
                </c:pt>
                <c:pt idx="382">
                  <c:v>74003.137497499018</c:v>
                </c:pt>
                <c:pt idx="383">
                  <c:v>74196.850056392985</c:v>
                </c:pt>
                <c:pt idx="384">
                  <c:v>74390.562615286981</c:v>
                </c:pt>
                <c:pt idx="385">
                  <c:v>74584.275174180948</c:v>
                </c:pt>
                <c:pt idx="386">
                  <c:v>74777.987733074915</c:v>
                </c:pt>
                <c:pt idx="387">
                  <c:v>74971.700291968911</c:v>
                </c:pt>
                <c:pt idx="388">
                  <c:v>75165.412850862878</c:v>
                </c:pt>
                <c:pt idx="389">
                  <c:v>75359.12540975686</c:v>
                </c:pt>
                <c:pt idx="390">
                  <c:v>75552.837968650842</c:v>
                </c:pt>
                <c:pt idx="391">
                  <c:v>75746.550527544809</c:v>
                </c:pt>
                <c:pt idx="392">
                  <c:v>75940.26308643879</c:v>
                </c:pt>
                <c:pt idx="393">
                  <c:v>76133.975645332772</c:v>
                </c:pt>
                <c:pt idx="394">
                  <c:v>76327.688204226753</c:v>
                </c:pt>
                <c:pt idx="395">
                  <c:v>76521.400763120721</c:v>
                </c:pt>
                <c:pt idx="396">
                  <c:v>76715.113322014702</c:v>
                </c:pt>
                <c:pt idx="397">
                  <c:v>76908.825880908684</c:v>
                </c:pt>
                <c:pt idx="398">
                  <c:v>77102.538439802651</c:v>
                </c:pt>
                <c:pt idx="399">
                  <c:v>77296.250998696632</c:v>
                </c:pt>
                <c:pt idx="400">
                  <c:v>77489.963557590614</c:v>
                </c:pt>
                <c:pt idx="401">
                  <c:v>77683.676116484596</c:v>
                </c:pt>
                <c:pt idx="402">
                  <c:v>77877.388675378563</c:v>
                </c:pt>
                <c:pt idx="403">
                  <c:v>78071.101234272559</c:v>
                </c:pt>
                <c:pt idx="404">
                  <c:v>78264.813793166526</c:v>
                </c:pt>
                <c:pt idx="405">
                  <c:v>78458.526352060493</c:v>
                </c:pt>
                <c:pt idx="406">
                  <c:v>78652.238910954489</c:v>
                </c:pt>
                <c:pt idx="407">
                  <c:v>78845.951469848456</c:v>
                </c:pt>
                <c:pt idx="408">
                  <c:v>79039.664028742438</c:v>
                </c:pt>
                <c:pt idx="409">
                  <c:v>79233.37658763642</c:v>
                </c:pt>
                <c:pt idx="410">
                  <c:v>79427.089146530387</c:v>
                </c:pt>
                <c:pt idx="411">
                  <c:v>79620.801705424368</c:v>
                </c:pt>
                <c:pt idx="412">
                  <c:v>79814.51426431835</c:v>
                </c:pt>
                <c:pt idx="413">
                  <c:v>80008.226823212332</c:v>
                </c:pt>
                <c:pt idx="414">
                  <c:v>80201.939382106299</c:v>
                </c:pt>
                <c:pt idx="415">
                  <c:v>80395.651941000295</c:v>
                </c:pt>
                <c:pt idx="416">
                  <c:v>80589.364499894262</c:v>
                </c:pt>
                <c:pt idx="417">
                  <c:v>80783.077058788229</c:v>
                </c:pt>
                <c:pt idx="418">
                  <c:v>80976.789617682225</c:v>
                </c:pt>
                <c:pt idx="419">
                  <c:v>81170.502176576192</c:v>
                </c:pt>
                <c:pt idx="420">
                  <c:v>81364.214735470174</c:v>
                </c:pt>
                <c:pt idx="421">
                  <c:v>81557.927294364141</c:v>
                </c:pt>
                <c:pt idx="422">
                  <c:v>81751.639853258137</c:v>
                </c:pt>
                <c:pt idx="423">
                  <c:v>81945.352412152104</c:v>
                </c:pt>
                <c:pt idx="424">
                  <c:v>82139.064971046071</c:v>
                </c:pt>
                <c:pt idx="425">
                  <c:v>82332.777529940067</c:v>
                </c:pt>
                <c:pt idx="426">
                  <c:v>82526.490088834034</c:v>
                </c:pt>
                <c:pt idx="427">
                  <c:v>82720.202647728016</c:v>
                </c:pt>
                <c:pt idx="428">
                  <c:v>82913.915206621998</c:v>
                </c:pt>
                <c:pt idx="429">
                  <c:v>83107.627765515965</c:v>
                </c:pt>
                <c:pt idx="430">
                  <c:v>83301.340324409946</c:v>
                </c:pt>
                <c:pt idx="431">
                  <c:v>83495.052883303928</c:v>
                </c:pt>
                <c:pt idx="432">
                  <c:v>83688.76544219791</c:v>
                </c:pt>
                <c:pt idx="433">
                  <c:v>83882.478001091877</c:v>
                </c:pt>
                <c:pt idx="434">
                  <c:v>84076.190559985873</c:v>
                </c:pt>
                <c:pt idx="435">
                  <c:v>84269.90311887984</c:v>
                </c:pt>
                <c:pt idx="436">
                  <c:v>84463.615677773807</c:v>
                </c:pt>
                <c:pt idx="437">
                  <c:v>84657.328236667803</c:v>
                </c:pt>
                <c:pt idx="438">
                  <c:v>84851.04079556177</c:v>
                </c:pt>
                <c:pt idx="439">
                  <c:v>85044.753354455752</c:v>
                </c:pt>
                <c:pt idx="440">
                  <c:v>85238.465913349733</c:v>
                </c:pt>
                <c:pt idx="441">
                  <c:v>85432.178472243701</c:v>
                </c:pt>
                <c:pt idx="442">
                  <c:v>85625.891031137682</c:v>
                </c:pt>
                <c:pt idx="443">
                  <c:v>85819.603590031664</c:v>
                </c:pt>
                <c:pt idx="444">
                  <c:v>86013.316148925645</c:v>
                </c:pt>
                <c:pt idx="445">
                  <c:v>86207.028707819612</c:v>
                </c:pt>
                <c:pt idx="446">
                  <c:v>86400.741266713594</c:v>
                </c:pt>
                <c:pt idx="447">
                  <c:v>86594.453825607576</c:v>
                </c:pt>
                <c:pt idx="448">
                  <c:v>86788.166384501543</c:v>
                </c:pt>
                <c:pt idx="449">
                  <c:v>86981.878943395524</c:v>
                </c:pt>
                <c:pt idx="450">
                  <c:v>87175.591502289506</c:v>
                </c:pt>
                <c:pt idx="451">
                  <c:v>87369.304061183488</c:v>
                </c:pt>
                <c:pt idx="452">
                  <c:v>87563.016620077455</c:v>
                </c:pt>
                <c:pt idx="453">
                  <c:v>87756.729178971451</c:v>
                </c:pt>
                <c:pt idx="454">
                  <c:v>87950.441737865418</c:v>
                </c:pt>
                <c:pt idx="455">
                  <c:v>88144.154296759385</c:v>
                </c:pt>
                <c:pt idx="456">
                  <c:v>88337.866855653381</c:v>
                </c:pt>
                <c:pt idx="457">
                  <c:v>88531.579414547348</c:v>
                </c:pt>
                <c:pt idx="458">
                  <c:v>88725.29197344133</c:v>
                </c:pt>
                <c:pt idx="459">
                  <c:v>88919.004532335312</c:v>
                </c:pt>
                <c:pt idx="460">
                  <c:v>89112.717091229279</c:v>
                </c:pt>
                <c:pt idx="461">
                  <c:v>89306.42965012326</c:v>
                </c:pt>
                <c:pt idx="462">
                  <c:v>89500.142209017242</c:v>
                </c:pt>
                <c:pt idx="463">
                  <c:v>89693.854767911223</c:v>
                </c:pt>
                <c:pt idx="464">
                  <c:v>89887.567326805191</c:v>
                </c:pt>
                <c:pt idx="465">
                  <c:v>90081.279885699187</c:v>
                </c:pt>
                <c:pt idx="466">
                  <c:v>90274.992444593154</c:v>
                </c:pt>
                <c:pt idx="467">
                  <c:v>90468.705003487121</c:v>
                </c:pt>
                <c:pt idx="468">
                  <c:v>90662.417562381117</c:v>
                </c:pt>
                <c:pt idx="469">
                  <c:v>90856.130121275084</c:v>
                </c:pt>
                <c:pt idx="470">
                  <c:v>91049.842680169066</c:v>
                </c:pt>
                <c:pt idx="471">
                  <c:v>91243.555239063033</c:v>
                </c:pt>
                <c:pt idx="472">
                  <c:v>91437.267797957029</c:v>
                </c:pt>
                <c:pt idx="473">
                  <c:v>91630.980356850996</c:v>
                </c:pt>
                <c:pt idx="474">
                  <c:v>91824.692915744963</c:v>
                </c:pt>
                <c:pt idx="475">
                  <c:v>92018.405474638959</c:v>
                </c:pt>
                <c:pt idx="476">
                  <c:v>92212.118033532926</c:v>
                </c:pt>
                <c:pt idx="477">
                  <c:v>92405.830592426908</c:v>
                </c:pt>
                <c:pt idx="478">
                  <c:v>92599.54315132089</c:v>
                </c:pt>
                <c:pt idx="479">
                  <c:v>92793.255710214857</c:v>
                </c:pt>
                <c:pt idx="480">
                  <c:v>92986.968269108838</c:v>
                </c:pt>
                <c:pt idx="481">
                  <c:v>93180.68082800282</c:v>
                </c:pt>
                <c:pt idx="482">
                  <c:v>93374.393386896802</c:v>
                </c:pt>
                <c:pt idx="483">
                  <c:v>93568.105945790769</c:v>
                </c:pt>
                <c:pt idx="484">
                  <c:v>93761.818504684765</c:v>
                </c:pt>
                <c:pt idx="485">
                  <c:v>93955.531063578732</c:v>
                </c:pt>
                <c:pt idx="486">
                  <c:v>94149.243622472699</c:v>
                </c:pt>
                <c:pt idx="487">
                  <c:v>94342.956181366695</c:v>
                </c:pt>
                <c:pt idx="488">
                  <c:v>94536.668740260662</c:v>
                </c:pt>
                <c:pt idx="489">
                  <c:v>94730.381299154644</c:v>
                </c:pt>
                <c:pt idx="490">
                  <c:v>94924.093858048625</c:v>
                </c:pt>
                <c:pt idx="491">
                  <c:v>95117.806416942607</c:v>
                </c:pt>
                <c:pt idx="492">
                  <c:v>95311.518975836574</c:v>
                </c:pt>
                <c:pt idx="493">
                  <c:v>95505.231534730556</c:v>
                </c:pt>
                <c:pt idx="494">
                  <c:v>95698.944093624537</c:v>
                </c:pt>
                <c:pt idx="495">
                  <c:v>95892.656652518504</c:v>
                </c:pt>
                <c:pt idx="496">
                  <c:v>96086.369211412486</c:v>
                </c:pt>
                <c:pt idx="497">
                  <c:v>96280.081770306468</c:v>
                </c:pt>
                <c:pt idx="498">
                  <c:v>96473.794329200435</c:v>
                </c:pt>
                <c:pt idx="499">
                  <c:v>96667.506888094416</c:v>
                </c:pt>
                <c:pt idx="500">
                  <c:v>96861.219446988398</c:v>
                </c:pt>
                <c:pt idx="501">
                  <c:v>97054.93200588238</c:v>
                </c:pt>
                <c:pt idx="502">
                  <c:v>97248.644564776347</c:v>
                </c:pt>
                <c:pt idx="503">
                  <c:v>97442.357123670343</c:v>
                </c:pt>
                <c:pt idx="504">
                  <c:v>97636.06968256431</c:v>
                </c:pt>
                <c:pt idx="505">
                  <c:v>97829.782241458277</c:v>
                </c:pt>
                <c:pt idx="506">
                  <c:v>98023.494800352273</c:v>
                </c:pt>
                <c:pt idx="507">
                  <c:v>98217.20735924624</c:v>
                </c:pt>
                <c:pt idx="508">
                  <c:v>98410.919918140222</c:v>
                </c:pt>
                <c:pt idx="509">
                  <c:v>98604.632477034203</c:v>
                </c:pt>
                <c:pt idx="510">
                  <c:v>98798.345035928185</c:v>
                </c:pt>
                <c:pt idx="511">
                  <c:v>98992.057594822152</c:v>
                </c:pt>
                <c:pt idx="512">
                  <c:v>99185.770153716134</c:v>
                </c:pt>
                <c:pt idx="513">
                  <c:v>99379.482712610115</c:v>
                </c:pt>
                <c:pt idx="514">
                  <c:v>99573.195271504082</c:v>
                </c:pt>
                <c:pt idx="515">
                  <c:v>99766.907830398079</c:v>
                </c:pt>
                <c:pt idx="516">
                  <c:v>99960.620389292046</c:v>
                </c:pt>
                <c:pt idx="517">
                  <c:v>100154.33294818601</c:v>
                </c:pt>
                <c:pt idx="518">
                  <c:v>100348.04550708001</c:v>
                </c:pt>
                <c:pt idx="519">
                  <c:v>100541.75806597398</c:v>
                </c:pt>
                <c:pt idx="520">
                  <c:v>100735.47062486796</c:v>
                </c:pt>
                <c:pt idx="521">
                  <c:v>100929.18318376192</c:v>
                </c:pt>
                <c:pt idx="522">
                  <c:v>101122.89574265592</c:v>
                </c:pt>
                <c:pt idx="523">
                  <c:v>101316.60830154989</c:v>
                </c:pt>
                <c:pt idx="524">
                  <c:v>101510.32086044386</c:v>
                </c:pt>
                <c:pt idx="525">
                  <c:v>101704.03341933785</c:v>
                </c:pt>
                <c:pt idx="526">
                  <c:v>101897.74597823182</c:v>
                </c:pt>
                <c:pt idx="527">
                  <c:v>102091.4585371258</c:v>
                </c:pt>
                <c:pt idx="528">
                  <c:v>102285.17109601978</c:v>
                </c:pt>
                <c:pt idx="529">
                  <c:v>102478.88365491376</c:v>
                </c:pt>
                <c:pt idx="530">
                  <c:v>102672.59621380773</c:v>
                </c:pt>
                <c:pt idx="531">
                  <c:v>102866.30877270171</c:v>
                </c:pt>
                <c:pt idx="532">
                  <c:v>103060.02133159569</c:v>
                </c:pt>
                <c:pt idx="533">
                  <c:v>103253.73389048966</c:v>
                </c:pt>
                <c:pt idx="534">
                  <c:v>103447.44644938366</c:v>
                </c:pt>
                <c:pt idx="535">
                  <c:v>103641.15900827762</c:v>
                </c:pt>
                <c:pt idx="536">
                  <c:v>103834.87156717159</c:v>
                </c:pt>
                <c:pt idx="537">
                  <c:v>104028.58412606559</c:v>
                </c:pt>
                <c:pt idx="538">
                  <c:v>104222.29668495955</c:v>
                </c:pt>
                <c:pt idx="539">
                  <c:v>104416.00924385354</c:v>
                </c:pt>
                <c:pt idx="540">
                  <c:v>104609.72180274752</c:v>
                </c:pt>
                <c:pt idx="541">
                  <c:v>104803.4343616415</c:v>
                </c:pt>
                <c:pt idx="542">
                  <c:v>104997.14692053547</c:v>
                </c:pt>
                <c:pt idx="543">
                  <c:v>105190.85947942943</c:v>
                </c:pt>
                <c:pt idx="544">
                  <c:v>105384.57203832343</c:v>
                </c:pt>
                <c:pt idx="545">
                  <c:v>105578.2845972174</c:v>
                </c:pt>
                <c:pt idx="546">
                  <c:v>105771.99715611138</c:v>
                </c:pt>
                <c:pt idx="547">
                  <c:v>105965.70971500536</c:v>
                </c:pt>
                <c:pt idx="548">
                  <c:v>106159.42227389933</c:v>
                </c:pt>
                <c:pt idx="549">
                  <c:v>106353.13483279331</c:v>
                </c:pt>
                <c:pt idx="550">
                  <c:v>106546.84739168729</c:v>
                </c:pt>
                <c:pt idx="551">
                  <c:v>106740.55995058127</c:v>
                </c:pt>
                <c:pt idx="552">
                  <c:v>106934.27250947524</c:v>
                </c:pt>
                <c:pt idx="553">
                  <c:v>107127.98506836923</c:v>
                </c:pt>
                <c:pt idx="554">
                  <c:v>107321.6976272632</c:v>
                </c:pt>
                <c:pt idx="555">
                  <c:v>107515.41018615717</c:v>
                </c:pt>
                <c:pt idx="556">
                  <c:v>107709.12274505117</c:v>
                </c:pt>
                <c:pt idx="557">
                  <c:v>107902.83530394513</c:v>
                </c:pt>
                <c:pt idx="558">
                  <c:v>108096.54786283911</c:v>
                </c:pt>
                <c:pt idx="559">
                  <c:v>108290.2604217331</c:v>
                </c:pt>
                <c:pt idx="560">
                  <c:v>108483.97298062708</c:v>
                </c:pt>
                <c:pt idx="561">
                  <c:v>108677.68553952104</c:v>
                </c:pt>
                <c:pt idx="562">
                  <c:v>108871.39809841503</c:v>
                </c:pt>
                <c:pt idx="563">
                  <c:v>109065.11065730901</c:v>
                </c:pt>
                <c:pt idx="564">
                  <c:v>109258.82321620297</c:v>
                </c:pt>
                <c:pt idx="565">
                  <c:v>109452.53577509697</c:v>
                </c:pt>
                <c:pt idx="566">
                  <c:v>109646.24833399094</c:v>
                </c:pt>
                <c:pt idx="567">
                  <c:v>109839.9608928849</c:v>
                </c:pt>
                <c:pt idx="568">
                  <c:v>110033.67345177889</c:v>
                </c:pt>
                <c:pt idx="569">
                  <c:v>110227.38601067287</c:v>
                </c:pt>
                <c:pt idx="570">
                  <c:v>110421.09856956685</c:v>
                </c:pt>
                <c:pt idx="571">
                  <c:v>110614.81112846082</c:v>
                </c:pt>
                <c:pt idx="572">
                  <c:v>110808.52368735481</c:v>
                </c:pt>
                <c:pt idx="573">
                  <c:v>111002.23624624878</c:v>
                </c:pt>
                <c:pt idx="574">
                  <c:v>111195.94880514275</c:v>
                </c:pt>
                <c:pt idx="575">
                  <c:v>111389.66136403674</c:v>
                </c:pt>
                <c:pt idx="576">
                  <c:v>111583.37392293071</c:v>
                </c:pt>
                <c:pt idx="577">
                  <c:v>111777.08648182469</c:v>
                </c:pt>
                <c:pt idx="578">
                  <c:v>111970.79904071867</c:v>
                </c:pt>
                <c:pt idx="579">
                  <c:v>112164.51159961266</c:v>
                </c:pt>
                <c:pt idx="580">
                  <c:v>35876.380800096274</c:v>
                </c:pt>
                <c:pt idx="581">
                  <c:v>35758.753322063145</c:v>
                </c:pt>
                <c:pt idx="582">
                  <c:v>35641.125844030052</c:v>
                </c:pt>
                <c:pt idx="583">
                  <c:v>35523.498365996937</c:v>
                </c:pt>
                <c:pt idx="584">
                  <c:v>35405.870887963843</c:v>
                </c:pt>
                <c:pt idx="585">
                  <c:v>35288.243409930728</c:v>
                </c:pt>
                <c:pt idx="586">
                  <c:v>35170.615931897621</c:v>
                </c:pt>
                <c:pt idx="587">
                  <c:v>35052.98845386452</c:v>
                </c:pt>
                <c:pt idx="588">
                  <c:v>34935.360975831412</c:v>
                </c:pt>
                <c:pt idx="589">
                  <c:v>34817.733497798312</c:v>
                </c:pt>
                <c:pt idx="590">
                  <c:v>34700.106019765204</c:v>
                </c:pt>
                <c:pt idx="591">
                  <c:v>34582.478541732104</c:v>
                </c:pt>
                <c:pt idx="592">
                  <c:v>34464.851063698996</c:v>
                </c:pt>
                <c:pt idx="593">
                  <c:v>34347.223585665881</c:v>
                </c:pt>
                <c:pt idx="594">
                  <c:v>34229.596107632788</c:v>
                </c:pt>
                <c:pt idx="595">
                  <c:v>34111.968629599673</c:v>
                </c:pt>
                <c:pt idx="596">
                  <c:v>33994.341151566579</c:v>
                </c:pt>
                <c:pt idx="597">
                  <c:v>33876.713673533464</c:v>
                </c:pt>
                <c:pt idx="598">
                  <c:v>33759.086195500364</c:v>
                </c:pt>
                <c:pt idx="599">
                  <c:v>33641.458717467256</c:v>
                </c:pt>
                <c:pt idx="600">
                  <c:v>33523.831239434126</c:v>
                </c:pt>
                <c:pt idx="601">
                  <c:v>33406.203761401033</c:v>
                </c:pt>
                <c:pt idx="602">
                  <c:v>33288.576283367918</c:v>
                </c:pt>
                <c:pt idx="603">
                  <c:v>33170.948805334825</c:v>
                </c:pt>
                <c:pt idx="604">
                  <c:v>33053.32132730171</c:v>
                </c:pt>
                <c:pt idx="605">
                  <c:v>32935.693849268602</c:v>
                </c:pt>
                <c:pt idx="606">
                  <c:v>32818.066371235502</c:v>
                </c:pt>
                <c:pt idx="607">
                  <c:v>32700.43889320239</c:v>
                </c:pt>
                <c:pt idx="608">
                  <c:v>32582.811415169293</c:v>
                </c:pt>
                <c:pt idx="609">
                  <c:v>32465.183937136182</c:v>
                </c:pt>
                <c:pt idx="610">
                  <c:v>32347.556459103085</c:v>
                </c:pt>
                <c:pt idx="611">
                  <c:v>32229.928981069974</c:v>
                </c:pt>
                <c:pt idx="612">
                  <c:v>32112.301503036862</c:v>
                </c:pt>
                <c:pt idx="613">
                  <c:v>31994.674025003766</c:v>
                </c:pt>
                <c:pt idx="614">
                  <c:v>31877.046546970654</c:v>
                </c:pt>
                <c:pt idx="615">
                  <c:v>31759.419068937557</c:v>
                </c:pt>
                <c:pt idx="616">
                  <c:v>31641.791590904446</c:v>
                </c:pt>
                <c:pt idx="617">
                  <c:v>31524.164112871349</c:v>
                </c:pt>
                <c:pt idx="618">
                  <c:v>31406.536634838223</c:v>
                </c:pt>
                <c:pt idx="619">
                  <c:v>31288.909156805112</c:v>
                </c:pt>
                <c:pt idx="620">
                  <c:v>31171.281678772015</c:v>
                </c:pt>
                <c:pt idx="621">
                  <c:v>31053.654200738903</c:v>
                </c:pt>
                <c:pt idx="622">
                  <c:v>30936.026722705807</c:v>
                </c:pt>
                <c:pt idx="623">
                  <c:v>30818.399244672695</c:v>
                </c:pt>
                <c:pt idx="624">
                  <c:v>30700.771766639584</c:v>
                </c:pt>
                <c:pt idx="625">
                  <c:v>30583.144288606483</c:v>
                </c:pt>
                <c:pt idx="626">
                  <c:v>30465.516810573376</c:v>
                </c:pt>
                <c:pt idx="627">
                  <c:v>30347.889332540275</c:v>
                </c:pt>
                <c:pt idx="628">
                  <c:v>30230.261854507164</c:v>
                </c:pt>
                <c:pt idx="629">
                  <c:v>30112.634376474067</c:v>
                </c:pt>
                <c:pt idx="630">
                  <c:v>29995.006898440955</c:v>
                </c:pt>
                <c:pt idx="631">
                  <c:v>29877.379420407844</c:v>
                </c:pt>
                <c:pt idx="632">
                  <c:v>29759.751942374747</c:v>
                </c:pt>
                <c:pt idx="633">
                  <c:v>29642.124464341636</c:v>
                </c:pt>
                <c:pt idx="634">
                  <c:v>29524.496986308539</c:v>
                </c:pt>
                <c:pt idx="635">
                  <c:v>29406.869508275428</c:v>
                </c:pt>
                <c:pt idx="636">
                  <c:v>29289.242030242316</c:v>
                </c:pt>
                <c:pt idx="637">
                  <c:v>29171.614552209205</c:v>
                </c:pt>
                <c:pt idx="638">
                  <c:v>29053.987074176093</c:v>
                </c:pt>
                <c:pt idx="639">
                  <c:v>28936.359596142996</c:v>
                </c:pt>
                <c:pt idx="640">
                  <c:v>28818.732118109885</c:v>
                </c:pt>
                <c:pt idx="641">
                  <c:v>28701.104640076792</c:v>
                </c:pt>
                <c:pt idx="642">
                  <c:v>28583.477162043699</c:v>
                </c:pt>
                <c:pt idx="643">
                  <c:v>28465.849684010605</c:v>
                </c:pt>
                <c:pt idx="644">
                  <c:v>28348.222205977498</c:v>
                </c:pt>
                <c:pt idx="645">
                  <c:v>28230.594727944404</c:v>
                </c:pt>
                <c:pt idx="646">
                  <c:v>28112.9672499113</c:v>
                </c:pt>
                <c:pt idx="647">
                  <c:v>27995.339771878207</c:v>
                </c:pt>
                <c:pt idx="648">
                  <c:v>27877.712293845114</c:v>
                </c:pt>
                <c:pt idx="649">
                  <c:v>27760.084815812006</c:v>
                </c:pt>
                <c:pt idx="650">
                  <c:v>27642.457337778913</c:v>
                </c:pt>
                <c:pt idx="651">
                  <c:v>27524.829859745805</c:v>
                </c:pt>
                <c:pt idx="652">
                  <c:v>27407.202381712712</c:v>
                </c:pt>
                <c:pt idx="653">
                  <c:v>27289.574903679619</c:v>
                </c:pt>
                <c:pt idx="654">
                  <c:v>27171.947425646526</c:v>
                </c:pt>
                <c:pt idx="655">
                  <c:v>27054.319947613421</c:v>
                </c:pt>
                <c:pt idx="656">
                  <c:v>26936.692469580328</c:v>
                </c:pt>
                <c:pt idx="657">
                  <c:v>26819.06499154722</c:v>
                </c:pt>
                <c:pt idx="658">
                  <c:v>26701.437513514127</c:v>
                </c:pt>
                <c:pt idx="659">
                  <c:v>26583.810035481034</c:v>
                </c:pt>
                <c:pt idx="660">
                  <c:v>26466.182557447941</c:v>
                </c:pt>
                <c:pt idx="661">
                  <c:v>26348.555079414837</c:v>
                </c:pt>
                <c:pt idx="662">
                  <c:v>26230.927601381743</c:v>
                </c:pt>
                <c:pt idx="663">
                  <c:v>26113.300123348636</c:v>
                </c:pt>
                <c:pt idx="664">
                  <c:v>25995.672645315542</c:v>
                </c:pt>
                <c:pt idx="665">
                  <c:v>25878.045167282449</c:v>
                </c:pt>
                <c:pt idx="666">
                  <c:v>25760.417689249356</c:v>
                </c:pt>
                <c:pt idx="667">
                  <c:v>25642.790211216248</c:v>
                </c:pt>
                <c:pt idx="668">
                  <c:v>25525.162733183141</c:v>
                </c:pt>
                <c:pt idx="669">
                  <c:v>25407.535255150047</c:v>
                </c:pt>
                <c:pt idx="670">
                  <c:v>25289.907777116943</c:v>
                </c:pt>
                <c:pt idx="671">
                  <c:v>25172.280299083865</c:v>
                </c:pt>
                <c:pt idx="672">
                  <c:v>25054.652821050757</c:v>
                </c:pt>
                <c:pt idx="673">
                  <c:v>24937.025343017664</c:v>
                </c:pt>
                <c:pt idx="674">
                  <c:v>24819.397864984556</c:v>
                </c:pt>
                <c:pt idx="675">
                  <c:v>24701.770386951463</c:v>
                </c:pt>
                <c:pt idx="676">
                  <c:v>24584.142908918358</c:v>
                </c:pt>
                <c:pt idx="677">
                  <c:v>24466.515430885265</c:v>
                </c:pt>
                <c:pt idx="678">
                  <c:v>24348.887952852187</c:v>
                </c:pt>
                <c:pt idx="679">
                  <c:v>24231.260474819079</c:v>
                </c:pt>
                <c:pt idx="680">
                  <c:v>24113.632996785971</c:v>
                </c:pt>
                <c:pt idx="681">
                  <c:v>23996.005518752863</c:v>
                </c:pt>
                <c:pt idx="682">
                  <c:v>23878.378040719785</c:v>
                </c:pt>
                <c:pt idx="683">
                  <c:v>23760.750562686691</c:v>
                </c:pt>
                <c:pt idx="684">
                  <c:v>23643.123084653584</c:v>
                </c:pt>
                <c:pt idx="685">
                  <c:v>23525.495606620476</c:v>
                </c:pt>
                <c:pt idx="686">
                  <c:v>23407.868128587372</c:v>
                </c:pt>
                <c:pt idx="687">
                  <c:v>23290.240650554293</c:v>
                </c:pt>
                <c:pt idx="688">
                  <c:v>23172.613172521185</c:v>
                </c:pt>
                <c:pt idx="689">
                  <c:v>23054.985694488092</c:v>
                </c:pt>
                <c:pt idx="690">
                  <c:v>22937.358216454984</c:v>
                </c:pt>
                <c:pt idx="691">
                  <c:v>22819.730738421906</c:v>
                </c:pt>
                <c:pt idx="692">
                  <c:v>22702.103260388802</c:v>
                </c:pt>
                <c:pt idx="693">
                  <c:v>22584.475782355694</c:v>
                </c:pt>
                <c:pt idx="694">
                  <c:v>22466.848304322601</c:v>
                </c:pt>
                <c:pt idx="695">
                  <c:v>22349.220826289522</c:v>
                </c:pt>
                <c:pt idx="696">
                  <c:v>22231.593348256414</c:v>
                </c:pt>
                <c:pt idx="697">
                  <c:v>22113.965870223306</c:v>
                </c:pt>
                <c:pt idx="698">
                  <c:v>21996.338392190199</c:v>
                </c:pt>
                <c:pt idx="699">
                  <c:v>21878.71091415712</c:v>
                </c:pt>
                <c:pt idx="700">
                  <c:v>21761.083436124027</c:v>
                </c:pt>
                <c:pt idx="701">
                  <c:v>21643.455958090923</c:v>
                </c:pt>
                <c:pt idx="702">
                  <c:v>21525.828480057815</c:v>
                </c:pt>
                <c:pt idx="703">
                  <c:v>21408.201002024736</c:v>
                </c:pt>
                <c:pt idx="704">
                  <c:v>21290.573523991628</c:v>
                </c:pt>
                <c:pt idx="705">
                  <c:v>21172.946045958521</c:v>
                </c:pt>
                <c:pt idx="706">
                  <c:v>21055.318567925427</c:v>
                </c:pt>
                <c:pt idx="707">
                  <c:v>20937.691089892323</c:v>
                </c:pt>
                <c:pt idx="708">
                  <c:v>20820.063611859245</c:v>
                </c:pt>
                <c:pt idx="709">
                  <c:v>20702.436133826137</c:v>
                </c:pt>
                <c:pt idx="710">
                  <c:v>20584.808655793029</c:v>
                </c:pt>
                <c:pt idx="711">
                  <c:v>20467.181177759921</c:v>
                </c:pt>
                <c:pt idx="712">
                  <c:v>20349.553699726857</c:v>
                </c:pt>
                <c:pt idx="713">
                  <c:v>20231.92622169375</c:v>
                </c:pt>
                <c:pt idx="714">
                  <c:v>20114.298743660642</c:v>
                </c:pt>
                <c:pt idx="715">
                  <c:v>19996.671265627534</c:v>
                </c:pt>
                <c:pt idx="716">
                  <c:v>19879.043787594455</c:v>
                </c:pt>
                <c:pt idx="717">
                  <c:v>19761.416309561348</c:v>
                </c:pt>
                <c:pt idx="718">
                  <c:v>19643.788831528258</c:v>
                </c:pt>
                <c:pt idx="719">
                  <c:v>19526.16135349515</c:v>
                </c:pt>
                <c:pt idx="720">
                  <c:v>19408.533875462072</c:v>
                </c:pt>
                <c:pt idx="721">
                  <c:v>19290.906397428964</c:v>
                </c:pt>
                <c:pt idx="722">
                  <c:v>19173.27891939586</c:v>
                </c:pt>
                <c:pt idx="723">
                  <c:v>19055.651441362752</c:v>
                </c:pt>
                <c:pt idx="724">
                  <c:v>18938.023963329688</c:v>
                </c:pt>
                <c:pt idx="725">
                  <c:v>18820.39648529658</c:v>
                </c:pt>
                <c:pt idx="726">
                  <c:v>18702.769007263472</c:v>
                </c:pt>
                <c:pt idx="727">
                  <c:v>18585.141529230365</c:v>
                </c:pt>
                <c:pt idx="728">
                  <c:v>18467.514051197257</c:v>
                </c:pt>
                <c:pt idx="729">
                  <c:v>18349.886573164193</c:v>
                </c:pt>
                <c:pt idx="730">
                  <c:v>18232.259095131085</c:v>
                </c:pt>
                <c:pt idx="731">
                  <c:v>18114.631617097977</c:v>
                </c:pt>
                <c:pt idx="732">
                  <c:v>17997.004139064869</c:v>
                </c:pt>
                <c:pt idx="733">
                  <c:v>17879.376661031794</c:v>
                </c:pt>
                <c:pt idx="734">
                  <c:v>17761.749182998687</c:v>
                </c:pt>
                <c:pt idx="735">
                  <c:v>17644.121704965593</c:v>
                </c:pt>
                <c:pt idx="736">
                  <c:v>17526.494226932486</c:v>
                </c:pt>
                <c:pt idx="737">
                  <c:v>17408.866748899411</c:v>
                </c:pt>
                <c:pt idx="738">
                  <c:v>17291.239270866303</c:v>
                </c:pt>
                <c:pt idx="739">
                  <c:v>17173.611792833195</c:v>
                </c:pt>
                <c:pt idx="740">
                  <c:v>17055.984314800087</c:v>
                </c:pt>
                <c:pt idx="741">
                  <c:v>16938.356836767023</c:v>
                </c:pt>
                <c:pt idx="742">
                  <c:v>16820.729358733915</c:v>
                </c:pt>
                <c:pt idx="743">
                  <c:v>16703.101880700808</c:v>
                </c:pt>
                <c:pt idx="744">
                  <c:v>16585.4744026677</c:v>
                </c:pt>
                <c:pt idx="745">
                  <c:v>16467.846924634592</c:v>
                </c:pt>
                <c:pt idx="746">
                  <c:v>16350.219446601515</c:v>
                </c:pt>
                <c:pt idx="747">
                  <c:v>16232.591968568422</c:v>
                </c:pt>
                <c:pt idx="748">
                  <c:v>16114.964490535314</c:v>
                </c:pt>
                <c:pt idx="749">
                  <c:v>15997.337012502208</c:v>
                </c:pt>
                <c:pt idx="750">
                  <c:v>15879.70953446913</c:v>
                </c:pt>
                <c:pt idx="751">
                  <c:v>15762.082056436022</c:v>
                </c:pt>
                <c:pt idx="752">
                  <c:v>15644.454578402914</c:v>
                </c:pt>
                <c:pt idx="753">
                  <c:v>15526.827100369823</c:v>
                </c:pt>
                <c:pt idx="754">
                  <c:v>15409.199622336744</c:v>
                </c:pt>
                <c:pt idx="755">
                  <c:v>15291.572144303636</c:v>
                </c:pt>
                <c:pt idx="756">
                  <c:v>15173.94466627053</c:v>
                </c:pt>
                <c:pt idx="757">
                  <c:v>15056.317188237423</c:v>
                </c:pt>
                <c:pt idx="758">
                  <c:v>14938.689710204344</c:v>
                </c:pt>
                <c:pt idx="759">
                  <c:v>14821.062232171251</c:v>
                </c:pt>
                <c:pt idx="760">
                  <c:v>14703.434754138145</c:v>
                </c:pt>
                <c:pt idx="761">
                  <c:v>14585.807276105037</c:v>
                </c:pt>
                <c:pt idx="762">
                  <c:v>14468.179798071958</c:v>
                </c:pt>
                <c:pt idx="763">
                  <c:v>14350.552320038851</c:v>
                </c:pt>
                <c:pt idx="764">
                  <c:v>14232.924842005745</c:v>
                </c:pt>
                <c:pt idx="765">
                  <c:v>14115.297363972652</c:v>
                </c:pt>
                <c:pt idx="766">
                  <c:v>13997.669885939544</c:v>
                </c:pt>
                <c:pt idx="767">
                  <c:v>13880.042407906465</c:v>
                </c:pt>
                <c:pt idx="768">
                  <c:v>13762.414929873359</c:v>
                </c:pt>
                <c:pt idx="769">
                  <c:v>13644.787451840251</c:v>
                </c:pt>
                <c:pt idx="770">
                  <c:v>13527.159973807158</c:v>
                </c:pt>
                <c:pt idx="771">
                  <c:v>13409.53249577408</c:v>
                </c:pt>
                <c:pt idx="772">
                  <c:v>13291.905017740974</c:v>
                </c:pt>
                <c:pt idx="773">
                  <c:v>13174.277539707866</c:v>
                </c:pt>
                <c:pt idx="774">
                  <c:v>13056.650061674758</c:v>
                </c:pt>
                <c:pt idx="775">
                  <c:v>12939.022583641679</c:v>
                </c:pt>
                <c:pt idx="776">
                  <c:v>12821.395105608588</c:v>
                </c:pt>
                <c:pt idx="777">
                  <c:v>12703.76762757548</c:v>
                </c:pt>
                <c:pt idx="778">
                  <c:v>12586.140149542372</c:v>
                </c:pt>
                <c:pt idx="779">
                  <c:v>12468.512671509294</c:v>
                </c:pt>
                <c:pt idx="780">
                  <c:v>12350.885193476188</c:v>
                </c:pt>
                <c:pt idx="781">
                  <c:v>12233.25771544308</c:v>
                </c:pt>
                <c:pt idx="782">
                  <c:v>12115.630237409987</c:v>
                </c:pt>
                <c:pt idx="783">
                  <c:v>11998.002759376879</c:v>
                </c:pt>
                <c:pt idx="784">
                  <c:v>11880.375281343802</c:v>
                </c:pt>
                <c:pt idx="785">
                  <c:v>11762.747803310695</c:v>
                </c:pt>
                <c:pt idx="786">
                  <c:v>11645.120325277587</c:v>
                </c:pt>
                <c:pt idx="787">
                  <c:v>11527.492847244481</c:v>
                </c:pt>
                <c:pt idx="788">
                  <c:v>11409.865369211417</c:v>
                </c:pt>
                <c:pt idx="789">
                  <c:v>11292.237891178309</c:v>
                </c:pt>
                <c:pt idx="790">
                  <c:v>11174.610413145201</c:v>
                </c:pt>
                <c:pt idx="791">
                  <c:v>11056.982935112095</c:v>
                </c:pt>
                <c:pt idx="792">
                  <c:v>10939.355457079017</c:v>
                </c:pt>
                <c:pt idx="793">
                  <c:v>10821.727979045909</c:v>
                </c:pt>
                <c:pt idx="794">
                  <c:v>10704.100501012816</c:v>
                </c:pt>
                <c:pt idx="795">
                  <c:v>10586.47302297971</c:v>
                </c:pt>
                <c:pt idx="796">
                  <c:v>10468.845544946631</c:v>
                </c:pt>
                <c:pt idx="797">
                  <c:v>10351.218066913523</c:v>
                </c:pt>
                <c:pt idx="798">
                  <c:v>10233.59058888043</c:v>
                </c:pt>
                <c:pt idx="799">
                  <c:v>10115.963110847324</c:v>
                </c:pt>
                <c:pt idx="800">
                  <c:v>9998.3356328142454</c:v>
                </c:pt>
                <c:pt idx="801">
                  <c:v>9880.7081547811376</c:v>
                </c:pt>
                <c:pt idx="802">
                  <c:v>9763.0806767480299</c:v>
                </c:pt>
                <c:pt idx="803">
                  <c:v>9645.4531987149239</c:v>
                </c:pt>
                <c:pt idx="804">
                  <c:v>9527.8257206818162</c:v>
                </c:pt>
                <c:pt idx="805">
                  <c:v>9410.1982426487375</c:v>
                </c:pt>
                <c:pt idx="806">
                  <c:v>9292.5707646156297</c:v>
                </c:pt>
                <c:pt idx="807">
                  <c:v>9174.9432865825238</c:v>
                </c:pt>
                <c:pt idx="808">
                  <c:v>9057.3158085494451</c:v>
                </c:pt>
                <c:pt idx="809">
                  <c:v>8939.6883305163665</c:v>
                </c:pt>
                <c:pt idx="810">
                  <c:v>8822.0608524832587</c:v>
                </c:pt>
                <c:pt idx="811">
                  <c:v>8704.4333744501528</c:v>
                </c:pt>
                <c:pt idx="812">
                  <c:v>8586.805896417045</c:v>
                </c:pt>
                <c:pt idx="813">
                  <c:v>8469.1784183839663</c:v>
                </c:pt>
                <c:pt idx="814">
                  <c:v>8351.5509403508604</c:v>
                </c:pt>
                <c:pt idx="815">
                  <c:v>8233.9234623177526</c:v>
                </c:pt>
                <c:pt idx="816">
                  <c:v>8116.2959842846449</c:v>
                </c:pt>
                <c:pt idx="817">
                  <c:v>7998.6685062515662</c:v>
                </c:pt>
                <c:pt idx="818">
                  <c:v>7881.0410282184603</c:v>
                </c:pt>
                <c:pt idx="819">
                  <c:v>7763.4135501853525</c:v>
                </c:pt>
                <c:pt idx="820">
                  <c:v>7645.7860721522738</c:v>
                </c:pt>
                <c:pt idx="821">
                  <c:v>7528.1585941191661</c:v>
                </c:pt>
                <c:pt idx="822">
                  <c:v>7410.5311160860892</c:v>
                </c:pt>
                <c:pt idx="823">
                  <c:v>7292.9036380529815</c:v>
                </c:pt>
                <c:pt idx="824">
                  <c:v>7175.2761600198737</c:v>
                </c:pt>
                <c:pt idx="825">
                  <c:v>7057.648681986766</c:v>
                </c:pt>
                <c:pt idx="826">
                  <c:v>6940.0212039536891</c:v>
                </c:pt>
                <c:pt idx="827">
                  <c:v>6822.3937259205813</c:v>
                </c:pt>
                <c:pt idx="828">
                  <c:v>6704.7662478874736</c:v>
                </c:pt>
                <c:pt idx="829">
                  <c:v>6587.1387698543658</c:v>
                </c:pt>
                <c:pt idx="830">
                  <c:v>6469.511291821289</c:v>
                </c:pt>
                <c:pt idx="831">
                  <c:v>6351.8838137881812</c:v>
                </c:pt>
                <c:pt idx="832">
                  <c:v>6234.2563357551026</c:v>
                </c:pt>
                <c:pt idx="833">
                  <c:v>6116.6288577219948</c:v>
                </c:pt>
                <c:pt idx="834">
                  <c:v>5999.001379688918</c:v>
                </c:pt>
                <c:pt idx="835">
                  <c:v>5881.3739016558102</c:v>
                </c:pt>
                <c:pt idx="836">
                  <c:v>5763.7464236227024</c:v>
                </c:pt>
                <c:pt idx="837">
                  <c:v>5646.1189455895947</c:v>
                </c:pt>
                <c:pt idx="838">
                  <c:v>5528.4914675565178</c:v>
                </c:pt>
                <c:pt idx="839">
                  <c:v>5410.8639895234101</c:v>
                </c:pt>
                <c:pt idx="840">
                  <c:v>5293.2365114903023</c:v>
                </c:pt>
                <c:pt idx="841">
                  <c:v>5175.6090334571963</c:v>
                </c:pt>
                <c:pt idx="842">
                  <c:v>5057.9815554240886</c:v>
                </c:pt>
                <c:pt idx="843">
                  <c:v>4940.354077391039</c:v>
                </c:pt>
                <c:pt idx="844">
                  <c:v>4822.7265993579313</c:v>
                </c:pt>
                <c:pt idx="845">
                  <c:v>4705.0991213248253</c:v>
                </c:pt>
                <c:pt idx="846">
                  <c:v>4587.4716432917176</c:v>
                </c:pt>
                <c:pt idx="847">
                  <c:v>4469.8441652586389</c:v>
                </c:pt>
                <c:pt idx="848">
                  <c:v>4352.2166872255311</c:v>
                </c:pt>
                <c:pt idx="849">
                  <c:v>4234.5892091924252</c:v>
                </c:pt>
                <c:pt idx="850">
                  <c:v>4116.9617311593174</c:v>
                </c:pt>
                <c:pt idx="851">
                  <c:v>3999.3342531262388</c:v>
                </c:pt>
                <c:pt idx="852">
                  <c:v>3881.706775093131</c:v>
                </c:pt>
                <c:pt idx="853">
                  <c:v>3764.0792970600232</c:v>
                </c:pt>
                <c:pt idx="854">
                  <c:v>3646.4518190269155</c:v>
                </c:pt>
                <c:pt idx="855">
                  <c:v>3528.8243409938696</c:v>
                </c:pt>
                <c:pt idx="856">
                  <c:v>3411.1968629607618</c:v>
                </c:pt>
                <c:pt idx="857">
                  <c:v>3293.569384927654</c:v>
                </c:pt>
                <c:pt idx="858">
                  <c:v>3175.9419068945463</c:v>
                </c:pt>
                <c:pt idx="859">
                  <c:v>3058.3144288614676</c:v>
                </c:pt>
                <c:pt idx="860">
                  <c:v>2940.6869508283598</c:v>
                </c:pt>
                <c:pt idx="861">
                  <c:v>2823.0594727952521</c:v>
                </c:pt>
                <c:pt idx="862">
                  <c:v>2705.4319947621443</c:v>
                </c:pt>
                <c:pt idx="863">
                  <c:v>2587.8045167290402</c:v>
                </c:pt>
                <c:pt idx="864">
                  <c:v>2470.1770386959615</c:v>
                </c:pt>
                <c:pt idx="865">
                  <c:v>2352.5495606628538</c:v>
                </c:pt>
                <c:pt idx="866">
                  <c:v>2234.922082629746</c:v>
                </c:pt>
                <c:pt idx="867">
                  <c:v>2117.2946045966673</c:v>
                </c:pt>
                <c:pt idx="868">
                  <c:v>1999.6671265635887</c:v>
                </c:pt>
                <c:pt idx="869">
                  <c:v>1882.0396485304809</c:v>
                </c:pt>
                <c:pt idx="870">
                  <c:v>1764.4121704973768</c:v>
                </c:pt>
                <c:pt idx="871">
                  <c:v>1646.784692464269</c:v>
                </c:pt>
                <c:pt idx="872">
                  <c:v>1529.1572144311904</c:v>
                </c:pt>
                <c:pt idx="873">
                  <c:v>1411.5297363980826</c:v>
                </c:pt>
                <c:pt idx="874">
                  <c:v>1293.9022583649748</c:v>
                </c:pt>
                <c:pt idx="875">
                  <c:v>1176.2747803318671</c:v>
                </c:pt>
                <c:pt idx="876">
                  <c:v>1058.6473022987884</c:v>
                </c:pt>
                <c:pt idx="877">
                  <c:v>941.01982426568065</c:v>
                </c:pt>
                <c:pt idx="878">
                  <c:v>823.39234623257653</c:v>
                </c:pt>
                <c:pt idx="879">
                  <c:v>705.76486819949787</c:v>
                </c:pt>
                <c:pt idx="880">
                  <c:v>588.13739016639011</c:v>
                </c:pt>
                <c:pt idx="881">
                  <c:v>470.50991213331145</c:v>
                </c:pt>
                <c:pt idx="882">
                  <c:v>352.88243410020368</c:v>
                </c:pt>
                <c:pt idx="883">
                  <c:v>235.25495606709592</c:v>
                </c:pt>
                <c:pt idx="884">
                  <c:v>117.62747803398815</c:v>
                </c:pt>
                <c:pt idx="885">
                  <c:v>9.0949470177292824E-10</c:v>
                </c:pt>
                <c:pt idx="886">
                  <c:v>9.0949470177292824E-10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53469.611230418515</c:v>
                </c:pt>
                <c:pt idx="277">
                  <c:v>53663.338644508847</c:v>
                </c:pt>
                <c:pt idx="278">
                  <c:v>53857.075831502581</c:v>
                </c:pt>
                <c:pt idx="279">
                  <c:v>54050.822686311141</c:v>
                </c:pt>
                <c:pt idx="280">
                  <c:v>54244.579105342134</c:v>
                </c:pt>
                <c:pt idx="281">
                  <c:v>54438.344986472883</c:v>
                </c:pt>
                <c:pt idx="282">
                  <c:v>54632.120229024622</c:v>
                </c:pt>
                <c:pt idx="283">
                  <c:v>54825.904733737036</c:v>
                </c:pt>
                <c:pt idx="284">
                  <c:v>55019.698402743554</c:v>
                </c:pt>
                <c:pt idx="285">
                  <c:v>55213.501139547014</c:v>
                </c:pt>
                <c:pt idx="286">
                  <c:v>55407.312848995869</c:v>
                </c:pt>
                <c:pt idx="287">
                  <c:v>55601.133437260876</c:v>
                </c:pt>
                <c:pt idx="288">
                  <c:v>55794.962811812336</c:v>
                </c:pt>
                <c:pt idx="289">
                  <c:v>55988.800881397699</c:v>
                </c:pt>
                <c:pt idx="290">
                  <c:v>56182.647556019656</c:v>
                </c:pt>
                <c:pt idx="291">
                  <c:v>56376.502746914775</c:v>
                </c:pt>
                <c:pt idx="292">
                  <c:v>56570.366366532413</c:v>
                </c:pt>
                <c:pt idx="293">
                  <c:v>56764.238328514191</c:v>
                </c:pt>
                <c:pt idx="294">
                  <c:v>56958.118547673788</c:v>
                </c:pt>
                <c:pt idx="295">
                  <c:v>57152.006939977247</c:v>
                </c:pt>
                <c:pt idx="296">
                  <c:v>57345.903422523566</c:v>
                </c:pt>
                <c:pt idx="297">
                  <c:v>57539.807913525729</c:v>
                </c:pt>
                <c:pt idx="298">
                  <c:v>57733.720332292112</c:v>
                </c:pt>
                <c:pt idx="299">
                  <c:v>57927.640599208309</c:v>
                </c:pt>
                <c:pt idx="300">
                  <c:v>58121.568635719203</c:v>
                </c:pt>
                <c:pt idx="301">
                  <c:v>58315.504364311506</c:v>
                </c:pt>
                <c:pt idx="302">
                  <c:v>58509.447708496591</c:v>
                </c:pt>
                <c:pt idx="303">
                  <c:v>58703.398592793623</c:v>
                </c:pt>
                <c:pt idx="304">
                  <c:v>58897.356942713101</c:v>
                </c:pt>
                <c:pt idx="305">
                  <c:v>59091.322684740713</c:v>
                </c:pt>
                <c:pt idx="306">
                  <c:v>59285.29574632139</c:v>
                </c:pt>
                <c:pt idx="307">
                  <c:v>59479.276055843846</c:v>
                </c:pt>
                <c:pt idx="308">
                  <c:v>59673.263542625282</c:v>
                </c:pt>
                <c:pt idx="309">
                  <c:v>59867.258136896387</c:v>
                </c:pt>
                <c:pt idx="310">
                  <c:v>60061.259769786782</c:v>
                </c:pt>
                <c:pt idx="311">
                  <c:v>60255.268373310522</c:v>
                </c:pt>
                <c:pt idx="312">
                  <c:v>60449.283880352006</c:v>
                </c:pt>
                <c:pt idx="313">
                  <c:v>60643.306224652217</c:v>
                </c:pt>
                <c:pt idx="314">
                  <c:v>60837.335340794998</c:v>
                </c:pt>
                <c:pt idx="315">
                  <c:v>61031.371164193821</c:v>
                </c:pt>
                <c:pt idx="316">
                  <c:v>61225.413631078722</c:v>
                </c:pt>
                <c:pt idx="317">
                  <c:v>61419.462678483404</c:v>
                </c:pt>
                <c:pt idx="318">
                  <c:v>61613.518244232713</c:v>
                </c:pt>
                <c:pt idx="319">
                  <c:v>61807.580266930228</c:v>
                </c:pt>
                <c:pt idx="320">
                  <c:v>62001.648685946195</c:v>
                </c:pt>
                <c:pt idx="321">
                  <c:v>62195.723441405593</c:v>
                </c:pt>
                <c:pt idx="322">
                  <c:v>62389.804474176468</c:v>
                </c:pt>
                <c:pt idx="323">
                  <c:v>62583.891725858462</c:v>
                </c:pt>
                <c:pt idx="324">
                  <c:v>62777.98513877159</c:v>
                </c:pt>
                <c:pt idx="325">
                  <c:v>62972.084655945146</c:v>
                </c:pt>
                <c:pt idx="326">
                  <c:v>63166.19022110691</c:v>
                </c:pt>
                <c:pt idx="327">
                  <c:v>63360.301778672481</c:v>
                </c:pt>
                <c:pt idx="328">
                  <c:v>63554.419273734835</c:v>
                </c:pt>
                <c:pt idx="329">
                  <c:v>63748.542652054042</c:v>
                </c:pt>
                <c:pt idx="330">
                  <c:v>63942.671860047209</c:v>
                </c:pt>
                <c:pt idx="331">
                  <c:v>64136.806844778584</c:v>
                </c:pt>
                <c:pt idx="332">
                  <c:v>64330.94755394986</c:v>
                </c:pt>
                <c:pt idx="333">
                  <c:v>64525.093935890582</c:v>
                </c:pt>
                <c:pt idx="334">
                  <c:v>64719.245939548789</c:v>
                </c:pt>
                <c:pt idx="335">
                  <c:v>64913.403514481877</c:v>
                </c:pt>
                <c:pt idx="336">
                  <c:v>65107.566610847454</c:v>
                </c:pt>
                <c:pt idx="337">
                  <c:v>65301.735179394527</c:v>
                </c:pt>
                <c:pt idx="338">
                  <c:v>65495.909171454761</c:v>
                </c:pt>
                <c:pt idx="339">
                  <c:v>65690.088538933924</c:v>
                </c:pt>
                <c:pt idx="340">
                  <c:v>65884.2732343034</c:v>
                </c:pt>
                <c:pt idx="341">
                  <c:v>66078.463210592003</c:v>
                </c:pt>
                <c:pt idx="342">
                  <c:v>66272.658421377826</c:v>
                </c:pt>
                <c:pt idx="343">
                  <c:v>66466.858820780195</c:v>
                </c:pt>
                <c:pt idx="344">
                  <c:v>66661.064363451893</c:v>
                </c:pt>
                <c:pt idx="345">
                  <c:v>66855.275004571391</c:v>
                </c:pt>
                <c:pt idx="346">
                  <c:v>67049.490699835369</c:v>
                </c:pt>
                <c:pt idx="347">
                  <c:v>67243.711405451089</c:v>
                </c:pt>
                <c:pt idx="348">
                  <c:v>67437.937078129253</c:v>
                </c:pt>
                <c:pt idx="349">
                  <c:v>67632.167675076751</c:v>
                </c:pt>
                <c:pt idx="350">
                  <c:v>67826.403153989493</c:v>
                </c:pt>
                <c:pt idx="351">
                  <c:v>68020.643473045595</c:v>
                </c:pt>
                <c:pt idx="352">
                  <c:v>68214.888590898452</c:v>
                </c:pt>
                <c:pt idx="353">
                  <c:v>68409.138466670091</c:v>
                </c:pt>
                <c:pt idx="354">
                  <c:v>68603.393059944501</c:v>
                </c:pt>
                <c:pt idx="355">
                  <c:v>68797.652330761135</c:v>
                </c:pt>
                <c:pt idx="356">
                  <c:v>68991.916239608647</c:v>
                </c:pt>
                <c:pt idx="357">
                  <c:v>69186.184747418374</c:v>
                </c:pt>
                <c:pt idx="358">
                  <c:v>69380.45781555846</c:v>
                </c:pt>
                <c:pt idx="359">
                  <c:v>69574.735405827523</c:v>
                </c:pt>
                <c:pt idx="360">
                  <c:v>69769.017480448849</c:v>
                </c:pt>
                <c:pt idx="361">
                  <c:v>69963.304002064469</c:v>
                </c:pt>
                <c:pt idx="362">
                  <c:v>70157.594933729371</c:v>
                </c:pt>
                <c:pt idx="363">
                  <c:v>70351.890238905835</c:v>
                </c:pt>
                <c:pt idx="364">
                  <c:v>70546.189881457802</c:v>
                </c:pt>
                <c:pt idx="365">
                  <c:v>70740.49382564555</c:v>
                </c:pt>
                <c:pt idx="366">
                  <c:v>70934.802036119989</c:v>
                </c:pt>
                <c:pt idx="367">
                  <c:v>71129.114477917654</c:v>
                </c:pt>
                <c:pt idx="368">
                  <c:v>71323.431116455307</c:v>
                </c:pt>
                <c:pt idx="369">
                  <c:v>71517.751917524758</c:v>
                </c:pt>
                <c:pt idx="370">
                  <c:v>71712.076847287972</c:v>
                </c:pt>
                <c:pt idx="371">
                  <c:v>71906.405872271891</c:v>
                </c:pt>
                <c:pt idx="372">
                  <c:v>72100.738959363691</c:v>
                </c:pt>
                <c:pt idx="373">
                  <c:v>72295.07607580586</c:v>
                </c:pt>
                <c:pt idx="374">
                  <c:v>72489.417189191518</c:v>
                </c:pt>
                <c:pt idx="375">
                  <c:v>72683.762267459708</c:v>
                </c:pt>
                <c:pt idx="376">
                  <c:v>72878.111278890778</c:v>
                </c:pt>
                <c:pt idx="377">
                  <c:v>73072.464192101936</c:v>
                </c:pt>
                <c:pt idx="378">
                  <c:v>73266.820976042742</c:v>
                </c:pt>
                <c:pt idx="379">
                  <c:v>73461.181599990741</c:v>
                </c:pt>
                <c:pt idx="380">
                  <c:v>73655.546033547173</c:v>
                </c:pt>
                <c:pt idx="381">
                  <c:v>73849.914246632674</c:v>
                </c:pt>
                <c:pt idx="382">
                  <c:v>74044.286209483151</c:v>
                </c:pt>
                <c:pt idx="383">
                  <c:v>74238.661892645658</c:v>
                </c:pt>
                <c:pt idx="384">
                  <c:v>74433.041266974353</c:v>
                </c:pt>
                <c:pt idx="385">
                  <c:v>74627.424303626467</c:v>
                </c:pt>
                <c:pt idx="386">
                  <c:v>74821.810974058448</c:v>
                </c:pt>
                <c:pt idx="387">
                  <c:v>75016.201250022103</c:v>
                </c:pt>
                <c:pt idx="388">
                  <c:v>75210.59510356067</c:v>
                </c:pt>
                <c:pt idx="389">
                  <c:v>75404.992507005241</c:v>
                </c:pt>
                <c:pt idx="390">
                  <c:v>75599.393432970959</c:v>
                </c:pt>
                <c:pt idx="391">
                  <c:v>75793.797854353441</c:v>
                </c:pt>
                <c:pt idx="392">
                  <c:v>75988.205744325227</c:v>
                </c:pt>
                <c:pt idx="393">
                  <c:v>76182.617076332142</c:v>
                </c:pt>
                <c:pt idx="394">
                  <c:v>76377.031824089951</c:v>
                </c:pt>
                <c:pt idx="395">
                  <c:v>76571.449961580918</c:v>
                </c:pt>
                <c:pt idx="396">
                  <c:v>76765.871463050411</c:v>
                </c:pt>
                <c:pt idx="397">
                  <c:v>76960.296303003604</c:v>
                </c:pt>
                <c:pt idx="398">
                  <c:v>77154.724456202195</c:v>
                </c:pt>
                <c:pt idx="399">
                  <c:v>77349.155897661258</c:v>
                </c:pt>
                <c:pt idx="400">
                  <c:v>77543.590602646029</c:v>
                </c:pt>
                <c:pt idx="401">
                  <c:v>77738.028546668749</c:v>
                </c:pt>
                <c:pt idx="402">
                  <c:v>77932.469705485652</c:v>
                </c:pt>
                <c:pt idx="403">
                  <c:v>78126.914055093992</c:v>
                </c:pt>
                <c:pt idx="404">
                  <c:v>78321.361571728863</c:v>
                </c:pt>
                <c:pt idx="405">
                  <c:v>78515.812231860516</c:v>
                </c:pt>
                <c:pt idx="406">
                  <c:v>78710.266012191292</c:v>
                </c:pt>
                <c:pt idx="407">
                  <c:v>78904.722889652767</c:v>
                </c:pt>
                <c:pt idx="408">
                  <c:v>79099.182841403119</c:v>
                </c:pt>
                <c:pt idx="409">
                  <c:v>79293.645844824117</c:v>
                </c:pt>
                <c:pt idx="410">
                  <c:v>79488.111877518561</c:v>
                </c:pt>
                <c:pt idx="411">
                  <c:v>79682.580917307569</c:v>
                </c:pt>
                <c:pt idx="412">
                  <c:v>79877.052942227878</c:v>
                </c:pt>
                <c:pt idx="413">
                  <c:v>80071.52793052925</c:v>
                </c:pt>
                <c:pt idx="414">
                  <c:v>80266.005860671925</c:v>
                </c:pt>
                <c:pt idx="415">
                  <c:v>80460.486711324105</c:v>
                </c:pt>
                <c:pt idx="416">
                  <c:v>80654.970461359335</c:v>
                </c:pt>
                <c:pt idx="417">
                  <c:v>80849.457089854201</c:v>
                </c:pt>
                <c:pt idx="418">
                  <c:v>81043.946576085829</c:v>
                </c:pt>
                <c:pt idx="419">
                  <c:v>81238.438899529399</c:v>
                </c:pt>
                <c:pt idx="420">
                  <c:v>81432.934039856002</c:v>
                </c:pt>
                <c:pt idx="421">
                  <c:v>81627.431976930078</c:v>
                </c:pt>
                <c:pt idx="422">
                  <c:v>81821.932690807327</c:v>
                </c:pt>
                <c:pt idx="423">
                  <c:v>82016.436161732243</c:v>
                </c:pt>
                <c:pt idx="424">
                  <c:v>82210.942370136137</c:v>
                </c:pt>
                <c:pt idx="425">
                  <c:v>82405.451296634725</c:v>
                </c:pt>
                <c:pt idx="426">
                  <c:v>82599.96292202601</c:v>
                </c:pt>
                <c:pt idx="427">
                  <c:v>82794.47722728824</c:v>
                </c:pt>
                <c:pt idx="428">
                  <c:v>82988.994193577717</c:v>
                </c:pt>
                <c:pt idx="429">
                  <c:v>83183.51380222672</c:v>
                </c:pt>
                <c:pt idx="430">
                  <c:v>83378.036034741541</c:v>
                </c:pt>
                <c:pt idx="431">
                  <c:v>83572.560872800357</c:v>
                </c:pt>
                <c:pt idx="432">
                  <c:v>83767.08829825127</c:v>
                </c:pt>
                <c:pt idx="433">
                  <c:v>83961.618293110412</c:v>
                </c:pt>
                <c:pt idx="434">
                  <c:v>84156.150839559967</c:v>
                </c:pt>
                <c:pt idx="435">
                  <c:v>84350.685919946176</c:v>
                </c:pt>
                <c:pt idx="436">
                  <c:v>84545.223516777638</c:v>
                </c:pt>
                <c:pt idx="437">
                  <c:v>84739.763612723298</c:v>
                </c:pt>
                <c:pt idx="438">
                  <c:v>84934.306190610601</c:v>
                </c:pt>
                <c:pt idx="439">
                  <c:v>85128.851233423877</c:v>
                </c:pt>
                <c:pt idx="440">
                  <c:v>85323.398724302344</c:v>
                </c:pt>
                <c:pt idx="441">
                  <c:v>85517.94864653844</c:v>
                </c:pt>
                <c:pt idx="442">
                  <c:v>85712.500983576145</c:v>
                </c:pt>
                <c:pt idx="443">
                  <c:v>85907.055719009135</c:v>
                </c:pt>
                <c:pt idx="444">
                  <c:v>86101.612836579225</c:v>
                </c:pt>
                <c:pt idx="445">
                  <c:v>86296.172320174621</c:v>
                </c:pt>
                <c:pt idx="446">
                  <c:v>86490.734153828336</c:v>
                </c:pt>
                <c:pt idx="447">
                  <c:v>86685.298321716502</c:v>
                </c:pt>
                <c:pt idx="448">
                  <c:v>86879.864808156824</c:v>
                </c:pt>
                <c:pt idx="449">
                  <c:v>87074.433597607043</c:v>
                </c:pt>
                <c:pt idx="450">
                  <c:v>87269.004674663214</c:v>
                </c:pt>
                <c:pt idx="451">
                  <c:v>87463.578024058384</c:v>
                </c:pt>
                <c:pt idx="452">
                  <c:v>87658.15363066092</c:v>
                </c:pt>
                <c:pt idx="453">
                  <c:v>87852.731479473092</c:v>
                </c:pt>
                <c:pt idx="454">
                  <c:v>88047.311555629538</c:v>
                </c:pt>
                <c:pt idx="455">
                  <c:v>88241.893844395876</c:v>
                </c:pt>
                <c:pt idx="456">
                  <c:v>88436.478331167265</c:v>
                </c:pt>
                <c:pt idx="457">
                  <c:v>88631.065001466864</c:v>
                </c:pt>
                <c:pt idx="458">
                  <c:v>88825.653840944608</c:v>
                </c:pt>
                <c:pt idx="459">
                  <c:v>89020.244835375706</c:v>
                </c:pt>
                <c:pt idx="460">
                  <c:v>89214.837970659326</c:v>
                </c:pt>
                <c:pt idx="461">
                  <c:v>89409.433232817246</c:v>
                </c:pt>
                <c:pt idx="462">
                  <c:v>89604.030607992507</c:v>
                </c:pt>
                <c:pt idx="463">
                  <c:v>89798.630082448115</c:v>
                </c:pt>
                <c:pt idx="464">
                  <c:v>89993.231642565748</c:v>
                </c:pt>
                <c:pt idx="465">
                  <c:v>90187.835274844518</c:v>
                </c:pt>
                <c:pt idx="466">
                  <c:v>90382.440965899572</c:v>
                </c:pt>
                <c:pt idx="467">
                  <c:v>90577.048702461019</c:v>
                </c:pt>
                <c:pt idx="468">
                  <c:v>90771.658471372662</c:v>
                </c:pt>
                <c:pt idx="469">
                  <c:v>90966.270259590645</c:v>
                </c:pt>
                <c:pt idx="470">
                  <c:v>91160.884054182461</c:v>
                </c:pt>
                <c:pt idx="471">
                  <c:v>91355.499842325618</c:v>
                </c:pt>
                <c:pt idx="472">
                  <c:v>91550.117611306545</c:v>
                </c:pt>
                <c:pt idx="473">
                  <c:v>91744.737348519368</c:v>
                </c:pt>
                <c:pt idx="474">
                  <c:v>91939.359041464908</c:v>
                </c:pt>
                <c:pt idx="475">
                  <c:v>92133.982677749445</c:v>
                </c:pt>
                <c:pt idx="476">
                  <c:v>92328.608245083582</c:v>
                </c:pt>
                <c:pt idx="477">
                  <c:v>92523.235731281282</c:v>
                </c:pt>
                <c:pt idx="478">
                  <c:v>92717.865124258635</c:v>
                </c:pt>
                <c:pt idx="479">
                  <c:v>92912.496412032939</c:v>
                </c:pt>
                <c:pt idx="480">
                  <c:v>93107.129582721507</c:v>
                </c:pt>
                <c:pt idx="481">
                  <c:v>93301.764624540738</c:v>
                </c:pt>
                <c:pt idx="482">
                  <c:v>93496.401525805006</c:v>
                </c:pt>
                <c:pt idx="483">
                  <c:v>93691.04027492569</c:v>
                </c:pt>
                <c:pt idx="484">
                  <c:v>93885.680860410197</c:v>
                </c:pt>
                <c:pt idx="485">
                  <c:v>94080.323270860827</c:v>
                </c:pt>
                <c:pt idx="486">
                  <c:v>94274.967494974015</c:v>
                </c:pt>
                <c:pt idx="487">
                  <c:v>94469.613521539228</c:v>
                </c:pt>
                <c:pt idx="488">
                  <c:v>94664.261339437944</c:v>
                </c:pt>
                <c:pt idx="489">
                  <c:v>94858.910937642926</c:v>
                </c:pt>
                <c:pt idx="490">
                  <c:v>95053.562305217085</c:v>
                </c:pt>
                <c:pt idx="491">
                  <c:v>95248.215431312638</c:v>
                </c:pt>
                <c:pt idx="492">
                  <c:v>95442.870305170203</c:v>
                </c:pt>
                <c:pt idx="493">
                  <c:v>95637.52691611796</c:v>
                </c:pt>
                <c:pt idx="494">
                  <c:v>95832.185253570628</c:v>
                </c:pt>
                <c:pt idx="495">
                  <c:v>96026.845307028663</c:v>
                </c:pt>
                <c:pt idx="496">
                  <c:v>96221.50706607748</c:v>
                </c:pt>
                <c:pt idx="497">
                  <c:v>96416.170520386382</c:v>
                </c:pt>
                <c:pt idx="498">
                  <c:v>96610.835659707911</c:v>
                </c:pt>
                <c:pt idx="499">
                  <c:v>96805.502473877015</c:v>
                </c:pt>
                <c:pt idx="500">
                  <c:v>97000.170952810018</c:v>
                </c:pt>
                <c:pt idx="501">
                  <c:v>97194.84108650405</c:v>
                </c:pt>
                <c:pt idx="502">
                  <c:v>97389.512865036071</c:v>
                </c:pt>
                <c:pt idx="503">
                  <c:v>97584.186278562178</c:v>
                </c:pt>
                <c:pt idx="504">
                  <c:v>97778.861317316754</c:v>
                </c:pt>
                <c:pt idx="505">
                  <c:v>97973.537971611731</c:v>
                </c:pt>
                <c:pt idx="506">
                  <c:v>98168.216231835846</c:v>
                </c:pt>
                <c:pt idx="507">
                  <c:v>98362.896088453752</c:v>
                </c:pt>
                <c:pt idx="508">
                  <c:v>98557.577532005482</c:v>
                </c:pt>
                <c:pt idx="509">
                  <c:v>98752.260553105501</c:v>
                </c:pt>
                <c:pt idx="510">
                  <c:v>98946.945142442113</c:v>
                </c:pt>
                <c:pt idx="511">
                  <c:v>99141.631290776655</c:v>
                </c:pt>
                <c:pt idx="512">
                  <c:v>99336.318988942818</c:v>
                </c:pt>
                <c:pt idx="513">
                  <c:v>99531.008227846003</c:v>
                </c:pt>
                <c:pt idx="514">
                  <c:v>99725.698998462467</c:v>
                </c:pt>
                <c:pt idx="515">
                  <c:v>99920.391291838794</c:v>
                </c:pt>
                <c:pt idx="516">
                  <c:v>100115.0850990911</c:v>
                </c:pt>
                <c:pt idx="517">
                  <c:v>100309.78041140444</c:v>
                </c:pt>
                <c:pt idx="518">
                  <c:v>100504.47722003209</c:v>
                </c:pt>
                <c:pt idx="519">
                  <c:v>100699.17551629488</c:v>
                </c:pt>
                <c:pt idx="520">
                  <c:v>100893.87529158063</c:v>
                </c:pt>
                <c:pt idx="521">
                  <c:v>101088.57653734335</c:v>
                </c:pt>
                <c:pt idx="522">
                  <c:v>101283.27924510284</c:v>
                </c:pt>
                <c:pt idx="523">
                  <c:v>101477.98340644373</c:v>
                </c:pt>
                <c:pt idx="524">
                  <c:v>101672.68901301523</c:v>
                </c:pt>
                <c:pt idx="525">
                  <c:v>101867.39605653026</c:v>
                </c:pt>
                <c:pt idx="526">
                  <c:v>102062.10452876484</c:v>
                </c:pt>
                <c:pt idx="527">
                  <c:v>102256.81442155773</c:v>
                </c:pt>
                <c:pt idx="528">
                  <c:v>102451.52572680954</c:v>
                </c:pt>
                <c:pt idx="529">
                  <c:v>102646.23843648232</c:v>
                </c:pt>
                <c:pt idx="530">
                  <c:v>102840.95254259894</c:v>
                </c:pt>
                <c:pt idx="531">
                  <c:v>103035.66803724255</c:v>
                </c:pt>
                <c:pt idx="532">
                  <c:v>103230.38491255588</c:v>
                </c:pt>
                <c:pt idx="533">
                  <c:v>103425.10316074084</c:v>
                </c:pt>
                <c:pt idx="534">
                  <c:v>103619.82277405795</c:v>
                </c:pt>
                <c:pt idx="535">
                  <c:v>103814.54374482561</c:v>
                </c:pt>
                <c:pt idx="536">
                  <c:v>104009.2660654198</c:v>
                </c:pt>
                <c:pt idx="537">
                  <c:v>104203.98972827343</c:v>
                </c:pt>
                <c:pt idx="538">
                  <c:v>104398.71472587572</c:v>
                </c:pt>
                <c:pt idx="539">
                  <c:v>104593.44105077189</c:v>
                </c:pt>
                <c:pt idx="540">
                  <c:v>104788.16869556245</c:v>
                </c:pt>
                <c:pt idx="541">
                  <c:v>104982.89765290277</c:v>
                </c:pt>
                <c:pt idx="542">
                  <c:v>105177.62791550255</c:v>
                </c:pt>
                <c:pt idx="543">
                  <c:v>105372.35947612539</c:v>
                </c:pt>
                <c:pt idx="544">
                  <c:v>105567.09232758822</c:v>
                </c:pt>
                <c:pt idx="545">
                  <c:v>105761.82646276073</c:v>
                </c:pt>
                <c:pt idx="546">
                  <c:v>105956.56187456512</c:v>
                </c:pt>
                <c:pt idx="547">
                  <c:v>106151.29855597537</c:v>
                </c:pt>
                <c:pt idx="548">
                  <c:v>106346.03650001694</c:v>
                </c:pt>
                <c:pt idx="549">
                  <c:v>106540.77569976624</c:v>
                </c:pt>
                <c:pt idx="550">
                  <c:v>106735.51614835011</c:v>
                </c:pt>
                <c:pt idx="551">
                  <c:v>106930.25783894549</c:v>
                </c:pt>
                <c:pt idx="552">
                  <c:v>107125.0007647788</c:v>
                </c:pt>
                <c:pt idx="553">
                  <c:v>107319.74491912569</c:v>
                </c:pt>
                <c:pt idx="554">
                  <c:v>107514.49029531037</c:v>
                </c:pt>
                <c:pt idx="555">
                  <c:v>107709.2368867054</c:v>
                </c:pt>
                <c:pt idx="556">
                  <c:v>107903.98468673111</c:v>
                </c:pt>
                <c:pt idx="557">
                  <c:v>108098.73368885512</c:v>
                </c:pt>
                <c:pt idx="558">
                  <c:v>108293.48388659213</c:v>
                </c:pt>
                <c:pt idx="559">
                  <c:v>108488.23527350329</c:v>
                </c:pt>
                <c:pt idx="560">
                  <c:v>108682.98784319588</c:v>
                </c:pt>
                <c:pt idx="561">
                  <c:v>108877.74158932285</c:v>
                </c:pt>
                <c:pt idx="562">
                  <c:v>109072.49650558252</c:v>
                </c:pt>
                <c:pt idx="563">
                  <c:v>109267.25258571803</c:v>
                </c:pt>
                <c:pt idx="564">
                  <c:v>109462.00982351703</c:v>
                </c:pt>
                <c:pt idx="565">
                  <c:v>109656.76821281131</c:v>
                </c:pt>
                <c:pt idx="566">
                  <c:v>109851.52774747627</c:v>
                </c:pt>
                <c:pt idx="567">
                  <c:v>110046.28842143073</c:v>
                </c:pt>
                <c:pt idx="568">
                  <c:v>110241.05022863641</c:v>
                </c:pt>
                <c:pt idx="569">
                  <c:v>110435.81316309758</c:v>
                </c:pt>
                <c:pt idx="570">
                  <c:v>110630.57721886072</c:v>
                </c:pt>
                <c:pt idx="571">
                  <c:v>110825.34239001409</c:v>
                </c:pt>
                <c:pt idx="572">
                  <c:v>111020.10867068746</c:v>
                </c:pt>
                <c:pt idx="573">
                  <c:v>111214.87605505162</c:v>
                </c:pt>
                <c:pt idx="574">
                  <c:v>111409.64453731813</c:v>
                </c:pt>
                <c:pt idx="575">
                  <c:v>111604.41411173895</c:v>
                </c:pt>
                <c:pt idx="576">
                  <c:v>111799.18477260596</c:v>
                </c:pt>
                <c:pt idx="577">
                  <c:v>111993.95651425085</c:v>
                </c:pt>
                <c:pt idx="578">
                  <c:v>112188.72933104455</c:v>
                </c:pt>
                <c:pt idx="579">
                  <c:v>112383.50321739704</c:v>
                </c:pt>
                <c:pt idx="580">
                  <c:v>38804.611896508657</c:v>
                </c:pt>
                <c:pt idx="581">
                  <c:v>38677.383660782369</c:v>
                </c:pt>
                <c:pt idx="582">
                  <c:v>38550.155425056124</c:v>
                </c:pt>
                <c:pt idx="583">
                  <c:v>38422.92718932985</c:v>
                </c:pt>
                <c:pt idx="584">
                  <c:v>38295.698953603605</c:v>
                </c:pt>
                <c:pt idx="585">
                  <c:v>38168.470717877331</c:v>
                </c:pt>
                <c:pt idx="586">
                  <c:v>38041.242482151072</c:v>
                </c:pt>
                <c:pt idx="587">
                  <c:v>37914.014246424813</c:v>
                </c:pt>
                <c:pt idx="588">
                  <c:v>37786.786010698554</c:v>
                </c:pt>
                <c:pt idx="589">
                  <c:v>37659.557774972294</c:v>
                </c:pt>
                <c:pt idx="590">
                  <c:v>37532.329539246028</c:v>
                </c:pt>
                <c:pt idx="591">
                  <c:v>37405.101303519768</c:v>
                </c:pt>
                <c:pt idx="592">
                  <c:v>37277.873067793509</c:v>
                </c:pt>
                <c:pt idx="593">
                  <c:v>37150.644832067243</c:v>
                </c:pt>
                <c:pt idx="594">
                  <c:v>37023.416596340991</c:v>
                </c:pt>
                <c:pt idx="595">
                  <c:v>36896.188360614724</c:v>
                </c:pt>
                <c:pt idx="596">
                  <c:v>36768.960124888472</c:v>
                </c:pt>
                <c:pt idx="597">
                  <c:v>36641.731889162198</c:v>
                </c:pt>
                <c:pt idx="598">
                  <c:v>36514.503653435939</c:v>
                </c:pt>
                <c:pt idx="599">
                  <c:v>36387.275417709679</c:v>
                </c:pt>
                <c:pt idx="600">
                  <c:v>36260.047181983398</c:v>
                </c:pt>
                <c:pt idx="601">
                  <c:v>36132.818946257146</c:v>
                </c:pt>
                <c:pt idx="602">
                  <c:v>36005.59071053088</c:v>
                </c:pt>
                <c:pt idx="603">
                  <c:v>35878.362474804628</c:v>
                </c:pt>
                <c:pt idx="604">
                  <c:v>35751.134239078361</c:v>
                </c:pt>
                <c:pt idx="605">
                  <c:v>35623.906003352087</c:v>
                </c:pt>
                <c:pt idx="606">
                  <c:v>35496.677767625835</c:v>
                </c:pt>
                <c:pt idx="607">
                  <c:v>35369.449531899569</c:v>
                </c:pt>
                <c:pt idx="608">
                  <c:v>35242.221296173317</c:v>
                </c:pt>
                <c:pt idx="609">
                  <c:v>35114.99306044705</c:v>
                </c:pt>
                <c:pt idx="610">
                  <c:v>34987.764824720798</c:v>
                </c:pt>
                <c:pt idx="611">
                  <c:v>34860.536588994531</c:v>
                </c:pt>
                <c:pt idx="612">
                  <c:v>34733.308353268265</c:v>
                </c:pt>
                <c:pt idx="613">
                  <c:v>34606.080117542006</c:v>
                </c:pt>
                <c:pt idx="614">
                  <c:v>34478.851881815739</c:v>
                </c:pt>
                <c:pt idx="615">
                  <c:v>34351.623646089487</c:v>
                </c:pt>
                <c:pt idx="616">
                  <c:v>34224.39541036322</c:v>
                </c:pt>
                <c:pt idx="617">
                  <c:v>34097.167174636968</c:v>
                </c:pt>
                <c:pt idx="618">
                  <c:v>33969.938938910687</c:v>
                </c:pt>
                <c:pt idx="619">
                  <c:v>33842.710703184421</c:v>
                </c:pt>
                <c:pt idx="620">
                  <c:v>33715.482467458169</c:v>
                </c:pt>
                <c:pt idx="621">
                  <c:v>33588.254231731902</c:v>
                </c:pt>
                <c:pt idx="622">
                  <c:v>33461.02599600565</c:v>
                </c:pt>
                <c:pt idx="623">
                  <c:v>33333.797760279384</c:v>
                </c:pt>
                <c:pt idx="624">
                  <c:v>33206.569524553117</c:v>
                </c:pt>
                <c:pt idx="625">
                  <c:v>33079.341288826858</c:v>
                </c:pt>
                <c:pt idx="626">
                  <c:v>32952.113053100598</c:v>
                </c:pt>
                <c:pt idx="627">
                  <c:v>32824.884817374339</c:v>
                </c:pt>
                <c:pt idx="628">
                  <c:v>32697.656581648072</c:v>
                </c:pt>
                <c:pt idx="629">
                  <c:v>32570.42834592182</c:v>
                </c:pt>
                <c:pt idx="630">
                  <c:v>32443.200110195554</c:v>
                </c:pt>
                <c:pt idx="631">
                  <c:v>32315.971874469287</c:v>
                </c:pt>
                <c:pt idx="632">
                  <c:v>32188.743638743035</c:v>
                </c:pt>
                <c:pt idx="633">
                  <c:v>32061.515403016765</c:v>
                </c:pt>
                <c:pt idx="634">
                  <c:v>31934.287167290513</c:v>
                </c:pt>
                <c:pt idx="635">
                  <c:v>31807.058931564246</c:v>
                </c:pt>
                <c:pt idx="636">
                  <c:v>31679.83069583798</c:v>
                </c:pt>
                <c:pt idx="637">
                  <c:v>31552.602460111713</c:v>
                </c:pt>
                <c:pt idx="638">
                  <c:v>31425.374224385447</c:v>
                </c:pt>
                <c:pt idx="639">
                  <c:v>31298.145988659195</c:v>
                </c:pt>
                <c:pt idx="640">
                  <c:v>31170.917752932928</c:v>
                </c:pt>
                <c:pt idx="641">
                  <c:v>31043.68951720668</c:v>
                </c:pt>
                <c:pt idx="642">
                  <c:v>30916.461281480428</c:v>
                </c:pt>
                <c:pt idx="643">
                  <c:v>30789.233045754183</c:v>
                </c:pt>
                <c:pt idx="644">
                  <c:v>30662.00481002792</c:v>
                </c:pt>
                <c:pt idx="645">
                  <c:v>30534.776574301672</c:v>
                </c:pt>
                <c:pt idx="646">
                  <c:v>30407.548338575412</c:v>
                </c:pt>
                <c:pt idx="647">
                  <c:v>30280.320102849164</c:v>
                </c:pt>
                <c:pt idx="648">
                  <c:v>30153.091867122912</c:v>
                </c:pt>
                <c:pt idx="649">
                  <c:v>30025.863631396653</c:v>
                </c:pt>
                <c:pt idx="650">
                  <c:v>29898.635395670404</c:v>
                </c:pt>
                <c:pt idx="651">
                  <c:v>29771.407159944145</c:v>
                </c:pt>
                <c:pt idx="652">
                  <c:v>29644.178924217897</c:v>
                </c:pt>
                <c:pt idx="653">
                  <c:v>29516.950688491645</c:v>
                </c:pt>
                <c:pt idx="654">
                  <c:v>29389.7224527654</c:v>
                </c:pt>
                <c:pt idx="655">
                  <c:v>29262.49421703914</c:v>
                </c:pt>
                <c:pt idx="656">
                  <c:v>29135.265981312888</c:v>
                </c:pt>
                <c:pt idx="657">
                  <c:v>29008.037745586629</c:v>
                </c:pt>
                <c:pt idx="658">
                  <c:v>28880.809509860381</c:v>
                </c:pt>
                <c:pt idx="659">
                  <c:v>28753.581274134129</c:v>
                </c:pt>
                <c:pt idx="660">
                  <c:v>28626.353038407884</c:v>
                </c:pt>
                <c:pt idx="661">
                  <c:v>28499.124802681625</c:v>
                </c:pt>
                <c:pt idx="662">
                  <c:v>28371.896566955376</c:v>
                </c:pt>
                <c:pt idx="663">
                  <c:v>28244.668331229113</c:v>
                </c:pt>
                <c:pt idx="664">
                  <c:v>28117.440095502865</c:v>
                </c:pt>
                <c:pt idx="665">
                  <c:v>27990.211859776617</c:v>
                </c:pt>
                <c:pt idx="666">
                  <c:v>27862.983624050368</c:v>
                </c:pt>
                <c:pt idx="667">
                  <c:v>27735.755388324105</c:v>
                </c:pt>
                <c:pt idx="668">
                  <c:v>27608.527152597842</c:v>
                </c:pt>
                <c:pt idx="669">
                  <c:v>27481.298916871594</c:v>
                </c:pt>
                <c:pt idx="670">
                  <c:v>27354.070681145335</c:v>
                </c:pt>
                <c:pt idx="671">
                  <c:v>27226.842445419101</c:v>
                </c:pt>
                <c:pt idx="672">
                  <c:v>27099.614209692842</c:v>
                </c:pt>
                <c:pt idx="673">
                  <c:v>26972.38597396659</c:v>
                </c:pt>
                <c:pt idx="674">
                  <c:v>26845.15773824033</c:v>
                </c:pt>
                <c:pt idx="675">
                  <c:v>26717.929502514078</c:v>
                </c:pt>
                <c:pt idx="676">
                  <c:v>26590.701266787823</c:v>
                </c:pt>
                <c:pt idx="677">
                  <c:v>26463.473031061574</c:v>
                </c:pt>
                <c:pt idx="678">
                  <c:v>26336.244795335337</c:v>
                </c:pt>
                <c:pt idx="679">
                  <c:v>26209.016559609077</c:v>
                </c:pt>
                <c:pt idx="680">
                  <c:v>26081.788323882814</c:v>
                </c:pt>
                <c:pt idx="681">
                  <c:v>25954.560088156552</c:v>
                </c:pt>
                <c:pt idx="682">
                  <c:v>25827.331852430318</c:v>
                </c:pt>
                <c:pt idx="683">
                  <c:v>25700.103616704066</c:v>
                </c:pt>
                <c:pt idx="684">
                  <c:v>25572.875380977803</c:v>
                </c:pt>
                <c:pt idx="685">
                  <c:v>25445.647145251543</c:v>
                </c:pt>
                <c:pt idx="686">
                  <c:v>25318.418909525284</c:v>
                </c:pt>
                <c:pt idx="687">
                  <c:v>25191.19067379905</c:v>
                </c:pt>
                <c:pt idx="688">
                  <c:v>25063.962438072787</c:v>
                </c:pt>
                <c:pt idx="689">
                  <c:v>24936.734202346539</c:v>
                </c:pt>
                <c:pt idx="690">
                  <c:v>24809.505966620276</c:v>
                </c:pt>
                <c:pt idx="691">
                  <c:v>24682.277730894042</c:v>
                </c:pt>
                <c:pt idx="692">
                  <c:v>24555.049495167783</c:v>
                </c:pt>
                <c:pt idx="693">
                  <c:v>24427.821259441524</c:v>
                </c:pt>
                <c:pt idx="694">
                  <c:v>24300.593023715272</c:v>
                </c:pt>
                <c:pt idx="695">
                  <c:v>24173.364787989038</c:v>
                </c:pt>
                <c:pt idx="696">
                  <c:v>24046.136552262778</c:v>
                </c:pt>
                <c:pt idx="697">
                  <c:v>23918.908316536515</c:v>
                </c:pt>
                <c:pt idx="698">
                  <c:v>23791.680080810253</c:v>
                </c:pt>
                <c:pt idx="699">
                  <c:v>23664.451845084019</c:v>
                </c:pt>
                <c:pt idx="700">
                  <c:v>23537.22360935777</c:v>
                </c:pt>
                <c:pt idx="701">
                  <c:v>23409.995373631511</c:v>
                </c:pt>
                <c:pt idx="702">
                  <c:v>23282.767137905248</c:v>
                </c:pt>
                <c:pt idx="703">
                  <c:v>23155.538902179014</c:v>
                </c:pt>
                <c:pt idx="704">
                  <c:v>23028.310666452751</c:v>
                </c:pt>
                <c:pt idx="705">
                  <c:v>22901.082430726488</c:v>
                </c:pt>
                <c:pt idx="706">
                  <c:v>22773.85419500024</c:v>
                </c:pt>
                <c:pt idx="707">
                  <c:v>22646.625959273984</c:v>
                </c:pt>
                <c:pt idx="708">
                  <c:v>22519.397723547747</c:v>
                </c:pt>
                <c:pt idx="709">
                  <c:v>22392.169487821484</c:v>
                </c:pt>
                <c:pt idx="710">
                  <c:v>22264.941252095225</c:v>
                </c:pt>
                <c:pt idx="711">
                  <c:v>22137.713016368962</c:v>
                </c:pt>
                <c:pt idx="712">
                  <c:v>22010.484780642739</c:v>
                </c:pt>
                <c:pt idx="713">
                  <c:v>21883.256544916476</c:v>
                </c:pt>
                <c:pt idx="714">
                  <c:v>21756.028309190213</c:v>
                </c:pt>
                <c:pt idx="715">
                  <c:v>21628.800073463954</c:v>
                </c:pt>
                <c:pt idx="716">
                  <c:v>21501.57183773772</c:v>
                </c:pt>
                <c:pt idx="717">
                  <c:v>21374.343602011457</c:v>
                </c:pt>
                <c:pt idx="718">
                  <c:v>21247.115366285212</c:v>
                </c:pt>
                <c:pt idx="719">
                  <c:v>21119.887130558949</c:v>
                </c:pt>
                <c:pt idx="720">
                  <c:v>20992.658894832715</c:v>
                </c:pt>
                <c:pt idx="721">
                  <c:v>20865.430659106452</c:v>
                </c:pt>
                <c:pt idx="722">
                  <c:v>20738.202423380193</c:v>
                </c:pt>
                <c:pt idx="723">
                  <c:v>20610.974187653934</c:v>
                </c:pt>
                <c:pt idx="724">
                  <c:v>20483.745951927707</c:v>
                </c:pt>
                <c:pt idx="725">
                  <c:v>20356.517716201448</c:v>
                </c:pt>
                <c:pt idx="726">
                  <c:v>20229.289480475185</c:v>
                </c:pt>
                <c:pt idx="727">
                  <c:v>20102.061244748922</c:v>
                </c:pt>
                <c:pt idx="728">
                  <c:v>19974.833009022663</c:v>
                </c:pt>
                <c:pt idx="729">
                  <c:v>19847.60477329644</c:v>
                </c:pt>
                <c:pt idx="730">
                  <c:v>19720.376537570177</c:v>
                </c:pt>
                <c:pt idx="731">
                  <c:v>19593.148301843918</c:v>
                </c:pt>
                <c:pt idx="732">
                  <c:v>19465.920066117655</c:v>
                </c:pt>
                <c:pt idx="733">
                  <c:v>19338.691830391424</c:v>
                </c:pt>
                <c:pt idx="734">
                  <c:v>19211.463594665162</c:v>
                </c:pt>
                <c:pt idx="735">
                  <c:v>19084.235358938913</c:v>
                </c:pt>
                <c:pt idx="736">
                  <c:v>18957.00712321265</c:v>
                </c:pt>
                <c:pt idx="737">
                  <c:v>18829.778887486416</c:v>
                </c:pt>
                <c:pt idx="738">
                  <c:v>18702.550651760157</c:v>
                </c:pt>
                <c:pt idx="739">
                  <c:v>18575.322416033894</c:v>
                </c:pt>
                <c:pt idx="740">
                  <c:v>18448.094180307631</c:v>
                </c:pt>
                <c:pt idx="741">
                  <c:v>18320.865944581408</c:v>
                </c:pt>
                <c:pt idx="742">
                  <c:v>18193.637708855145</c:v>
                </c:pt>
                <c:pt idx="743">
                  <c:v>18066.409473128886</c:v>
                </c:pt>
                <c:pt idx="744">
                  <c:v>17939.181237402623</c:v>
                </c:pt>
                <c:pt idx="745">
                  <c:v>17811.95300167636</c:v>
                </c:pt>
                <c:pt idx="746">
                  <c:v>17684.72476595013</c:v>
                </c:pt>
                <c:pt idx="747">
                  <c:v>17557.496530223882</c:v>
                </c:pt>
                <c:pt idx="748">
                  <c:v>17430.268294497619</c:v>
                </c:pt>
                <c:pt idx="749">
                  <c:v>17303.040058771359</c:v>
                </c:pt>
                <c:pt idx="750">
                  <c:v>17175.811823045122</c:v>
                </c:pt>
                <c:pt idx="751">
                  <c:v>17048.583587318863</c:v>
                </c:pt>
                <c:pt idx="752">
                  <c:v>16921.3553515926</c:v>
                </c:pt>
                <c:pt idx="753">
                  <c:v>16794.127115866351</c:v>
                </c:pt>
                <c:pt idx="754">
                  <c:v>16666.898880140117</c:v>
                </c:pt>
                <c:pt idx="755">
                  <c:v>16539.670644413854</c:v>
                </c:pt>
                <c:pt idx="756">
                  <c:v>16412.442408687595</c:v>
                </c:pt>
                <c:pt idx="757">
                  <c:v>16285.214172961332</c:v>
                </c:pt>
                <c:pt idx="758">
                  <c:v>16157.985937235097</c:v>
                </c:pt>
                <c:pt idx="759">
                  <c:v>16030.757701508848</c:v>
                </c:pt>
                <c:pt idx="760">
                  <c:v>15903.529465782589</c:v>
                </c:pt>
                <c:pt idx="761">
                  <c:v>15776.301230056326</c:v>
                </c:pt>
                <c:pt idx="762">
                  <c:v>15649.072994330092</c:v>
                </c:pt>
                <c:pt idx="763">
                  <c:v>15521.844758603831</c:v>
                </c:pt>
                <c:pt idx="764">
                  <c:v>15394.61652287757</c:v>
                </c:pt>
                <c:pt idx="765">
                  <c:v>15267.388287151321</c:v>
                </c:pt>
                <c:pt idx="766">
                  <c:v>15140.160051425059</c:v>
                </c:pt>
                <c:pt idx="767">
                  <c:v>15012.931815698823</c:v>
                </c:pt>
                <c:pt idx="768">
                  <c:v>14885.703579972564</c:v>
                </c:pt>
                <c:pt idx="769">
                  <c:v>14758.475344246301</c:v>
                </c:pt>
                <c:pt idx="770">
                  <c:v>14631.247108520052</c:v>
                </c:pt>
                <c:pt idx="771">
                  <c:v>14504.018872793818</c:v>
                </c:pt>
                <c:pt idx="772">
                  <c:v>14376.790637067557</c:v>
                </c:pt>
                <c:pt idx="773">
                  <c:v>14249.562401341294</c:v>
                </c:pt>
                <c:pt idx="774">
                  <c:v>14122.334165615033</c:v>
                </c:pt>
                <c:pt idx="775">
                  <c:v>13995.105929888798</c:v>
                </c:pt>
                <c:pt idx="776">
                  <c:v>13867.877694162551</c:v>
                </c:pt>
                <c:pt idx="777">
                  <c:v>13740.64945843629</c:v>
                </c:pt>
                <c:pt idx="778">
                  <c:v>13613.421222710027</c:v>
                </c:pt>
                <c:pt idx="779">
                  <c:v>13486.192986983791</c:v>
                </c:pt>
                <c:pt idx="780">
                  <c:v>13358.964751257532</c:v>
                </c:pt>
                <c:pt idx="781">
                  <c:v>13231.736515531271</c:v>
                </c:pt>
                <c:pt idx="782">
                  <c:v>13104.508279805023</c:v>
                </c:pt>
                <c:pt idx="783">
                  <c:v>12977.280044078761</c:v>
                </c:pt>
                <c:pt idx="784">
                  <c:v>12850.051808352526</c:v>
                </c:pt>
                <c:pt idx="785">
                  <c:v>12722.823572626263</c:v>
                </c:pt>
                <c:pt idx="786">
                  <c:v>12595.595336900002</c:v>
                </c:pt>
                <c:pt idx="787">
                  <c:v>12468.367101173742</c:v>
                </c:pt>
                <c:pt idx="788">
                  <c:v>12341.138865447519</c:v>
                </c:pt>
                <c:pt idx="789">
                  <c:v>12213.910629721258</c:v>
                </c:pt>
                <c:pt idx="790">
                  <c:v>12086.682393994995</c:v>
                </c:pt>
                <c:pt idx="791">
                  <c:v>11959.454158268734</c:v>
                </c:pt>
                <c:pt idx="792">
                  <c:v>11832.2259225425</c:v>
                </c:pt>
                <c:pt idx="793">
                  <c:v>11704.997686816239</c:v>
                </c:pt>
                <c:pt idx="794">
                  <c:v>11577.769451089991</c:v>
                </c:pt>
                <c:pt idx="795">
                  <c:v>11450.541215363728</c:v>
                </c:pt>
                <c:pt idx="796">
                  <c:v>11323.312979637494</c:v>
                </c:pt>
                <c:pt idx="797">
                  <c:v>11196.084743911233</c:v>
                </c:pt>
                <c:pt idx="798">
                  <c:v>11068.856508184985</c:v>
                </c:pt>
                <c:pt idx="799">
                  <c:v>10941.628272458724</c:v>
                </c:pt>
                <c:pt idx="800">
                  <c:v>10814.400036732488</c:v>
                </c:pt>
                <c:pt idx="801">
                  <c:v>10687.171801006225</c:v>
                </c:pt>
                <c:pt idx="802">
                  <c:v>10559.943565279964</c:v>
                </c:pt>
                <c:pt idx="803">
                  <c:v>10432.715329553705</c:v>
                </c:pt>
                <c:pt idx="804">
                  <c:v>10305.487093827443</c:v>
                </c:pt>
                <c:pt idx="805">
                  <c:v>10178.258858101208</c:v>
                </c:pt>
                <c:pt idx="806">
                  <c:v>10051.030622374945</c:v>
                </c:pt>
                <c:pt idx="807">
                  <c:v>9923.8023866486838</c:v>
                </c:pt>
                <c:pt idx="808">
                  <c:v>9796.5741509224499</c:v>
                </c:pt>
                <c:pt idx="809">
                  <c:v>9669.3459151962143</c:v>
                </c:pt>
                <c:pt idx="810">
                  <c:v>9542.1176794699531</c:v>
                </c:pt>
                <c:pt idx="811">
                  <c:v>9414.8894437436938</c:v>
                </c:pt>
                <c:pt idx="812">
                  <c:v>9287.6612080174309</c:v>
                </c:pt>
                <c:pt idx="813">
                  <c:v>9160.4329722911953</c:v>
                </c:pt>
                <c:pt idx="814">
                  <c:v>9033.204736564936</c:v>
                </c:pt>
                <c:pt idx="815">
                  <c:v>8905.976500838673</c:v>
                </c:pt>
                <c:pt idx="816">
                  <c:v>8778.7482651124101</c:v>
                </c:pt>
                <c:pt idx="817">
                  <c:v>8651.5200293861762</c:v>
                </c:pt>
                <c:pt idx="818">
                  <c:v>8524.2917936599151</c:v>
                </c:pt>
                <c:pt idx="819">
                  <c:v>8397.0635579336522</c:v>
                </c:pt>
                <c:pt idx="820">
                  <c:v>8269.8353222074184</c:v>
                </c:pt>
                <c:pt idx="821">
                  <c:v>8142.6070864811572</c:v>
                </c:pt>
                <c:pt idx="822">
                  <c:v>8015.3788507549225</c:v>
                </c:pt>
                <c:pt idx="823">
                  <c:v>7888.1506150286614</c:v>
                </c:pt>
                <c:pt idx="824">
                  <c:v>7760.9223793023993</c:v>
                </c:pt>
                <c:pt idx="825">
                  <c:v>7633.6941435761382</c:v>
                </c:pt>
                <c:pt idx="826">
                  <c:v>7506.4659078499044</c:v>
                </c:pt>
                <c:pt idx="827">
                  <c:v>7379.2376721236424</c:v>
                </c:pt>
                <c:pt idx="828">
                  <c:v>7252.0094363973785</c:v>
                </c:pt>
                <c:pt idx="829">
                  <c:v>7124.7812006711174</c:v>
                </c:pt>
                <c:pt idx="830">
                  <c:v>6997.5529649448845</c:v>
                </c:pt>
                <c:pt idx="831">
                  <c:v>6870.3247292186234</c:v>
                </c:pt>
                <c:pt idx="832">
                  <c:v>6743.0964934923877</c:v>
                </c:pt>
                <c:pt idx="833">
                  <c:v>6615.8682577661257</c:v>
                </c:pt>
                <c:pt idx="834">
                  <c:v>6488.6400220398918</c:v>
                </c:pt>
                <c:pt idx="835">
                  <c:v>6361.4117863136298</c:v>
                </c:pt>
                <c:pt idx="836">
                  <c:v>6234.1835505873669</c:v>
                </c:pt>
                <c:pt idx="837">
                  <c:v>6106.9553148611058</c:v>
                </c:pt>
                <c:pt idx="838">
                  <c:v>5979.7270791348728</c:v>
                </c:pt>
                <c:pt idx="839">
                  <c:v>5852.4988434086099</c:v>
                </c:pt>
                <c:pt idx="840">
                  <c:v>5725.2706076823488</c:v>
                </c:pt>
                <c:pt idx="841">
                  <c:v>5598.0423719560886</c:v>
                </c:pt>
                <c:pt idx="842">
                  <c:v>5470.8141362298265</c:v>
                </c:pt>
                <c:pt idx="843">
                  <c:v>5343.5859005036173</c:v>
                </c:pt>
                <c:pt idx="844">
                  <c:v>5216.3576647773561</c:v>
                </c:pt>
                <c:pt idx="845">
                  <c:v>5089.1294290510959</c:v>
                </c:pt>
                <c:pt idx="846">
                  <c:v>4961.901193324833</c:v>
                </c:pt>
                <c:pt idx="847">
                  <c:v>4834.6729575985983</c:v>
                </c:pt>
                <c:pt idx="848">
                  <c:v>4707.4447218723371</c:v>
                </c:pt>
                <c:pt idx="849">
                  <c:v>4580.2164861460751</c:v>
                </c:pt>
                <c:pt idx="850">
                  <c:v>4452.988250419814</c:v>
                </c:pt>
                <c:pt idx="851">
                  <c:v>4325.7600146935793</c:v>
                </c:pt>
                <c:pt idx="852">
                  <c:v>4198.5317789673163</c:v>
                </c:pt>
                <c:pt idx="853">
                  <c:v>4071.3035432410547</c:v>
                </c:pt>
                <c:pt idx="854">
                  <c:v>3944.0753075147932</c:v>
                </c:pt>
                <c:pt idx="855">
                  <c:v>3816.8470717885889</c:v>
                </c:pt>
                <c:pt idx="856">
                  <c:v>3689.618836062326</c:v>
                </c:pt>
                <c:pt idx="857">
                  <c:v>3562.3906003360644</c:v>
                </c:pt>
                <c:pt idx="858">
                  <c:v>3435.1623646098028</c:v>
                </c:pt>
                <c:pt idx="859">
                  <c:v>3307.9341288835681</c:v>
                </c:pt>
                <c:pt idx="860">
                  <c:v>3180.7058931573051</c:v>
                </c:pt>
                <c:pt idx="861">
                  <c:v>3053.4776574310436</c:v>
                </c:pt>
                <c:pt idx="862">
                  <c:v>2926.2494217047802</c:v>
                </c:pt>
                <c:pt idx="863">
                  <c:v>2799.0211859785222</c:v>
                </c:pt>
                <c:pt idx="864">
                  <c:v>2671.7929502522875</c:v>
                </c:pt>
                <c:pt idx="865">
                  <c:v>2544.5647145260259</c:v>
                </c:pt>
                <c:pt idx="866">
                  <c:v>2417.3364787997643</c:v>
                </c:pt>
                <c:pt idx="867">
                  <c:v>2290.1082430735282</c:v>
                </c:pt>
                <c:pt idx="868">
                  <c:v>2162.8800073472921</c:v>
                </c:pt>
                <c:pt idx="869">
                  <c:v>2035.6517716210308</c:v>
                </c:pt>
                <c:pt idx="870">
                  <c:v>1908.4235358947724</c:v>
                </c:pt>
                <c:pt idx="871">
                  <c:v>1781.1953001685108</c:v>
                </c:pt>
                <c:pt idx="872">
                  <c:v>1653.9670644422761</c:v>
                </c:pt>
                <c:pt idx="873">
                  <c:v>1526.7388287160131</c:v>
                </c:pt>
                <c:pt idx="874">
                  <c:v>1399.5105929897516</c:v>
                </c:pt>
                <c:pt idx="875">
                  <c:v>1272.28235726349</c:v>
                </c:pt>
                <c:pt idx="876">
                  <c:v>1145.0541215372539</c:v>
                </c:pt>
                <c:pt idx="877">
                  <c:v>1017.8258858109923</c:v>
                </c:pt>
                <c:pt idx="878">
                  <c:v>890.59765008473403</c:v>
                </c:pt>
                <c:pt idx="879">
                  <c:v>763.3694143584994</c:v>
                </c:pt>
                <c:pt idx="880">
                  <c:v>636.14117863223646</c:v>
                </c:pt>
                <c:pt idx="881">
                  <c:v>508.91294290600172</c:v>
                </c:pt>
                <c:pt idx="882">
                  <c:v>381.68470717974014</c:v>
                </c:pt>
                <c:pt idx="883">
                  <c:v>254.45647145347718</c:v>
                </c:pt>
                <c:pt idx="884">
                  <c:v>127.22823572721558</c:v>
                </c:pt>
                <c:pt idx="885">
                  <c:v>9.8091269917943384E-10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-4.7060000000000088E-5</c:v>
                </c:pt>
                <c:pt idx="1">
                  <c:v>-4.6800000000000087E-5</c:v>
                </c:pt>
                <c:pt idx="2">
                  <c:v>-4.6540000000000086E-5</c:v>
                </c:pt>
                <c:pt idx="3">
                  <c:v>-4.6280000000000085E-5</c:v>
                </c:pt>
                <c:pt idx="4">
                  <c:v>-4.6020000000000085E-5</c:v>
                </c:pt>
                <c:pt idx="5">
                  <c:v>-4.5760000000000084E-5</c:v>
                </c:pt>
                <c:pt idx="6">
                  <c:v>-4.5500000000000083E-5</c:v>
                </c:pt>
                <c:pt idx="7">
                  <c:v>-4.5240000000000082E-5</c:v>
                </c:pt>
                <c:pt idx="8">
                  <c:v>-4.4980000000000081E-5</c:v>
                </c:pt>
                <c:pt idx="9">
                  <c:v>-4.472000000000008E-5</c:v>
                </c:pt>
                <c:pt idx="10">
                  <c:v>-4.4460000000000079E-5</c:v>
                </c:pt>
                <c:pt idx="11">
                  <c:v>-4.4200000000000078E-5</c:v>
                </c:pt>
                <c:pt idx="12">
                  <c:v>-4.3940000000000077E-5</c:v>
                </c:pt>
                <c:pt idx="13">
                  <c:v>-4.3680000000000076E-5</c:v>
                </c:pt>
                <c:pt idx="14">
                  <c:v>-4.3420000000000076E-5</c:v>
                </c:pt>
                <c:pt idx="15">
                  <c:v>-4.3160000000000075E-5</c:v>
                </c:pt>
                <c:pt idx="16">
                  <c:v>-4.2900000000000074E-5</c:v>
                </c:pt>
                <c:pt idx="17">
                  <c:v>-4.2640000000000073E-5</c:v>
                </c:pt>
                <c:pt idx="18">
                  <c:v>-4.2380000000000072E-5</c:v>
                </c:pt>
                <c:pt idx="19">
                  <c:v>-4.2120000000000071E-5</c:v>
                </c:pt>
                <c:pt idx="20">
                  <c:v>-4.186000000000007E-5</c:v>
                </c:pt>
                <c:pt idx="21">
                  <c:v>-4.1600000000000069E-5</c:v>
                </c:pt>
                <c:pt idx="22">
                  <c:v>-4.1340000000000068E-5</c:v>
                </c:pt>
                <c:pt idx="23">
                  <c:v>-4.1080000000000067E-5</c:v>
                </c:pt>
                <c:pt idx="24">
                  <c:v>-4.0820000000000067E-5</c:v>
                </c:pt>
                <c:pt idx="25">
                  <c:v>-4.0560000000000066E-5</c:v>
                </c:pt>
                <c:pt idx="26">
                  <c:v>-4.0300000000000065E-5</c:v>
                </c:pt>
                <c:pt idx="27">
                  <c:v>-4.0040000000000064E-5</c:v>
                </c:pt>
                <c:pt idx="28">
                  <c:v>-3.9780000000000063E-5</c:v>
                </c:pt>
                <c:pt idx="29">
                  <c:v>-3.9520000000000062E-5</c:v>
                </c:pt>
                <c:pt idx="30">
                  <c:v>-3.9260000000000061E-5</c:v>
                </c:pt>
                <c:pt idx="31">
                  <c:v>-3.900000000000006E-5</c:v>
                </c:pt>
                <c:pt idx="32">
                  <c:v>-3.8740000000000059E-5</c:v>
                </c:pt>
                <c:pt idx="33">
                  <c:v>-3.8480000000000058E-5</c:v>
                </c:pt>
                <c:pt idx="34">
                  <c:v>-3.8220000000000058E-5</c:v>
                </c:pt>
                <c:pt idx="35">
                  <c:v>-3.7960000000000057E-5</c:v>
                </c:pt>
                <c:pt idx="36">
                  <c:v>-3.7700000000000056E-5</c:v>
                </c:pt>
                <c:pt idx="37">
                  <c:v>-3.7440000000000055E-5</c:v>
                </c:pt>
                <c:pt idx="38">
                  <c:v>-3.7180000000000054E-5</c:v>
                </c:pt>
                <c:pt idx="39">
                  <c:v>-3.6920000000000053E-5</c:v>
                </c:pt>
                <c:pt idx="40">
                  <c:v>-3.6660000000000052E-5</c:v>
                </c:pt>
                <c:pt idx="41">
                  <c:v>-3.6400000000000051E-5</c:v>
                </c:pt>
                <c:pt idx="42">
                  <c:v>-3.614000000000005E-5</c:v>
                </c:pt>
                <c:pt idx="43">
                  <c:v>-3.5880000000000049E-5</c:v>
                </c:pt>
                <c:pt idx="44">
                  <c:v>-3.5620000000000049E-5</c:v>
                </c:pt>
                <c:pt idx="45">
                  <c:v>-3.5360000000000048E-5</c:v>
                </c:pt>
                <c:pt idx="46">
                  <c:v>-3.5100000000000047E-5</c:v>
                </c:pt>
                <c:pt idx="47">
                  <c:v>-3.4840000000000046E-5</c:v>
                </c:pt>
                <c:pt idx="48">
                  <c:v>-3.4580000000000045E-5</c:v>
                </c:pt>
                <c:pt idx="49">
                  <c:v>-3.4320000000000044E-5</c:v>
                </c:pt>
                <c:pt idx="50">
                  <c:v>-3.4060000000000043E-5</c:v>
                </c:pt>
                <c:pt idx="51">
                  <c:v>-3.3800000000000042E-5</c:v>
                </c:pt>
                <c:pt idx="52">
                  <c:v>-3.3540000000000041E-5</c:v>
                </c:pt>
                <c:pt idx="53">
                  <c:v>-3.3280000000000041E-5</c:v>
                </c:pt>
                <c:pt idx="54">
                  <c:v>-3.302000000000004E-5</c:v>
                </c:pt>
                <c:pt idx="55">
                  <c:v>-3.2760000000000039E-5</c:v>
                </c:pt>
                <c:pt idx="56">
                  <c:v>-3.2500000000000038E-5</c:v>
                </c:pt>
                <c:pt idx="57">
                  <c:v>-3.2240000000000037E-5</c:v>
                </c:pt>
                <c:pt idx="58">
                  <c:v>-3.1980000000000036E-5</c:v>
                </c:pt>
                <c:pt idx="59">
                  <c:v>-3.1720000000000035E-5</c:v>
                </c:pt>
                <c:pt idx="60">
                  <c:v>-3.1460000000000034E-5</c:v>
                </c:pt>
                <c:pt idx="61">
                  <c:v>-3.1200000000000033E-5</c:v>
                </c:pt>
                <c:pt idx="62">
                  <c:v>-3.0940000000000032E-5</c:v>
                </c:pt>
                <c:pt idx="63">
                  <c:v>-3.0680000000000032E-5</c:v>
                </c:pt>
                <c:pt idx="64">
                  <c:v>-3.0420000000000031E-5</c:v>
                </c:pt>
                <c:pt idx="65">
                  <c:v>-3.016000000000003E-5</c:v>
                </c:pt>
                <c:pt idx="66">
                  <c:v>-2.9900000000000029E-5</c:v>
                </c:pt>
                <c:pt idx="67">
                  <c:v>-2.9640000000000028E-5</c:v>
                </c:pt>
                <c:pt idx="68">
                  <c:v>-2.9380000000000027E-5</c:v>
                </c:pt>
                <c:pt idx="69">
                  <c:v>-2.9120000000000026E-5</c:v>
                </c:pt>
                <c:pt idx="70">
                  <c:v>-2.8860000000000025E-5</c:v>
                </c:pt>
                <c:pt idx="71">
                  <c:v>-2.8600000000000024E-5</c:v>
                </c:pt>
                <c:pt idx="72">
                  <c:v>-2.8340000000000023E-5</c:v>
                </c:pt>
                <c:pt idx="73">
                  <c:v>-2.8080000000000023E-5</c:v>
                </c:pt>
                <c:pt idx="74">
                  <c:v>-2.7820000000000022E-5</c:v>
                </c:pt>
                <c:pt idx="75">
                  <c:v>-2.7560000000000021E-5</c:v>
                </c:pt>
                <c:pt idx="76">
                  <c:v>-2.730000000000002E-5</c:v>
                </c:pt>
                <c:pt idx="77">
                  <c:v>-2.7040000000000019E-5</c:v>
                </c:pt>
                <c:pt idx="78">
                  <c:v>-2.6780000000000018E-5</c:v>
                </c:pt>
                <c:pt idx="79">
                  <c:v>-2.6520000000000017E-5</c:v>
                </c:pt>
                <c:pt idx="80">
                  <c:v>-2.6260000000000016E-5</c:v>
                </c:pt>
                <c:pt idx="81">
                  <c:v>-2.6000000000000015E-5</c:v>
                </c:pt>
                <c:pt idx="82">
                  <c:v>-2.5740000000000014E-5</c:v>
                </c:pt>
                <c:pt idx="83">
                  <c:v>-2.5480000000000014E-5</c:v>
                </c:pt>
                <c:pt idx="84">
                  <c:v>-2.5220000000000013E-5</c:v>
                </c:pt>
                <c:pt idx="85">
                  <c:v>-2.4960000000000012E-5</c:v>
                </c:pt>
                <c:pt idx="86">
                  <c:v>-2.4700000000000011E-5</c:v>
                </c:pt>
                <c:pt idx="87">
                  <c:v>-2.444000000000001E-5</c:v>
                </c:pt>
                <c:pt idx="88">
                  <c:v>-2.4180000000000009E-5</c:v>
                </c:pt>
                <c:pt idx="89">
                  <c:v>-2.3920000000000008E-5</c:v>
                </c:pt>
                <c:pt idx="90">
                  <c:v>-2.3660000000000007E-5</c:v>
                </c:pt>
                <c:pt idx="91">
                  <c:v>-2.3400000000000006E-5</c:v>
                </c:pt>
                <c:pt idx="92">
                  <c:v>-2.3140000000000005E-5</c:v>
                </c:pt>
                <c:pt idx="93">
                  <c:v>-2.2880000000000005E-5</c:v>
                </c:pt>
                <c:pt idx="94">
                  <c:v>-2.2620000000000004E-5</c:v>
                </c:pt>
                <c:pt idx="95">
                  <c:v>-2.2360000000000003E-5</c:v>
                </c:pt>
                <c:pt idx="96">
                  <c:v>-2.2100000000000002E-5</c:v>
                </c:pt>
                <c:pt idx="97">
                  <c:v>-2.1840000000000001E-5</c:v>
                </c:pt>
                <c:pt idx="98">
                  <c:v>-2.158E-5</c:v>
                </c:pt>
                <c:pt idx="99">
                  <c:v>-2.1319999999999999E-5</c:v>
                </c:pt>
                <c:pt idx="100">
                  <c:v>-2.1059999999999998E-5</c:v>
                </c:pt>
                <c:pt idx="101">
                  <c:v>-2.0799999999999997E-5</c:v>
                </c:pt>
                <c:pt idx="102">
                  <c:v>-2.0539999999999996E-5</c:v>
                </c:pt>
                <c:pt idx="103">
                  <c:v>-2.0279999999999996E-5</c:v>
                </c:pt>
                <c:pt idx="104">
                  <c:v>-2.0019999999999995E-5</c:v>
                </c:pt>
                <c:pt idx="105">
                  <c:v>-1.9759999999999994E-5</c:v>
                </c:pt>
                <c:pt idx="106">
                  <c:v>-1.9499999999999993E-5</c:v>
                </c:pt>
                <c:pt idx="107">
                  <c:v>-1.9239999999999992E-5</c:v>
                </c:pt>
                <c:pt idx="108">
                  <c:v>-1.8979999999999991E-5</c:v>
                </c:pt>
                <c:pt idx="109">
                  <c:v>-1.871999999999999E-5</c:v>
                </c:pt>
                <c:pt idx="110">
                  <c:v>-1.8459999999999989E-5</c:v>
                </c:pt>
                <c:pt idx="111">
                  <c:v>-1.8199999999999988E-5</c:v>
                </c:pt>
                <c:pt idx="112">
                  <c:v>-1.7939999999999987E-5</c:v>
                </c:pt>
                <c:pt idx="113">
                  <c:v>-1.7679999999999987E-5</c:v>
                </c:pt>
                <c:pt idx="114">
                  <c:v>-1.7419999999999986E-5</c:v>
                </c:pt>
                <c:pt idx="115">
                  <c:v>-1.7159999999999985E-5</c:v>
                </c:pt>
                <c:pt idx="116">
                  <c:v>-1.6899999999999984E-5</c:v>
                </c:pt>
                <c:pt idx="117">
                  <c:v>-1.6639999999999983E-5</c:v>
                </c:pt>
                <c:pt idx="118">
                  <c:v>-1.6379999999999982E-5</c:v>
                </c:pt>
                <c:pt idx="119">
                  <c:v>-1.6119999999999981E-5</c:v>
                </c:pt>
                <c:pt idx="120">
                  <c:v>-1.585999999999998E-5</c:v>
                </c:pt>
                <c:pt idx="121">
                  <c:v>-1.5599999999999979E-5</c:v>
                </c:pt>
                <c:pt idx="122">
                  <c:v>-1.5339999999999978E-5</c:v>
                </c:pt>
                <c:pt idx="123">
                  <c:v>-1.5079999999999978E-5</c:v>
                </c:pt>
                <c:pt idx="124">
                  <c:v>-1.4819999999999978E-5</c:v>
                </c:pt>
                <c:pt idx="125">
                  <c:v>-1.4559999999999979E-5</c:v>
                </c:pt>
                <c:pt idx="126">
                  <c:v>-1.429999999999998E-5</c:v>
                </c:pt>
                <c:pt idx="127">
                  <c:v>-1.4039999999999981E-5</c:v>
                </c:pt>
                <c:pt idx="128">
                  <c:v>-1.3779999999999982E-5</c:v>
                </c:pt>
                <c:pt idx="129">
                  <c:v>-1.3519999999999982E-5</c:v>
                </c:pt>
                <c:pt idx="130">
                  <c:v>-1.3259999999999983E-5</c:v>
                </c:pt>
                <c:pt idx="131">
                  <c:v>-1.2999999999999984E-5</c:v>
                </c:pt>
                <c:pt idx="132">
                  <c:v>-1.2739999999999985E-5</c:v>
                </c:pt>
                <c:pt idx="133">
                  <c:v>-1.2479999999999986E-5</c:v>
                </c:pt>
                <c:pt idx="134">
                  <c:v>-1.2219999999999986E-5</c:v>
                </c:pt>
                <c:pt idx="135">
                  <c:v>-1.1959999999999987E-5</c:v>
                </c:pt>
                <c:pt idx="136">
                  <c:v>-1.1699999999999988E-5</c:v>
                </c:pt>
                <c:pt idx="137">
                  <c:v>-1.1439999999999989E-5</c:v>
                </c:pt>
                <c:pt idx="138">
                  <c:v>-1.117999999999999E-5</c:v>
                </c:pt>
                <c:pt idx="139">
                  <c:v>-1.091999999999999E-5</c:v>
                </c:pt>
                <c:pt idx="140">
                  <c:v>-1.0659999999999991E-5</c:v>
                </c:pt>
                <c:pt idx="141">
                  <c:v>-1.0399999999999992E-5</c:v>
                </c:pt>
                <c:pt idx="142">
                  <c:v>-1.0139999999999993E-5</c:v>
                </c:pt>
                <c:pt idx="143">
                  <c:v>-9.8799999999999935E-6</c:v>
                </c:pt>
                <c:pt idx="144">
                  <c:v>-9.6199999999999943E-6</c:v>
                </c:pt>
                <c:pt idx="145">
                  <c:v>-9.3599999999999951E-6</c:v>
                </c:pt>
                <c:pt idx="146">
                  <c:v>-9.0999999999999959E-6</c:v>
                </c:pt>
                <c:pt idx="147">
                  <c:v>-8.8399999999999967E-6</c:v>
                </c:pt>
                <c:pt idx="148">
                  <c:v>-8.5799999999999975E-6</c:v>
                </c:pt>
                <c:pt idx="149">
                  <c:v>-8.3199999999999983E-6</c:v>
                </c:pt>
                <c:pt idx="150">
                  <c:v>-8.0599999999999991E-6</c:v>
                </c:pt>
                <c:pt idx="151">
                  <c:v>-7.7999999999999999E-6</c:v>
                </c:pt>
                <c:pt idx="152">
                  <c:v>-7.5400000000000007E-6</c:v>
                </c:pt>
                <c:pt idx="153">
                  <c:v>-7.2800000000000006E-6</c:v>
                </c:pt>
                <c:pt idx="154">
                  <c:v>-7.0200000000000006E-6</c:v>
                </c:pt>
                <c:pt idx="155">
                  <c:v>-6.7600000000000005E-6</c:v>
                </c:pt>
                <c:pt idx="156">
                  <c:v>-6.5000000000000004E-6</c:v>
                </c:pt>
                <c:pt idx="157">
                  <c:v>-6.2400000000000004E-6</c:v>
                </c:pt>
                <c:pt idx="158">
                  <c:v>-5.9800000000000003E-6</c:v>
                </c:pt>
                <c:pt idx="159">
                  <c:v>-5.7200000000000003E-6</c:v>
                </c:pt>
                <c:pt idx="160">
                  <c:v>-5.4600000000000002E-6</c:v>
                </c:pt>
                <c:pt idx="161">
                  <c:v>-5.2000000000000002E-6</c:v>
                </c:pt>
                <c:pt idx="162">
                  <c:v>-4.9400000000000001E-6</c:v>
                </c:pt>
                <c:pt idx="163">
                  <c:v>-4.6800000000000001E-6</c:v>
                </c:pt>
                <c:pt idx="164">
                  <c:v>-4.42E-6</c:v>
                </c:pt>
                <c:pt idx="165">
                  <c:v>-4.16E-6</c:v>
                </c:pt>
                <c:pt idx="166">
                  <c:v>-3.8999999999999999E-6</c:v>
                </c:pt>
                <c:pt idx="167">
                  <c:v>-3.6400000000000003E-6</c:v>
                </c:pt>
                <c:pt idx="168">
                  <c:v>-3.3800000000000002E-6</c:v>
                </c:pt>
                <c:pt idx="169">
                  <c:v>-3.1200000000000002E-6</c:v>
                </c:pt>
                <c:pt idx="170">
                  <c:v>-2.8600000000000001E-6</c:v>
                </c:pt>
                <c:pt idx="171">
                  <c:v>-2.6000000000000001E-6</c:v>
                </c:pt>
                <c:pt idx="172">
                  <c:v>-2.34E-6</c:v>
                </c:pt>
                <c:pt idx="173">
                  <c:v>-2.08E-6</c:v>
                </c:pt>
                <c:pt idx="174">
                  <c:v>-1.8200000000000002E-6</c:v>
                </c:pt>
                <c:pt idx="175">
                  <c:v>-1.5600000000000001E-6</c:v>
                </c:pt>
                <c:pt idx="176">
                  <c:v>-1.3E-6</c:v>
                </c:pt>
                <c:pt idx="177">
                  <c:v>-1.04E-6</c:v>
                </c:pt>
                <c:pt idx="178">
                  <c:v>-7.7999999999999994E-7</c:v>
                </c:pt>
                <c:pt idx="179">
                  <c:v>-5.2E-7</c:v>
                </c:pt>
                <c:pt idx="180">
                  <c:v>-2.6E-7</c:v>
                </c:pt>
                <c:pt idx="181">
                  <c:v>2.6E-7</c:v>
                </c:pt>
                <c:pt idx="182">
                  <c:v>5.2E-7</c:v>
                </c:pt>
                <c:pt idx="183">
                  <c:v>7.7999999999999994E-7</c:v>
                </c:pt>
                <c:pt idx="184">
                  <c:v>1.04E-6</c:v>
                </c:pt>
                <c:pt idx="185">
                  <c:v>1.3E-6</c:v>
                </c:pt>
                <c:pt idx="186">
                  <c:v>1.5600000000000001E-6</c:v>
                </c:pt>
                <c:pt idx="187">
                  <c:v>1.8200000000000002E-6</c:v>
                </c:pt>
                <c:pt idx="188">
                  <c:v>2.08E-6</c:v>
                </c:pt>
                <c:pt idx="189">
                  <c:v>2.34E-6</c:v>
                </c:pt>
                <c:pt idx="190">
                  <c:v>2.6000000000000001E-6</c:v>
                </c:pt>
                <c:pt idx="191">
                  <c:v>2.8600000000000001E-6</c:v>
                </c:pt>
                <c:pt idx="192">
                  <c:v>3.1200000000000002E-6</c:v>
                </c:pt>
                <c:pt idx="193">
                  <c:v>3.3800000000000002E-6</c:v>
                </c:pt>
                <c:pt idx="194">
                  <c:v>3.6400000000000003E-6</c:v>
                </c:pt>
                <c:pt idx="195">
                  <c:v>3.8999999999999999E-6</c:v>
                </c:pt>
                <c:pt idx="196">
                  <c:v>4.16E-6</c:v>
                </c:pt>
                <c:pt idx="197">
                  <c:v>4.42E-6</c:v>
                </c:pt>
                <c:pt idx="198">
                  <c:v>4.6800000000000001E-6</c:v>
                </c:pt>
                <c:pt idx="199">
                  <c:v>4.9400000000000001E-6</c:v>
                </c:pt>
                <c:pt idx="200">
                  <c:v>5.2000000000000002E-6</c:v>
                </c:pt>
                <c:pt idx="201">
                  <c:v>5.4600000000000002E-6</c:v>
                </c:pt>
                <c:pt idx="202">
                  <c:v>5.7200000000000003E-6</c:v>
                </c:pt>
                <c:pt idx="203">
                  <c:v>5.9800000000000003E-6</c:v>
                </c:pt>
                <c:pt idx="204">
                  <c:v>6.2400000000000004E-6</c:v>
                </c:pt>
                <c:pt idx="205">
                  <c:v>6.5000000000000004E-6</c:v>
                </c:pt>
                <c:pt idx="206">
                  <c:v>6.7600000000000005E-6</c:v>
                </c:pt>
                <c:pt idx="207">
                  <c:v>7.0200000000000006E-6</c:v>
                </c:pt>
                <c:pt idx="208">
                  <c:v>7.2800000000000006E-6</c:v>
                </c:pt>
                <c:pt idx="209">
                  <c:v>7.5400000000000007E-6</c:v>
                </c:pt>
                <c:pt idx="210">
                  <c:v>7.7999999999999999E-6</c:v>
                </c:pt>
                <c:pt idx="211">
                  <c:v>8.0599999999999991E-6</c:v>
                </c:pt>
                <c:pt idx="212">
                  <c:v>8.3199999999999983E-6</c:v>
                </c:pt>
                <c:pt idx="213">
                  <c:v>8.5799999999999975E-6</c:v>
                </c:pt>
                <c:pt idx="214">
                  <c:v>8.8399999999999967E-6</c:v>
                </c:pt>
                <c:pt idx="215">
                  <c:v>9.0999999999999959E-6</c:v>
                </c:pt>
                <c:pt idx="216">
                  <c:v>9.3599999999999951E-6</c:v>
                </c:pt>
                <c:pt idx="217">
                  <c:v>9.6199999999999943E-6</c:v>
                </c:pt>
                <c:pt idx="218">
                  <c:v>9.8799999999999935E-6</c:v>
                </c:pt>
                <c:pt idx="219">
                  <c:v>1.0139999999999993E-5</c:v>
                </c:pt>
                <c:pt idx="220">
                  <c:v>1.0399999999999992E-5</c:v>
                </c:pt>
                <c:pt idx="221">
                  <c:v>1.0659999999999991E-5</c:v>
                </c:pt>
                <c:pt idx="222">
                  <c:v>1.091999999999999E-5</c:v>
                </c:pt>
                <c:pt idx="223">
                  <c:v>1.117999999999999E-5</c:v>
                </c:pt>
                <c:pt idx="224">
                  <c:v>1.1439999999999989E-5</c:v>
                </c:pt>
                <c:pt idx="225">
                  <c:v>1.1699999999999988E-5</c:v>
                </c:pt>
                <c:pt idx="226">
                  <c:v>1.1959999999999987E-5</c:v>
                </c:pt>
                <c:pt idx="227">
                  <c:v>1.2219999999999986E-5</c:v>
                </c:pt>
                <c:pt idx="228">
                  <c:v>1.2479999999999986E-5</c:v>
                </c:pt>
                <c:pt idx="229">
                  <c:v>1.2739999999999985E-5</c:v>
                </c:pt>
                <c:pt idx="230">
                  <c:v>1.2999999999999984E-5</c:v>
                </c:pt>
                <c:pt idx="231">
                  <c:v>1.3259999999999983E-5</c:v>
                </c:pt>
                <c:pt idx="232">
                  <c:v>1.3519999999999982E-5</c:v>
                </c:pt>
                <c:pt idx="233">
                  <c:v>1.3779999999999982E-5</c:v>
                </c:pt>
                <c:pt idx="234">
                  <c:v>1.4039999999999981E-5</c:v>
                </c:pt>
                <c:pt idx="235">
                  <c:v>1.429999999999998E-5</c:v>
                </c:pt>
                <c:pt idx="236">
                  <c:v>1.4559999999999979E-5</c:v>
                </c:pt>
                <c:pt idx="237">
                  <c:v>1.4819999999999978E-5</c:v>
                </c:pt>
                <c:pt idx="238">
                  <c:v>1.5079999999999978E-5</c:v>
                </c:pt>
                <c:pt idx="239">
                  <c:v>1.5339999999999978E-5</c:v>
                </c:pt>
                <c:pt idx="240">
                  <c:v>1.5599999999999979E-5</c:v>
                </c:pt>
                <c:pt idx="241">
                  <c:v>1.585999999999998E-5</c:v>
                </c:pt>
                <c:pt idx="242">
                  <c:v>1.6119999999999981E-5</c:v>
                </c:pt>
                <c:pt idx="243">
                  <c:v>1.6379999999999982E-5</c:v>
                </c:pt>
                <c:pt idx="244">
                  <c:v>1.6639999999999983E-5</c:v>
                </c:pt>
                <c:pt idx="245">
                  <c:v>1.6899999999999984E-5</c:v>
                </c:pt>
                <c:pt idx="246">
                  <c:v>1.7159999999999985E-5</c:v>
                </c:pt>
                <c:pt idx="247">
                  <c:v>1.7419999999999986E-5</c:v>
                </c:pt>
                <c:pt idx="248">
                  <c:v>1.7679999999999987E-5</c:v>
                </c:pt>
                <c:pt idx="249">
                  <c:v>1.7939999999999987E-5</c:v>
                </c:pt>
                <c:pt idx="250">
                  <c:v>1.8199999999999988E-5</c:v>
                </c:pt>
                <c:pt idx="251">
                  <c:v>1.8459999999999989E-5</c:v>
                </c:pt>
                <c:pt idx="252">
                  <c:v>1.871999999999999E-5</c:v>
                </c:pt>
                <c:pt idx="253">
                  <c:v>1.8979999999999991E-5</c:v>
                </c:pt>
                <c:pt idx="254">
                  <c:v>1.9239999999999992E-5</c:v>
                </c:pt>
                <c:pt idx="255">
                  <c:v>1.9499999999999993E-5</c:v>
                </c:pt>
                <c:pt idx="256">
                  <c:v>1.9759999999999994E-5</c:v>
                </c:pt>
                <c:pt idx="257">
                  <c:v>2.0019999999999995E-5</c:v>
                </c:pt>
                <c:pt idx="258">
                  <c:v>2.0279999999999996E-5</c:v>
                </c:pt>
                <c:pt idx="259">
                  <c:v>2.0539999999999996E-5</c:v>
                </c:pt>
                <c:pt idx="260">
                  <c:v>2.0799999999999997E-5</c:v>
                </c:pt>
                <c:pt idx="261">
                  <c:v>2.1059999999999998E-5</c:v>
                </c:pt>
                <c:pt idx="262">
                  <c:v>2.1319999999999999E-5</c:v>
                </c:pt>
                <c:pt idx="263">
                  <c:v>2.158E-5</c:v>
                </c:pt>
                <c:pt idx="264">
                  <c:v>2.1840000000000001E-5</c:v>
                </c:pt>
                <c:pt idx="265">
                  <c:v>2.2100000000000002E-5</c:v>
                </c:pt>
                <c:pt idx="266">
                  <c:v>2.2360000000000003E-5</c:v>
                </c:pt>
                <c:pt idx="267">
                  <c:v>2.2620000000000004E-5</c:v>
                </c:pt>
                <c:pt idx="268">
                  <c:v>2.2880000000000005E-5</c:v>
                </c:pt>
                <c:pt idx="269">
                  <c:v>2.3140000000000005E-5</c:v>
                </c:pt>
                <c:pt idx="270">
                  <c:v>2.3400000000000006E-5</c:v>
                </c:pt>
                <c:pt idx="271">
                  <c:v>2.3660000000000007E-5</c:v>
                </c:pt>
                <c:pt idx="272">
                  <c:v>2.3920000000000008E-5</c:v>
                </c:pt>
                <c:pt idx="273">
                  <c:v>2.4180000000000009E-5</c:v>
                </c:pt>
                <c:pt idx="274">
                  <c:v>2.444000000000001E-5</c:v>
                </c:pt>
                <c:pt idx="275">
                  <c:v>2.4700000000000011E-5</c:v>
                </c:pt>
                <c:pt idx="276">
                  <c:v>2.4960152670897312E-5</c:v>
                </c:pt>
                <c:pt idx="277">
                  <c:v>2.522061068358921E-5</c:v>
                </c:pt>
                <c:pt idx="278">
                  <c:v>2.5481526708973009E-5</c:v>
                </c:pt>
                <c:pt idx="279">
                  <c:v>2.5743053417946004E-5</c:v>
                </c:pt>
                <c:pt idx="280">
                  <c:v>2.6005343481405498E-5</c:v>
                </c:pt>
                <c:pt idx="281">
                  <c:v>2.6268549570248789E-5</c:v>
                </c:pt>
                <c:pt idx="282">
                  <c:v>2.6532824355373175E-5</c:v>
                </c:pt>
                <c:pt idx="283">
                  <c:v>2.6798320507675958E-5</c:v>
                </c:pt>
                <c:pt idx="284">
                  <c:v>2.7065190698054437E-5</c:v>
                </c:pt>
                <c:pt idx="285">
                  <c:v>2.733358759740591E-5</c:v>
                </c:pt>
                <c:pt idx="286">
                  <c:v>2.7603663876627679E-5</c:v>
                </c:pt>
                <c:pt idx="287">
                  <c:v>2.787557220661704E-5</c:v>
                </c:pt>
                <c:pt idx="288">
                  <c:v>2.8149465258271292E-5</c:v>
                </c:pt>
                <c:pt idx="289">
                  <c:v>2.8425495702487741E-5</c:v>
                </c:pt>
                <c:pt idx="290">
                  <c:v>2.8703816210163682E-5</c:v>
                </c:pt>
                <c:pt idx="291">
                  <c:v>2.8984579452196412E-5</c:v>
                </c:pt>
                <c:pt idx="292">
                  <c:v>2.9267938099483236E-5</c:v>
                </c:pt>
                <c:pt idx="293">
                  <c:v>2.9554044822921449E-5</c:v>
                </c:pt>
                <c:pt idx="294">
                  <c:v>2.9843052293408351E-5</c:v>
                </c:pt>
                <c:pt idx="295">
                  <c:v>3.0135113181841244E-5</c:v>
                </c:pt>
                <c:pt idx="296">
                  <c:v>3.0430380159117427E-5</c:v>
                </c:pt>
                <c:pt idx="297">
                  <c:v>3.0729005896134197E-5</c:v>
                </c:pt>
                <c:pt idx="298">
                  <c:v>3.1031143063788858E-5</c:v>
                </c:pt>
                <c:pt idx="299">
                  <c:v>3.1336944332978703E-5</c:v>
                </c:pt>
                <c:pt idx="300">
                  <c:v>3.1646562374601038E-5</c:v>
                </c:pt>
                <c:pt idx="301">
                  <c:v>3.1960149859553158E-5</c:v>
                </c:pt>
                <c:pt idx="302">
                  <c:v>3.2277859458732362E-5</c:v>
                </c:pt>
                <c:pt idx="303">
                  <c:v>3.2599843843035951E-5</c:v>
                </c:pt>
                <c:pt idx="304">
                  <c:v>3.2926255683361225E-5</c:v>
                </c:pt>
                <c:pt idx="305">
                  <c:v>3.3257247650605484E-5</c:v>
                </c:pt>
                <c:pt idx="306">
                  <c:v>3.3592972415666028E-5</c:v>
                </c:pt>
                <c:pt idx="307">
                  <c:v>3.3933582649440158E-5</c:v>
                </c:pt>
                <c:pt idx="308">
                  <c:v>3.4279231022825166E-5</c:v>
                </c:pt>
                <c:pt idx="309">
                  <c:v>3.4630070206718361E-5</c:v>
                </c:pt>
                <c:pt idx="310">
                  <c:v>3.4986252872017034E-5</c:v>
                </c:pt>
                <c:pt idx="311">
                  <c:v>3.5347931689618487E-5</c:v>
                </c:pt>
                <c:pt idx="312">
                  <c:v>3.5715259330420026E-5</c:v>
                </c:pt>
                <c:pt idx="313">
                  <c:v>3.6088388465318944E-5</c:v>
                </c:pt>
                <c:pt idx="314">
                  <c:v>3.6467471765212543E-5</c:v>
                </c:pt>
                <c:pt idx="315">
                  <c:v>3.6852661900998115E-5</c:v>
                </c:pt>
                <c:pt idx="316">
                  <c:v>3.7244111543572967E-5</c:v>
                </c:pt>
                <c:pt idx="317">
                  <c:v>3.7641973363834399E-5</c:v>
                </c:pt>
                <c:pt idx="318">
                  <c:v>3.8046400032679706E-5</c:v>
                </c:pt>
                <c:pt idx="319">
                  <c:v>3.8457544221006193E-5</c:v>
                </c:pt>
                <c:pt idx="320">
                  <c:v>3.8875558599711154E-5</c:v>
                </c:pt>
                <c:pt idx="321">
                  <c:v>3.930059583969189E-5</c:v>
                </c:pt>
                <c:pt idx="322">
                  <c:v>3.97328086118457E-5</c:v>
                </c:pt>
                <c:pt idx="323">
                  <c:v>4.0172349587069885E-5</c:v>
                </c:pt>
                <c:pt idx="324">
                  <c:v>4.0619371436261745E-5</c:v>
                </c:pt>
                <c:pt idx="325">
                  <c:v>4.1074026830318579E-5</c:v>
                </c:pt>
                <c:pt idx="326">
                  <c:v>4.153646844013769E-5</c:v>
                </c:pt>
                <c:pt idx="327">
                  <c:v>4.2006848936616375E-5</c:v>
                </c:pt>
                <c:pt idx="328">
                  <c:v>4.248532099065193E-5</c:v>
                </c:pt>
                <c:pt idx="329">
                  <c:v>4.2972037273141653E-5</c:v>
                </c:pt>
                <c:pt idx="330">
                  <c:v>4.3467150454982853E-5</c:v>
                </c:pt>
                <c:pt idx="331">
                  <c:v>4.3970813207072821E-5</c:v>
                </c:pt>
                <c:pt idx="332">
                  <c:v>4.448317820030886E-5</c:v>
                </c:pt>
                <c:pt idx="333">
                  <c:v>4.5004398105588268E-5</c:v>
                </c:pt>
                <c:pt idx="334">
                  <c:v>4.5534625593808346E-5</c:v>
                </c:pt>
                <c:pt idx="335">
                  <c:v>4.6074013335866394E-5</c:v>
                </c:pt>
                <c:pt idx="336">
                  <c:v>4.6622714002659705E-5</c:v>
                </c:pt>
                <c:pt idx="337">
                  <c:v>4.7180880265085588E-5</c:v>
                </c:pt>
                <c:pt idx="338">
                  <c:v>4.7748664794041333E-5</c:v>
                </c:pt>
                <c:pt idx="339">
                  <c:v>4.832622026042425E-5</c:v>
                </c:pt>
                <c:pt idx="340">
                  <c:v>4.8913699335131631E-5</c:v>
                </c:pt>
                <c:pt idx="341">
                  <c:v>4.9511254689060776E-5</c:v>
                </c:pt>
                <c:pt idx="342">
                  <c:v>5.0119038993108986E-5</c:v>
                </c:pt>
                <c:pt idx="343">
                  <c:v>5.0737204918173561E-5</c:v>
                </c:pt>
                <c:pt idx="344">
                  <c:v>5.13659051351518E-5</c:v>
                </c:pt>
                <c:pt idx="345">
                  <c:v>5.2005292314940998E-5</c:v>
                </c:pt>
                <c:pt idx="346">
                  <c:v>5.2655519128438462E-5</c:v>
                </c:pt>
                <c:pt idx="347">
                  <c:v>5.331673824654149E-5</c:v>
                </c:pt>
                <c:pt idx="348">
                  <c:v>5.3989102340147378E-5</c:v>
                </c:pt>
                <c:pt idx="349">
                  <c:v>5.4672764080153424E-5</c:v>
                </c:pt>
                <c:pt idx="350">
                  <c:v>5.5367876137456937E-5</c:v>
                </c:pt>
                <c:pt idx="351">
                  <c:v>5.6074591182955209E-5</c:v>
                </c:pt>
                <c:pt idx="352">
                  <c:v>5.679306188754554E-5</c:v>
                </c:pt>
                <c:pt idx="353">
                  <c:v>5.7523440922125225E-5</c:v>
                </c:pt>
                <c:pt idx="354">
                  <c:v>5.826588095759157E-5</c:v>
                </c:pt>
                <c:pt idx="355">
                  <c:v>5.9020534664841874E-5</c:v>
                </c:pt>
                <c:pt idx="356">
                  <c:v>5.9787554714773439E-5</c:v>
                </c:pt>
                <c:pt idx="357">
                  <c:v>6.0567093778283558E-5</c:v>
                </c:pt>
                <c:pt idx="358">
                  <c:v>6.1359304526269537E-5</c:v>
                </c:pt>
                <c:pt idx="359">
                  <c:v>6.216433962962867E-5</c:v>
                </c:pt>
                <c:pt idx="360">
                  <c:v>6.2982351759258251E-5</c:v>
                </c:pt>
                <c:pt idx="361">
                  <c:v>6.3813493586055593E-5</c:v>
                </c:pt>
                <c:pt idx="362">
                  <c:v>6.4657917780917983E-5</c:v>
                </c:pt>
                <c:pt idx="363">
                  <c:v>6.5515777014742735E-5</c:v>
                </c:pt>
                <c:pt idx="364">
                  <c:v>6.6387223958427134E-5</c:v>
                </c:pt>
                <c:pt idx="365">
                  <c:v>6.7272411282868496E-5</c:v>
                </c:pt>
                <c:pt idx="366">
                  <c:v>6.8171491658964106E-5</c:v>
                </c:pt>
                <c:pt idx="367">
                  <c:v>6.9084617757611265E-5</c:v>
                </c:pt>
                <c:pt idx="368">
                  <c:v>7.0011942249707272E-5</c:v>
                </c:pt>
                <c:pt idx="369">
                  <c:v>7.0953617806149429E-5</c:v>
                </c:pt>
                <c:pt idx="370">
                  <c:v>7.1909797097835035E-5</c:v>
                </c:pt>
                <c:pt idx="371">
                  <c:v>7.2880632795661391E-5</c:v>
                </c:pt>
                <c:pt idx="372">
                  <c:v>7.3866277570525796E-5</c:v>
                </c:pt>
                <c:pt idx="373">
                  <c:v>7.4866884093325551E-5</c:v>
                </c:pt>
                <c:pt idx="374">
                  <c:v>7.5882605034957956E-5</c:v>
                </c:pt>
                <c:pt idx="375">
                  <c:v>7.6913593066320311E-5</c:v>
                </c:pt>
                <c:pt idx="376">
                  <c:v>7.7960000858309916E-5</c:v>
                </c:pt>
                <c:pt idx="377">
                  <c:v>7.9021981081824058E-5</c:v>
                </c:pt>
                <c:pt idx="378">
                  <c:v>8.0099686407760051E-5</c:v>
                </c:pt>
                <c:pt idx="379">
                  <c:v>8.1193269507015182E-5</c:v>
                </c:pt>
                <c:pt idx="380">
                  <c:v>8.2302883050486763E-5</c:v>
                </c:pt>
                <c:pt idx="381">
                  <c:v>8.3428679709072082E-5</c:v>
                </c:pt>
                <c:pt idx="382">
                  <c:v>8.4570812153668453E-5</c:v>
                </c:pt>
                <c:pt idx="383">
                  <c:v>8.5729433055173161E-5</c:v>
                </c:pt>
                <c:pt idx="384">
                  <c:v>8.6904695084483521E-5</c:v>
                </c:pt>
                <c:pt idx="385">
                  <c:v>8.809675091249682E-5</c:v>
                </c:pt>
                <c:pt idx="386">
                  <c:v>8.9305753210110357E-5</c:v>
                </c:pt>
                <c:pt idx="387">
                  <c:v>9.0531854648221433E-5</c:v>
                </c:pt>
                <c:pt idx="388">
                  <c:v>9.1775207897727348E-5</c:v>
                </c:pt>
                <c:pt idx="389">
                  <c:v>9.3035965629525402E-5</c:v>
                </c:pt>
                <c:pt idx="390">
                  <c:v>9.4314280514512896E-5</c:v>
                </c:pt>
                <c:pt idx="391">
                  <c:v>9.5610305223587129E-5</c:v>
                </c:pt>
                <c:pt idx="392">
                  <c:v>9.6924192427645401E-5</c:v>
                </c:pt>
                <c:pt idx="393">
                  <c:v>9.8256094797585013E-5</c:v>
                </c:pt>
                <c:pt idx="394">
                  <c:v>9.9606165004303266E-5</c:v>
                </c:pt>
                <c:pt idx="395">
                  <c:v>1.0097455571869746E-4</c:v>
                </c:pt>
                <c:pt idx="396">
                  <c:v>1.0236141961166488E-4</c:v>
                </c:pt>
                <c:pt idx="397">
                  <c:v>1.0376690935410284E-4</c:v>
                </c:pt>
                <c:pt idx="398">
                  <c:v>1.0519117761690864E-4</c:v>
                </c:pt>
                <c:pt idx="399">
                  <c:v>1.0663437707097957E-4</c:v>
                </c:pt>
                <c:pt idx="400">
                  <c:v>1.0809666038721293E-4</c:v>
                </c:pt>
                <c:pt idx="401">
                  <c:v>1.0957818023650603E-4</c:v>
                </c:pt>
                <c:pt idx="402">
                  <c:v>1.1107908928975617E-4</c:v>
                </c:pt>
                <c:pt idx="403">
                  <c:v>1.1259954021786064E-4</c:v>
                </c:pt>
                <c:pt idx="404">
                  <c:v>1.1413968569171673E-4</c:v>
                </c:pt>
                <c:pt idx="405">
                  <c:v>1.1569967838222175E-4</c:v>
                </c:pt>
                <c:pt idx="406">
                  <c:v>1.1727967096027302E-4</c:v>
                </c:pt>
                <c:pt idx="407">
                  <c:v>1.1887981609676781E-4</c:v>
                </c:pt>
                <c:pt idx="408">
                  <c:v>1.2050026646260344E-4</c:v>
                </c:pt>
                <c:pt idx="409">
                  <c:v>1.2214117472867717E-4</c:v>
                </c:pt>
                <c:pt idx="410">
                  <c:v>1.2380269356588634E-4</c:v>
                </c:pt>
                <c:pt idx="411">
                  <c:v>1.2548497564512825E-4</c:v>
                </c:pt>
                <c:pt idx="412">
                  <c:v>1.2718817363730018E-4</c:v>
                </c:pt>
                <c:pt idx="413">
                  <c:v>1.2891244021329945E-4</c:v>
                </c:pt>
                <c:pt idx="414">
                  <c:v>1.3065792804402334E-4</c:v>
                </c:pt>
                <c:pt idx="415">
                  <c:v>1.3242478980036914E-4</c:v>
                </c:pt>
                <c:pt idx="416">
                  <c:v>1.3421317815323419E-4</c:v>
                </c:pt>
                <c:pt idx="417">
                  <c:v>1.3602324577351575E-4</c:v>
                </c:pt>
                <c:pt idx="418">
                  <c:v>1.3785514533211113E-4</c:v>
                </c:pt>
                <c:pt idx="419">
                  <c:v>1.3970902949991766E-4</c:v>
                </c:pt>
                <c:pt idx="420">
                  <c:v>1.415850509478326E-4</c:v>
                </c:pt>
                <c:pt idx="421">
                  <c:v>1.4348336234675326E-4</c:v>
                </c:pt>
                <c:pt idx="422">
                  <c:v>1.4540411636757694E-4</c:v>
                </c:pt>
                <c:pt idx="423">
                  <c:v>1.4734746568120094E-4</c:v>
                </c:pt>
                <c:pt idx="424">
                  <c:v>1.4931356295852256E-4</c:v>
                </c:pt>
                <c:pt idx="425">
                  <c:v>1.5130256087043912E-4</c:v>
                </c:pt>
                <c:pt idx="426">
                  <c:v>1.533146120878479E-4</c:v>
                </c:pt>
                <c:pt idx="427">
                  <c:v>1.553498692816462E-4</c:v>
                </c:pt>
                <c:pt idx="428">
                  <c:v>1.5740848512273131E-4</c:v>
                </c:pt>
                <c:pt idx="429">
                  <c:v>1.5949061228200055E-4</c:v>
                </c:pt>
                <c:pt idx="430">
                  <c:v>1.6159640343035121E-4</c:v>
                </c:pt>
                <c:pt idx="431">
                  <c:v>1.6372601123868058E-4</c:v>
                </c:pt>
                <c:pt idx="432">
                  <c:v>1.6587958837788595E-4</c:v>
                </c:pt>
                <c:pt idx="433">
                  <c:v>1.6805728751886464E-4</c:v>
                </c:pt>
                <c:pt idx="434">
                  <c:v>1.7025926133251395E-4</c:v>
                </c:pt>
                <c:pt idx="435">
                  <c:v>1.7248566248973118E-4</c:v>
                </c:pt>
                <c:pt idx="436">
                  <c:v>1.7473664366141363E-4</c:v>
                </c:pt>
                <c:pt idx="437">
                  <c:v>1.770123575184586E-4</c:v>
                </c:pt>
                <c:pt idx="438">
                  <c:v>1.7931295673176336E-4</c:v>
                </c:pt>
                <c:pt idx="439">
                  <c:v>1.8163859397222524E-4</c:v>
                </c:pt>
                <c:pt idx="440">
                  <c:v>1.8398942191074155E-4</c:v>
                </c:pt>
                <c:pt idx="441">
                  <c:v>1.8636559321820955E-4</c:v>
                </c:pt>
                <c:pt idx="442">
                  <c:v>1.8876726056552657E-4</c:v>
                </c:pt>
                <c:pt idx="443">
                  <c:v>1.9119457662358991E-4</c:v>
                </c:pt>
                <c:pt idx="444">
                  <c:v>1.9364769406329685E-4</c:v>
                </c:pt>
                <c:pt idx="445">
                  <c:v>1.9612676555554471E-4</c:v>
                </c:pt>
                <c:pt idx="446">
                  <c:v>1.9863194377123077E-4</c:v>
                </c:pt>
                <c:pt idx="447">
                  <c:v>2.0116338138125234E-4</c:v>
                </c:pt>
                <c:pt idx="448">
                  <c:v>2.0372123105650671E-4</c:v>
                </c:pt>
                <c:pt idx="449">
                  <c:v>2.0630564546789121E-4</c:v>
                </c:pt>
                <c:pt idx="450">
                  <c:v>2.089167772863031E-4</c:v>
                </c:pt>
                <c:pt idx="451">
                  <c:v>2.1155477918263972E-4</c:v>
                </c:pt>
                <c:pt idx="452">
                  <c:v>2.1421980382779833E-4</c:v>
                </c:pt>
                <c:pt idx="453">
                  <c:v>2.1691200389267626E-4</c:v>
                </c:pt>
                <c:pt idx="454">
                  <c:v>2.1963153204817079E-4</c:v>
                </c:pt>
                <c:pt idx="455">
                  <c:v>2.2237854096517922E-4</c:v>
                </c:pt>
                <c:pt idx="456">
                  <c:v>2.2515318331459884E-4</c:v>
                </c:pt>
                <c:pt idx="457">
                  <c:v>2.2795561176732699E-4</c:v>
                </c:pt>
                <c:pt idx="458">
                  <c:v>2.3078597899426094E-4</c:v>
                </c:pt>
                <c:pt idx="459">
                  <c:v>2.3364443766629798E-4</c:v>
                </c:pt>
                <c:pt idx="460">
                  <c:v>2.3653114045433542E-4</c:v>
                </c:pt>
                <c:pt idx="461">
                  <c:v>2.3944624002927059E-4</c:v>
                </c:pt>
                <c:pt idx="462">
                  <c:v>2.4238988906200075E-4</c:v>
                </c:pt>
                <c:pt idx="463">
                  <c:v>2.4536224022342318E-4</c:v>
                </c:pt>
                <c:pt idx="464">
                  <c:v>2.4836344618443524E-4</c:v>
                </c:pt>
                <c:pt idx="465">
                  <c:v>2.5139365961593418E-4</c:v>
                </c:pt>
                <c:pt idx="466">
                  <c:v>2.5445303318881733E-4</c:v>
                </c:pt>
                <c:pt idx="467">
                  <c:v>2.5754171957398196E-4</c:v>
                </c:pt>
                <c:pt idx="468">
                  <c:v>2.6065987144232542E-4</c:v>
                </c:pt>
                <c:pt idx="469">
                  <c:v>2.6380764146474495E-4</c:v>
                </c:pt>
                <c:pt idx="470">
                  <c:v>2.669851823121379E-4</c:v>
                </c:pt>
                <c:pt idx="471">
                  <c:v>2.7019264665540153E-4</c:v>
                </c:pt>
                <c:pt idx="472">
                  <c:v>2.7343018716543318E-4</c:v>
                </c:pt>
                <c:pt idx="473">
                  <c:v>2.7669795651313011E-4</c:v>
                </c:pt>
                <c:pt idx="474">
                  <c:v>2.7999610736938966E-4</c:v>
                </c:pt>
                <c:pt idx="475">
                  <c:v>2.8332479240510909E-4</c:v>
                </c:pt>
                <c:pt idx="476">
                  <c:v>2.8668416429118569E-4</c:v>
                </c:pt>
                <c:pt idx="477">
                  <c:v>2.9007437569851681E-4</c:v>
                </c:pt>
                <c:pt idx="478">
                  <c:v>2.9349557929799971E-4</c:v>
                </c:pt>
                <c:pt idx="479">
                  <c:v>2.9694792776053169E-4</c:v>
                </c:pt>
                <c:pt idx="480">
                  <c:v>3.0043157375701009E-4</c:v>
                </c:pt>
                <c:pt idx="481">
                  <c:v>3.0394666995833217E-4</c:v>
                </c:pt>
                <c:pt idx="482">
                  <c:v>3.0749336903539522E-4</c:v>
                </c:pt>
                <c:pt idx="483">
                  <c:v>3.1107182365909661E-4</c:v>
                </c:pt>
                <c:pt idx="484">
                  <c:v>3.1468218650033356E-4</c:v>
                </c:pt>
                <c:pt idx="485">
                  <c:v>3.1832461023000339E-4</c:v>
                </c:pt>
                <c:pt idx="486">
                  <c:v>3.219992475190034E-4</c:v>
                </c:pt>
                <c:pt idx="487">
                  <c:v>3.2570625103823094E-4</c:v>
                </c:pt>
                <c:pt idx="488">
                  <c:v>3.2944577345858325E-4</c:v>
                </c:pt>
                <c:pt idx="489">
                  <c:v>3.3321796745095763E-4</c:v>
                </c:pt>
                <c:pt idx="490">
                  <c:v>3.370229856862514E-4</c:v>
                </c:pt>
                <c:pt idx="491">
                  <c:v>3.4086098083536184E-4</c:v>
                </c:pt>
                <c:pt idx="492">
                  <c:v>3.4473210556918631E-4</c:v>
                </c:pt>
                <c:pt idx="493">
                  <c:v>3.4863651255862205E-4</c:v>
                </c:pt>
                <c:pt idx="494">
                  <c:v>3.5257435447456637E-4</c:v>
                </c:pt>
                <c:pt idx="495">
                  <c:v>3.5654578398791657E-4</c:v>
                </c:pt>
                <c:pt idx="496">
                  <c:v>3.6055095376956995E-4</c:v>
                </c:pt>
                <c:pt idx="497">
                  <c:v>3.645900164904238E-4</c:v>
                </c:pt>
                <c:pt idx="498">
                  <c:v>3.6866312482137543E-4</c:v>
                </c:pt>
                <c:pt idx="499">
                  <c:v>3.727704314333222E-4</c:v>
                </c:pt>
                <c:pt idx="500">
                  <c:v>3.7691208899716134E-4</c:v>
                </c:pt>
                <c:pt idx="501">
                  <c:v>3.8108825018379016E-4</c:v>
                </c:pt>
                <c:pt idx="502">
                  <c:v>3.8529906766410595E-4</c:v>
                </c:pt>
                <c:pt idx="503">
                  <c:v>3.8954469410900603E-4</c:v>
                </c:pt>
                <c:pt idx="504">
                  <c:v>3.9382528218938768E-4</c:v>
                </c:pt>
                <c:pt idx="505">
                  <c:v>3.9814098457614821E-4</c:v>
                </c:pt>
                <c:pt idx="506">
                  <c:v>4.0249195394018492E-4</c:v>
                </c:pt>
                <c:pt idx="507">
                  <c:v>4.0687834295239511E-4</c:v>
                </c:pt>
                <c:pt idx="508">
                  <c:v>4.1130030428367608E-4</c:v>
                </c:pt>
                <c:pt idx="509">
                  <c:v>4.1575799060492513E-4</c:v>
                </c:pt>
                <c:pt idx="510">
                  <c:v>4.2025155458703955E-4</c:v>
                </c:pt>
                <c:pt idx="511">
                  <c:v>4.2478114890091661E-4</c:v>
                </c:pt>
                <c:pt idx="512">
                  <c:v>4.2934692621745364E-4</c:v>
                </c:pt>
                <c:pt idx="513">
                  <c:v>4.3394903920754795E-4</c:v>
                </c:pt>
                <c:pt idx="514">
                  <c:v>4.3858764054209684E-4</c:v>
                </c:pt>
                <c:pt idx="515">
                  <c:v>4.4326288289199762E-4</c:v>
                </c:pt>
                <c:pt idx="516">
                  <c:v>4.4797491892814757E-4</c:v>
                </c:pt>
                <c:pt idx="517">
                  <c:v>4.52723901321444E-4</c:v>
                </c:pt>
                <c:pt idx="518">
                  <c:v>4.5750998274278422E-4</c:v>
                </c:pt>
                <c:pt idx="519">
                  <c:v>4.6233331586306546E-4</c:v>
                </c:pt>
                <c:pt idx="520">
                  <c:v>4.6719405335318508E-4</c:v>
                </c:pt>
                <c:pt idx="521">
                  <c:v>4.7209234788404039E-4</c:v>
                </c:pt>
                <c:pt idx="522">
                  <c:v>4.7702835212652867E-4</c:v>
                </c:pt>
                <c:pt idx="523">
                  <c:v>4.8200221875154724E-4</c:v>
                </c:pt>
                <c:pt idx="524">
                  <c:v>4.8701410042999334E-4</c:v>
                </c:pt>
                <c:pt idx="525">
                  <c:v>4.9206414983276432E-4</c:v>
                </c:pt>
                <c:pt idx="526">
                  <c:v>4.9715251963075742E-4</c:v>
                </c:pt>
                <c:pt idx="527">
                  <c:v>5.0227936249487007E-4</c:v>
                </c:pt>
                <c:pt idx="528">
                  <c:v>5.0744483109599944E-4</c:v>
                </c:pt>
                <c:pt idx="529">
                  <c:v>5.1264907810504284E-4</c:v>
                </c:pt>
                <c:pt idx="530">
                  <c:v>5.1789225619289767E-4</c:v>
                </c:pt>
                <c:pt idx="531">
                  <c:v>5.2317451803046114E-4</c:v>
                </c:pt>
                <c:pt idx="532">
                  <c:v>5.2849601628863054E-4</c:v>
                </c:pt>
                <c:pt idx="533">
                  <c:v>5.3385690363830327E-4</c:v>
                </c:pt>
                <c:pt idx="534">
                  <c:v>5.3925733275037653E-4</c:v>
                </c:pt>
                <c:pt idx="535">
                  <c:v>5.4469745629574763E-4</c:v>
                </c:pt>
                <c:pt idx="536">
                  <c:v>5.5017742694531396E-4</c:v>
                </c:pt>
                <c:pt idx="537">
                  <c:v>5.5569739736997272E-4</c:v>
                </c:pt>
                <c:pt idx="538">
                  <c:v>5.6125752024062121E-4</c:v>
                </c:pt>
                <c:pt idx="539">
                  <c:v>5.6685794822815684E-4</c:v>
                </c:pt>
                <c:pt idx="540">
                  <c:v>5.724988340034768E-4</c:v>
                </c:pt>
                <c:pt idx="541">
                  <c:v>5.7818033023747839E-4</c:v>
                </c:pt>
                <c:pt idx="542">
                  <c:v>5.8390258960105891E-4</c:v>
                </c:pt>
                <c:pt idx="543">
                  <c:v>5.8966576476511578E-4</c:v>
                </c:pt>
                <c:pt idx="544">
                  <c:v>5.9547000840054617E-4</c:v>
                </c:pt>
                <c:pt idx="545">
                  <c:v>6.013154731782474E-4</c:v>
                </c:pt>
                <c:pt idx="546">
                  <c:v>6.0720231176911675E-4</c:v>
                </c:pt>
                <c:pt idx="547">
                  <c:v>6.1313067684405165E-4</c:v>
                </c:pt>
                <c:pt idx="548">
                  <c:v>6.1910072107394928E-4</c:v>
                </c:pt>
                <c:pt idx="549">
                  <c:v>6.2511259712970694E-4</c:v>
                </c:pt>
                <c:pt idx="550">
                  <c:v>6.3116645768222194E-4</c:v>
                </c:pt>
                <c:pt idx="551">
                  <c:v>6.3726245540239156E-4</c:v>
                </c:pt>
                <c:pt idx="552">
                  <c:v>6.4340074296111323E-4</c:v>
                </c:pt>
                <c:pt idx="553">
                  <c:v>6.4958147302928413E-4</c:v>
                </c:pt>
                <c:pt idx="554">
                  <c:v>6.5580479827780157E-4</c:v>
                </c:pt>
                <c:pt idx="555">
                  <c:v>6.6207087137756283E-4</c:v>
                </c:pt>
                <c:pt idx="556">
                  <c:v>6.6837984499946523E-4</c:v>
                </c:pt>
                <c:pt idx="557">
                  <c:v>6.7473187181440607E-4</c:v>
                </c:pt>
                <c:pt idx="558">
                  <c:v>6.8112710449328275E-4</c:v>
                </c:pt>
                <c:pt idx="559">
                  <c:v>6.8756569570699246E-4</c:v>
                </c:pt>
                <c:pt idx="560">
                  <c:v>6.940477981264325E-4</c:v>
                </c:pt>
                <c:pt idx="561">
                  <c:v>7.0057356442250018E-4</c:v>
                </c:pt>
                <c:pt idx="562">
                  <c:v>7.071431472660928E-4</c:v>
                </c:pt>
                <c:pt idx="563">
                  <c:v>7.1375669932810764E-4</c:v>
                </c:pt>
                <c:pt idx="564">
                  <c:v>7.2041437327944203E-4</c:v>
                </c:pt>
                <c:pt idx="565">
                  <c:v>7.2711632179099325E-4</c:v>
                </c:pt>
                <c:pt idx="566">
                  <c:v>7.3386269753365871E-4</c:v>
                </c:pt>
                <c:pt idx="567">
                  <c:v>7.4065365317833561E-4</c:v>
                </c:pt>
                <c:pt idx="568">
                  <c:v>7.4748934139592124E-4</c:v>
                </c:pt>
                <c:pt idx="569">
                  <c:v>7.5436991485731291E-4</c:v>
                </c:pt>
                <c:pt idx="570">
                  <c:v>7.6129552623340792E-4</c:v>
                </c:pt>
                <c:pt idx="571">
                  <c:v>7.6826632819510356E-4</c:v>
                </c:pt>
                <c:pt idx="572">
                  <c:v>7.7528247341329714E-4</c:v>
                </c:pt>
                <c:pt idx="573">
                  <c:v>7.8234411455888595E-4</c:v>
                </c:pt>
                <c:pt idx="574">
                  <c:v>7.894514043027673E-4</c:v>
                </c:pt>
                <c:pt idx="575">
                  <c:v>7.9660449531583849E-4</c:v>
                </c:pt>
                <c:pt idx="576">
                  <c:v>8.0380354026899682E-4</c:v>
                </c:pt>
                <c:pt idx="577">
                  <c:v>8.1104869183313958E-4</c:v>
                </c:pt>
                <c:pt idx="578">
                  <c:v>8.1834010267916408E-4</c:v>
                </c:pt>
                <c:pt idx="579">
                  <c:v>8.2567792547796762E-4</c:v>
                </c:pt>
                <c:pt idx="580">
                  <c:v>8.3291787385686607E-4</c:v>
                </c:pt>
                <c:pt idx="581">
                  <c:v>8.4006026871559665E-4</c:v>
                </c:pt>
                <c:pt idx="582">
                  <c:v>8.4710543095389682E-4</c:v>
                </c:pt>
                <c:pt idx="583">
                  <c:v>8.5405368147150403E-4</c:v>
                </c:pt>
                <c:pt idx="584">
                  <c:v>8.609053411681556E-4</c:v>
                </c:pt>
                <c:pt idx="585">
                  <c:v>8.6766073094358899E-4</c:v>
                </c:pt>
                <c:pt idx="586">
                  <c:v>8.7432017169754154E-4</c:v>
                </c:pt>
                <c:pt idx="587">
                  <c:v>8.8088398432975069E-4</c:v>
                </c:pt>
                <c:pt idx="588">
                  <c:v>8.8735248973995388E-4</c:v>
                </c:pt>
                <c:pt idx="589">
                  <c:v>8.9372600882788836E-4</c:v>
                </c:pt>
                <c:pt idx="590">
                  <c:v>9.0000486249329167E-4</c:v>
                </c:pt>
                <c:pt idx="591">
                  <c:v>9.0618937163590115E-4</c:v>
                </c:pt>
                <c:pt idx="592">
                  <c:v>9.1227985715545414E-4</c:v>
                </c:pt>
                <c:pt idx="593">
                  <c:v>9.1827663995168809E-4</c:v>
                </c:pt>
                <c:pt idx="594">
                  <c:v>9.2418004092434034E-4</c:v>
                </c:pt>
                <c:pt idx="595">
                  <c:v>9.2999038097314832E-4</c:v>
                </c:pt>
                <c:pt idx="596">
                  <c:v>9.3570798099784939E-4</c:v>
                </c:pt>
                <c:pt idx="597">
                  <c:v>9.4133316189818099E-4</c:v>
                </c:pt>
                <c:pt idx="598">
                  <c:v>9.4686624457388055E-4</c:v>
                </c:pt>
                <c:pt idx="599">
                  <c:v>9.5230754992468543E-4</c:v>
                </c:pt>
                <c:pt idx="600">
                  <c:v>9.5765739885033297E-4</c:v>
                </c:pt>
                <c:pt idx="601">
                  <c:v>9.6291611225056059E-4</c:v>
                </c:pt>
                <c:pt idx="602">
                  <c:v>9.6808401102510577E-4</c:v>
                </c:pt>
                <c:pt idx="603">
                  <c:v>9.7316141607370582E-4</c:v>
                </c:pt>
                <c:pt idx="604">
                  <c:v>9.7814864829609809E-4</c:v>
                </c:pt>
                <c:pt idx="605">
                  <c:v>9.8304602859202003E-4</c:v>
                </c:pt>
                <c:pt idx="606">
                  <c:v>9.8785387786120898E-4</c:v>
                </c:pt>
                <c:pt idx="607">
                  <c:v>9.9257251700340249E-4</c:v>
                </c:pt>
                <c:pt idx="608">
                  <c:v>9.9720226691833789E-4</c:v>
                </c:pt>
                <c:pt idx="609">
                  <c:v>1.0017434485057525E-3</c:v>
                </c:pt>
                <c:pt idx="610">
                  <c:v>1.0061963826653838E-3</c:v>
                </c:pt>
                <c:pt idx="611">
                  <c:v>1.0105613902969691E-3</c:v>
                </c:pt>
                <c:pt idx="612">
                  <c:v>1.0148387923002459E-3</c:v>
                </c:pt>
                <c:pt idx="613">
                  <c:v>1.0190289095749515E-3</c:v>
                </c:pt>
                <c:pt idx="614">
                  <c:v>1.0231320630208233E-3</c:v>
                </c:pt>
                <c:pt idx="615">
                  <c:v>1.0271485735375988E-3</c:v>
                </c:pt>
                <c:pt idx="616">
                  <c:v>1.0310787620250151E-3</c:v>
                </c:pt>
                <c:pt idx="617">
                  <c:v>1.03492294938281E-3</c:v>
                </c:pt>
                <c:pt idx="618">
                  <c:v>1.0386814565107206E-3</c:v>
                </c:pt>
                <c:pt idx="619">
                  <c:v>1.0423546043084844E-3</c:v>
                </c:pt>
                <c:pt idx="620">
                  <c:v>1.0459427136758387E-3</c:v>
                </c:pt>
                <c:pt idx="621">
                  <c:v>1.0494461055125211E-3</c:v>
                </c:pt>
                <c:pt idx="622">
                  <c:v>1.0528651007182688E-3</c:v>
                </c:pt>
                <c:pt idx="623">
                  <c:v>1.0562000201928194E-3</c:v>
                </c:pt>
                <c:pt idx="624">
                  <c:v>1.0594511848359099E-3</c:v>
                </c:pt>
                <c:pt idx="625">
                  <c:v>1.0626189155472782E-3</c:v>
                </c:pt>
                <c:pt idx="626">
                  <c:v>1.0657035332266613E-3</c:v>
                </c:pt>
                <c:pt idx="627">
                  <c:v>1.0687053587737968E-3</c:v>
                </c:pt>
                <c:pt idx="628">
                  <c:v>1.071624713088422E-3</c:v>
                </c:pt>
                <c:pt idx="629">
                  <c:v>1.0744619170702744E-3</c:v>
                </c:pt>
                <c:pt idx="630">
                  <c:v>1.0772172916190912E-3</c:v>
                </c:pt>
                <c:pt idx="631">
                  <c:v>1.0798911576346099E-3</c:v>
                </c:pt>
                <c:pt idx="632">
                  <c:v>1.082483836016568E-3</c:v>
                </c:pt>
                <c:pt idx="633">
                  <c:v>1.0849956476647027E-3</c:v>
                </c:pt>
                <c:pt idx="634">
                  <c:v>1.0874269134787517E-3</c:v>
                </c:pt>
                <c:pt idx="635">
                  <c:v>1.089777954358452E-3</c:v>
                </c:pt>
                <c:pt idx="636">
                  <c:v>1.0920490912035411E-3</c:v>
                </c:pt>
                <c:pt idx="637">
                  <c:v>1.0942406449137567E-3</c:v>
                </c:pt>
                <c:pt idx="638">
                  <c:v>1.0963529363888359E-3</c:v>
                </c:pt>
                <c:pt idx="639">
                  <c:v>1.0983862865285162E-3</c:v>
                </c:pt>
                <c:pt idx="640">
                  <c:v>1.100341016232535E-3</c:v>
                </c:pt>
                <c:pt idx="641">
                  <c:v>1.1022174464006295E-3</c:v>
                </c:pt>
                <c:pt idx="642">
                  <c:v>1.1040158979325374E-3</c:v>
                </c:pt>
                <c:pt idx="643">
                  <c:v>1.105736691727996E-3</c:v>
                </c:pt>
                <c:pt idx="644">
                  <c:v>1.1073801486867426E-3</c:v>
                </c:pt>
                <c:pt idx="645">
                  <c:v>1.1089465897085146E-3</c:v>
                </c:pt>
                <c:pt idx="646">
                  <c:v>1.1104363356930495E-3</c:v>
                </c:pt>
                <c:pt idx="647">
                  <c:v>1.1118497075400845E-3</c:v>
                </c:pt>
                <c:pt idx="648">
                  <c:v>1.1131870261493571E-3</c:v>
                </c:pt>
                <c:pt idx="649">
                  <c:v>1.1144486124206048E-3</c:v>
                </c:pt>
                <c:pt idx="650">
                  <c:v>1.1156347872535648E-3</c:v>
                </c:pt>
                <c:pt idx="651">
                  <c:v>1.1167458715479746E-3</c:v>
                </c:pt>
                <c:pt idx="652">
                  <c:v>1.1177821862035715E-3</c:v>
                </c:pt>
                <c:pt idx="653">
                  <c:v>1.1187440521200933E-3</c:v>
                </c:pt>
                <c:pt idx="654">
                  <c:v>1.1196317901972768E-3</c:v>
                </c:pt>
                <c:pt idx="655">
                  <c:v>1.1204457213348598E-3</c:v>
                </c:pt>
                <c:pt idx="656">
                  <c:v>1.1211861664325795E-3</c:v>
                </c:pt>
                <c:pt idx="657">
                  <c:v>1.1218534463901734E-3</c:v>
                </c:pt>
                <c:pt idx="658">
                  <c:v>1.1224478821073788E-3</c:v>
                </c:pt>
                <c:pt idx="659">
                  <c:v>1.1229697944839332E-3</c:v>
                </c:pt>
                <c:pt idx="660">
                  <c:v>1.1234195044195739E-3</c:v>
                </c:pt>
                <c:pt idx="661">
                  <c:v>1.1237973328140384E-3</c:v>
                </c:pt>
                <c:pt idx="662">
                  <c:v>1.124103600567064E-3</c:v>
                </c:pt>
                <c:pt idx="663">
                  <c:v>1.124338628578388E-3</c:v>
                </c:pt>
                <c:pt idx="664">
                  <c:v>1.1245027377477482E-3</c:v>
                </c:pt>
                <c:pt idx="665">
                  <c:v>1.1245962489748816E-3</c:v>
                </c:pt>
                <c:pt idx="666">
                  <c:v>1.1246194831595257E-3</c:v>
                </c:pt>
                <c:pt idx="667">
                  <c:v>1.124572761201418E-3</c:v>
                </c:pt>
                <c:pt idx="668">
                  <c:v>1.1244564040002957E-3</c:v>
                </c:pt>
                <c:pt idx="669">
                  <c:v>1.1242707324558962E-3</c:v>
                </c:pt>
                <c:pt idx="670">
                  <c:v>1.124016067467957E-3</c:v>
                </c:pt>
                <c:pt idx="671">
                  <c:v>1.1236927299362156E-3</c:v>
                </c:pt>
                <c:pt idx="672">
                  <c:v>1.1233010407604091E-3</c:v>
                </c:pt>
                <c:pt idx="673">
                  <c:v>1.1228413208402752E-3</c:v>
                </c:pt>
                <c:pt idx="674">
                  <c:v>1.1223138910755512E-3</c:v>
                </c:pt>
                <c:pt idx="675">
                  <c:v>1.1217190723659745E-3</c:v>
                </c:pt>
                <c:pt idx="676">
                  <c:v>1.1210571856112824E-3</c:v>
                </c:pt>
                <c:pt idx="677">
                  <c:v>1.1203285517112122E-3</c:v>
                </c:pt>
                <c:pt idx="678">
                  <c:v>1.1195334915655014E-3</c:v>
                </c:pt>
                <c:pt idx="679">
                  <c:v>1.1186723260738875E-3</c:v>
                </c:pt>
                <c:pt idx="680">
                  <c:v>1.117745376136108E-3</c:v>
                </c:pt>
                <c:pt idx="681">
                  <c:v>1.1167529626519E-3</c:v>
                </c:pt>
                <c:pt idx="682">
                  <c:v>1.115695406521001E-3</c:v>
                </c:pt>
                <c:pt idx="683">
                  <c:v>1.1145730286431484E-3</c:v>
                </c:pt>
                <c:pt idx="684">
                  <c:v>1.1133861499180795E-3</c:v>
                </c:pt>
                <c:pt idx="685">
                  <c:v>1.112135091245532E-3</c:v>
                </c:pt>
                <c:pt idx="686">
                  <c:v>1.110820173525243E-3</c:v>
                </c:pt>
                <c:pt idx="687">
                  <c:v>1.10944171765695E-3</c:v>
                </c:pt>
                <c:pt idx="688">
                  <c:v>1.1080000445403903E-3</c:v>
                </c:pt>
                <c:pt idx="689">
                  <c:v>1.1064954750753015E-3</c:v>
                </c:pt>
                <c:pt idx="690">
                  <c:v>1.1049283301614208E-3</c:v>
                </c:pt>
                <c:pt idx="691">
                  <c:v>1.1032989306984857E-3</c:v>
                </c:pt>
                <c:pt idx="692">
                  <c:v>1.1016075975862334E-3</c:v>
                </c:pt>
                <c:pt idx="693">
                  <c:v>1.0998546517244016E-3</c:v>
                </c:pt>
                <c:pt idx="694">
                  <c:v>1.0980404140127275E-3</c:v>
                </c:pt>
                <c:pt idx="695">
                  <c:v>1.0961652053509486E-3</c:v>
                </c:pt>
                <c:pt idx="696">
                  <c:v>1.094229346638802E-3</c:v>
                </c:pt>
                <c:pt idx="697">
                  <c:v>1.0922331587760255E-3</c:v>
                </c:pt>
                <c:pt idx="698">
                  <c:v>1.0901769626623563E-3</c:v>
                </c:pt>
                <c:pt idx="699">
                  <c:v>1.0880610791975318E-3</c:v>
                </c:pt>
                <c:pt idx="700">
                  <c:v>1.0858858292812894E-3</c:v>
                </c:pt>
                <c:pt idx="701">
                  <c:v>1.0836515338133665E-3</c:v>
                </c:pt>
                <c:pt idx="702">
                  <c:v>1.0813585136935004E-3</c:v>
                </c:pt>
                <c:pt idx="703">
                  <c:v>1.0790070898214286E-3</c:v>
                </c:pt>
                <c:pt idx="704">
                  <c:v>1.0765975830968886E-3</c:v>
                </c:pt>
                <c:pt idx="705">
                  <c:v>1.0741303144196177E-3</c:v>
                </c:pt>
                <c:pt idx="706">
                  <c:v>1.0716056046893533E-3</c:v>
                </c:pt>
                <c:pt idx="707">
                  <c:v>1.0690237748058327E-3</c:v>
                </c:pt>
                <c:pt idx="708">
                  <c:v>1.0663851456687932E-3</c:v>
                </c:pt>
                <c:pt idx="709">
                  <c:v>1.0636900381779725E-3</c:v>
                </c:pt>
                <c:pt idx="710">
                  <c:v>1.0609387732331077E-3</c:v>
                </c:pt>
                <c:pt idx="711">
                  <c:v>1.0581316717339364E-3</c:v>
                </c:pt>
                <c:pt idx="712">
                  <c:v>1.055269054580196E-3</c:v>
                </c:pt>
                <c:pt idx="713">
                  <c:v>1.0523512426716239E-3</c:v>
                </c:pt>
                <c:pt idx="714">
                  <c:v>1.0493785569079574E-3</c:v>
                </c:pt>
                <c:pt idx="715">
                  <c:v>1.0463513181889338E-3</c:v>
                </c:pt>
                <c:pt idx="716">
                  <c:v>1.0432698474142907E-3</c:v>
                </c:pt>
                <c:pt idx="717">
                  <c:v>1.0401344654837653E-3</c:v>
                </c:pt>
                <c:pt idx="718">
                  <c:v>1.0369454932970953E-3</c:v>
                </c:pt>
                <c:pt idx="719">
                  <c:v>1.0337032517540178E-3</c:v>
                </c:pt>
                <c:pt idx="720">
                  <c:v>1.0304080617542701E-3</c:v>
                </c:pt>
                <c:pt idx="721">
                  <c:v>1.0270602441975899E-3</c:v>
                </c:pt>
                <c:pt idx="722">
                  <c:v>1.0236601199837144E-3</c:v>
                </c:pt>
                <c:pt idx="723">
                  <c:v>1.0202080100123812E-3</c:v>
                </c:pt>
                <c:pt idx="724">
                  <c:v>1.0167042351833275E-3</c:v>
                </c:pt>
                <c:pt idx="725">
                  <c:v>1.0131491163962907E-3</c:v>
                </c:pt>
                <c:pt idx="726">
                  <c:v>1.0095429745510082E-3</c:v>
                </c:pt>
                <c:pt idx="727">
                  <c:v>1.0058861305472177E-3</c:v>
                </c:pt>
                <c:pt idx="728">
                  <c:v>1.0021789052846561E-3</c:v>
                </c:pt>
                <c:pt idx="729">
                  <c:v>9.9842161966306108E-4</c:v>
                </c:pt>
                <c:pt idx="730">
                  <c:v>9.9461459458216996E-4</c:v>
                </c:pt>
                <c:pt idx="731">
                  <c:v>9.9075815094172028E-4</c:v>
                </c:pt>
                <c:pt idx="732">
                  <c:v>9.8685260964144917E-4</c:v>
                </c:pt>
                <c:pt idx="733">
                  <c:v>9.8289829158109418E-4</c:v>
                </c:pt>
                <c:pt idx="734">
                  <c:v>9.7889551766039288E-4</c:v>
                </c:pt>
                <c:pt idx="735">
                  <c:v>9.7484460877908237E-4</c:v>
                </c:pt>
                <c:pt idx="736">
                  <c:v>9.7074588583690011E-4</c:v>
                </c:pt>
                <c:pt idx="737">
                  <c:v>9.6659966973358354E-4</c:v>
                </c:pt>
                <c:pt idx="738">
                  <c:v>9.6240628136887011E-4</c:v>
                </c:pt>
                <c:pt idx="739">
                  <c:v>9.5816604164249716E-4</c:v>
                </c:pt>
                <c:pt idx="740">
                  <c:v>9.5387927145420203E-4</c:v>
                </c:pt>
                <c:pt idx="741">
                  <c:v>9.4954629170372216E-4</c:v>
                </c:pt>
                <c:pt idx="742">
                  <c:v>9.451674232907949E-4</c:v>
                </c:pt>
                <c:pt idx="743">
                  <c:v>9.4074298711515768E-4</c:v>
                </c:pt>
                <c:pt idx="744">
                  <c:v>9.3627330407654796E-4</c:v>
                </c:pt>
                <c:pt idx="745">
                  <c:v>9.3175869507470307E-4</c:v>
                </c:pt>
                <c:pt idx="746">
                  <c:v>9.2719948100936046E-4</c:v>
                </c:pt>
                <c:pt idx="747">
                  <c:v>9.2259598278025747E-4</c:v>
                </c:pt>
                <c:pt idx="748">
                  <c:v>9.1794852128713144E-4</c:v>
                </c:pt>
                <c:pt idx="749">
                  <c:v>9.1325741742971981E-4</c:v>
                </c:pt>
                <c:pt idx="750">
                  <c:v>9.0852299210776003E-4</c:v>
                </c:pt>
                <c:pt idx="751">
                  <c:v>9.0374556622098944E-4</c:v>
                </c:pt>
                <c:pt idx="752">
                  <c:v>8.9892546066914537E-4</c:v>
                </c:pt>
                <c:pt idx="753">
                  <c:v>8.9406299635196539E-4</c:v>
                </c:pt>
                <c:pt idx="754">
                  <c:v>8.8915849416918672E-4</c:v>
                </c:pt>
                <c:pt idx="755">
                  <c:v>8.8421227502054681E-4</c:v>
                </c:pt>
                <c:pt idx="756">
                  <c:v>8.792246598057831E-4</c:v>
                </c:pt>
                <c:pt idx="757">
                  <c:v>8.7419596942463294E-4</c:v>
                </c:pt>
                <c:pt idx="758">
                  <c:v>8.6912652477683376E-4</c:v>
                </c:pt>
                <c:pt idx="759">
                  <c:v>8.6401664676212292E-4</c:v>
                </c:pt>
                <c:pt idx="760">
                  <c:v>8.5886665628023785E-4</c:v>
                </c:pt>
                <c:pt idx="761">
                  <c:v>8.5367687423091589E-4</c:v>
                </c:pt>
                <c:pt idx="762">
                  <c:v>8.484476215138945E-4</c:v>
                </c:pt>
                <c:pt idx="763">
                  <c:v>8.43179219028911E-4</c:v>
                </c:pt>
                <c:pt idx="764">
                  <c:v>8.3787198767570285E-4</c:v>
                </c:pt>
                <c:pt idx="765">
                  <c:v>8.3252624835400738E-4</c:v>
                </c:pt>
                <c:pt idx="766">
                  <c:v>8.2714232196356204E-4</c:v>
                </c:pt>
                <c:pt idx="767">
                  <c:v>8.2172052940410417E-4</c:v>
                </c:pt>
                <c:pt idx="768">
                  <c:v>8.1626119157537122E-4</c:v>
                </c:pt>
                <c:pt idx="769">
                  <c:v>8.1076462937710063E-4</c:v>
                </c:pt>
                <c:pt idx="770">
                  <c:v>8.0523116370902962E-4</c:v>
                </c:pt>
                <c:pt idx="771">
                  <c:v>7.9966111547089577E-4</c:v>
                </c:pt>
                <c:pt idx="772">
                  <c:v>7.940548055624364E-4</c:v>
                </c:pt>
                <c:pt idx="773">
                  <c:v>7.8841255488338886E-4</c:v>
                </c:pt>
                <c:pt idx="774">
                  <c:v>7.8273468433349058E-4</c:v>
                </c:pt>
                <c:pt idx="775">
                  <c:v>7.7702151481247891E-4</c:v>
                </c:pt>
                <c:pt idx="776">
                  <c:v>7.712733672200913E-4</c:v>
                </c:pt>
                <c:pt idx="777">
                  <c:v>7.6549056245606519E-4</c:v>
                </c:pt>
                <c:pt idx="778">
                  <c:v>7.5967342142013792E-4</c:v>
                </c:pt>
                <c:pt idx="779">
                  <c:v>7.5382226501204683E-4</c:v>
                </c:pt>
                <c:pt idx="780">
                  <c:v>7.4793741413152937E-4</c:v>
                </c:pt>
                <c:pt idx="781">
                  <c:v>7.4201918967832297E-4</c:v>
                </c:pt>
                <c:pt idx="782">
                  <c:v>7.3606791255216499E-4</c:v>
                </c:pt>
                <c:pt idx="783">
                  <c:v>7.3008390365279275E-4</c:v>
                </c:pt>
                <c:pt idx="784">
                  <c:v>7.2406748387994382E-4</c:v>
                </c:pt>
                <c:pt idx="785">
                  <c:v>7.1801897413335542E-4</c:v>
                </c:pt>
                <c:pt idx="786">
                  <c:v>7.1193869531276501E-4</c:v>
                </c:pt>
                <c:pt idx="787">
                  <c:v>7.0582696831791001E-4</c:v>
                </c:pt>
                <c:pt idx="788">
                  <c:v>6.9968411404852779E-4</c:v>
                </c:pt>
                <c:pt idx="789">
                  <c:v>6.9351045340435577E-4</c:v>
                </c:pt>
                <c:pt idx="790">
                  <c:v>6.8730630728513131E-4</c:v>
                </c:pt>
                <c:pt idx="791">
                  <c:v>6.8107199659059173E-4</c:v>
                </c:pt>
                <c:pt idx="792">
                  <c:v>6.748078422204746E-4</c:v>
                </c:pt>
                <c:pt idx="793">
                  <c:v>6.6851416507451714E-4</c:v>
                </c:pt>
                <c:pt idx="794">
                  <c:v>6.621912860524568E-4</c:v>
                </c:pt>
                <c:pt idx="795">
                  <c:v>6.5583952605403103E-4</c:v>
                </c:pt>
                <c:pt idx="796">
                  <c:v>6.4945920597897716E-4</c:v>
                </c:pt>
                <c:pt idx="797">
                  <c:v>6.4305064672703265E-4</c:v>
                </c:pt>
                <c:pt idx="798">
                  <c:v>6.3661416919793482E-4</c:v>
                </c:pt>
                <c:pt idx="799">
                  <c:v>6.3015009429142114E-4</c:v>
                </c:pt>
                <c:pt idx="800">
                  <c:v>6.2365874290722892E-4</c:v>
                </c:pt>
                <c:pt idx="801">
                  <c:v>6.1714043594509563E-4</c:v>
                </c:pt>
                <c:pt idx="802">
                  <c:v>6.1059549430475871E-4</c:v>
                </c:pt>
                <c:pt idx="803">
                  <c:v>6.0402423888595539E-4</c:v>
                </c:pt>
                <c:pt idx="804">
                  <c:v>5.9742699058842321E-4</c:v>
                </c:pt>
                <c:pt idx="805">
                  <c:v>5.9080407031189954E-4</c:v>
                </c:pt>
                <c:pt idx="806">
                  <c:v>5.8415579895612169E-4</c:v>
                </c:pt>
                <c:pt idx="807">
                  <c:v>5.7748249742082711E-4</c:v>
                </c:pt>
                <c:pt idx="808">
                  <c:v>5.7078448660575316E-4</c:v>
                </c:pt>
                <c:pt idx="809">
                  <c:v>5.6406208741063726E-4</c:v>
                </c:pt>
                <c:pt idx="810">
                  <c:v>5.5731562073521688E-4</c:v>
                </c:pt>
                <c:pt idx="811">
                  <c:v>5.5054540747922923E-4</c:v>
                </c:pt>
                <c:pt idx="812">
                  <c:v>5.4375176854241187E-4</c:v>
                </c:pt>
                <c:pt idx="813">
                  <c:v>5.3693502482450215E-4</c:v>
                </c:pt>
                <c:pt idx="814">
                  <c:v>5.300954972252374E-4</c:v>
                </c:pt>
                <c:pt idx="815">
                  <c:v>5.2323350664435506E-4</c:v>
                </c:pt>
                <c:pt idx="816">
                  <c:v>5.1634937398159259E-4</c:v>
                </c:pt>
                <c:pt idx="817">
                  <c:v>5.0944342013668732E-4</c:v>
                </c:pt>
                <c:pt idx="818">
                  <c:v>5.0251596600937659E-4</c:v>
                </c:pt>
                <c:pt idx="819">
                  <c:v>4.9556733249939795E-4</c:v>
                </c:pt>
                <c:pt idx="820">
                  <c:v>4.8859784050648864E-4</c:v>
                </c:pt>
                <c:pt idx="821">
                  <c:v>4.816078109303861E-4</c:v>
                </c:pt>
                <c:pt idx="822">
                  <c:v>4.7459756467082772E-4</c:v>
                </c:pt>
                <c:pt idx="823">
                  <c:v>4.6756742262755096E-4</c:v>
                </c:pt>
                <c:pt idx="824">
                  <c:v>4.6051770570029315E-4</c:v>
                </c:pt>
                <c:pt idx="825">
                  <c:v>4.5344873478879167E-4</c:v>
                </c:pt>
                <c:pt idx="826">
                  <c:v>4.4636083079278399E-4</c:v>
                </c:pt>
                <c:pt idx="827">
                  <c:v>4.3925431461200743E-4</c:v>
                </c:pt>
                <c:pt idx="828">
                  <c:v>4.3212950714619939E-4</c:v>
                </c:pt>
                <c:pt idx="829">
                  <c:v>4.2498672929509732E-4</c:v>
                </c:pt>
                <c:pt idx="830">
                  <c:v>4.1782630195843855E-4</c:v>
                </c:pt>
                <c:pt idx="831">
                  <c:v>4.1064854603596048E-4</c:v>
                </c:pt>
                <c:pt idx="832">
                  <c:v>4.0345378242740055E-4</c:v>
                </c:pt>
                <c:pt idx="833">
                  <c:v>3.9624233203249611E-4</c:v>
                </c:pt>
                <c:pt idx="834">
                  <c:v>3.8901451575098459E-4</c:v>
                </c:pt>
                <c:pt idx="835">
                  <c:v>3.8177065448260334E-4</c:v>
                </c:pt>
                <c:pt idx="836">
                  <c:v>3.745110691270898E-4</c:v>
                </c:pt>
                <c:pt idx="837">
                  <c:v>3.6723608058418137E-4</c:v>
                </c:pt>
                <c:pt idx="838">
                  <c:v>3.5994600975361538E-4</c:v>
                </c:pt>
                <c:pt idx="839">
                  <c:v>3.5264117753512928E-4</c:v>
                </c:pt>
                <c:pt idx="840">
                  <c:v>3.4532190482846047E-4</c:v>
                </c:pt>
                <c:pt idx="841">
                  <c:v>3.3798851253334628E-4</c:v>
                </c:pt>
                <c:pt idx="842">
                  <c:v>3.3064132154952416E-4</c:v>
                </c:pt>
                <c:pt idx="843">
                  <c:v>3.2328065277673149E-4</c:v>
                </c:pt>
                <c:pt idx="844">
                  <c:v>3.1590682711470569E-4</c:v>
                </c:pt>
                <c:pt idx="845">
                  <c:v>3.0852016546318412E-4</c:v>
                </c:pt>
                <c:pt idx="846">
                  <c:v>3.0112098872190414E-4</c:v>
                </c:pt>
                <c:pt idx="847">
                  <c:v>2.937096177906032E-4</c:v>
                </c:pt>
                <c:pt idx="848">
                  <c:v>2.8628637356901867E-4</c:v>
                </c:pt>
                <c:pt idx="849">
                  <c:v>2.7885157695688796E-4</c:v>
                </c:pt>
                <c:pt idx="850">
                  <c:v>2.7140554885394846E-4</c:v>
                </c:pt>
                <c:pt idx="851">
                  <c:v>2.6394861015993756E-4</c:v>
                </c:pt>
                <c:pt idx="852">
                  <c:v>2.5648108177459266E-4</c:v>
                </c:pt>
                <c:pt idx="853">
                  <c:v>2.4900328459765114E-4</c:v>
                </c:pt>
                <c:pt idx="854">
                  <c:v>2.4151553952885042E-4</c:v>
                </c:pt>
                <c:pt idx="855">
                  <c:v>2.3401816746792788E-4</c:v>
                </c:pt>
                <c:pt idx="856">
                  <c:v>2.265114893146209E-4</c:v>
                </c:pt>
                <c:pt idx="857">
                  <c:v>2.189958259686669E-4</c:v>
                </c:pt>
                <c:pt idx="858">
                  <c:v>2.1147149832980325E-4</c:v>
                </c:pt>
                <c:pt idx="859">
                  <c:v>2.0393882729776734E-4</c:v>
                </c:pt>
                <c:pt idx="860">
                  <c:v>1.963981337722966E-4</c:v>
                </c:pt>
                <c:pt idx="861">
                  <c:v>1.8884973865312838E-4</c:v>
                </c:pt>
                <c:pt idx="862">
                  <c:v>1.812939628400001E-4</c:v>
                </c:pt>
                <c:pt idx="863">
                  <c:v>1.7373112723264916E-4</c:v>
                </c:pt>
                <c:pt idx="864">
                  <c:v>1.6616155273081293E-4</c:v>
                </c:pt>
                <c:pt idx="865">
                  <c:v>1.5858556023422881E-4</c:v>
                </c:pt>
                <c:pt idx="866">
                  <c:v>1.5100347064263422E-4</c:v>
                </c:pt>
                <c:pt idx="867">
                  <c:v>1.4341560485576653E-4</c:v>
                </c:pt>
                <c:pt idx="868">
                  <c:v>1.3582228377336314E-4</c:v>
                </c:pt>
                <c:pt idx="869">
                  <c:v>1.2822382829516144E-4</c:v>
                </c:pt>
                <c:pt idx="870">
                  <c:v>1.2062055932089883E-4</c:v>
                </c:pt>
                <c:pt idx="871">
                  <c:v>1.130127977503127E-4</c:v>
                </c:pt>
                <c:pt idx="872">
                  <c:v>1.0540086448314045E-4</c:v>
                </c:pt>
                <c:pt idx="873">
                  <c:v>9.778508041911947E-5</c:v>
                </c:pt>
                <c:pt idx="874">
                  <c:v>9.0165766457987154E-5</c:v>
                </c:pt>
                <c:pt idx="875">
                  <c:v>8.2543243499480899E-5</c:v>
                </c:pt>
                <c:pt idx="876">
                  <c:v>7.4917832443338085E-5</c:v>
                </c:pt>
                <c:pt idx="877">
                  <c:v>6.7289854189296117E-5</c:v>
                </c:pt>
                <c:pt idx="878">
                  <c:v>5.9659629637092389E-5</c:v>
                </c:pt>
                <c:pt idx="879">
                  <c:v>5.2027479686464292E-5</c:v>
                </c:pt>
                <c:pt idx="880">
                  <c:v>4.4393725237149225E-5</c:v>
                </c:pt>
                <c:pt idx="881">
                  <c:v>3.6758687188884582E-5</c:v>
                </c:pt>
                <c:pt idx="882">
                  <c:v>2.9122686441407754E-5</c:v>
                </c:pt>
                <c:pt idx="883">
                  <c:v>2.1486043894456135E-5</c:v>
                </c:pt>
                <c:pt idx="884">
                  <c:v>1.384908044776712E-5</c:v>
                </c:pt>
                <c:pt idx="885">
                  <c:v>6.212117001078101E-6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1.6100000000000001E-4</c:v>
                </c:pt>
                <c:pt idx="1">
                  <c:v>1.6099871704737396E-4</c:v>
                </c:pt>
                <c:pt idx="2">
                  <c:v>1.6099615114212185E-4</c:v>
                </c:pt>
                <c:pt idx="3">
                  <c:v>1.6099230228424372E-4</c:v>
                </c:pt>
                <c:pt idx="4">
                  <c:v>1.609871704737395E-4</c:v>
                </c:pt>
                <c:pt idx="5">
                  <c:v>1.6098075571060926E-4</c:v>
                </c:pt>
                <c:pt idx="6">
                  <c:v>1.6097305799485294E-4</c:v>
                </c:pt>
                <c:pt idx="7">
                  <c:v>1.609640773264706E-4</c:v>
                </c:pt>
                <c:pt idx="8">
                  <c:v>1.609538137054622E-4</c:v>
                </c:pt>
                <c:pt idx="9">
                  <c:v>1.6094226713182774E-4</c:v>
                </c:pt>
                <c:pt idx="10">
                  <c:v>1.6092943760556724E-4</c:v>
                </c:pt>
                <c:pt idx="11">
                  <c:v>1.6091532512668068E-4</c:v>
                </c:pt>
                <c:pt idx="12">
                  <c:v>1.6089992969516806E-4</c:v>
                </c:pt>
                <c:pt idx="13">
                  <c:v>1.6088325131102943E-4</c:v>
                </c:pt>
                <c:pt idx="14">
                  <c:v>1.6086528997426471E-4</c:v>
                </c:pt>
                <c:pt idx="15">
                  <c:v>1.6084604568487396E-4</c:v>
                </c:pt>
                <c:pt idx="16">
                  <c:v>1.6082551844285713E-4</c:v>
                </c:pt>
                <c:pt idx="17">
                  <c:v>1.6080370824821428E-4</c:v>
                </c:pt>
                <c:pt idx="18">
                  <c:v>1.6078061510094537E-4</c:v>
                </c:pt>
                <c:pt idx="19">
                  <c:v>1.6075623900105041E-4</c:v>
                </c:pt>
                <c:pt idx="20">
                  <c:v>1.607305799485294E-4</c:v>
                </c:pt>
                <c:pt idx="21">
                  <c:v>1.6070363794338233E-4</c:v>
                </c:pt>
                <c:pt idx="22">
                  <c:v>1.6067541298560924E-4</c:v>
                </c:pt>
                <c:pt idx="23">
                  <c:v>1.6064590507521007E-4</c:v>
                </c:pt>
                <c:pt idx="24">
                  <c:v>1.6061511421218487E-4</c:v>
                </c:pt>
                <c:pt idx="25">
                  <c:v>1.6058304039653359E-4</c:v>
                </c:pt>
                <c:pt idx="26">
                  <c:v>1.6054968362825628E-4</c:v>
                </c:pt>
                <c:pt idx="27">
                  <c:v>1.6051504390735292E-4</c:v>
                </c:pt>
                <c:pt idx="28">
                  <c:v>1.6047912123382351E-4</c:v>
                </c:pt>
                <c:pt idx="29">
                  <c:v>1.6044191560766804E-4</c:v>
                </c:pt>
                <c:pt idx="30">
                  <c:v>1.6040342702888652E-4</c:v>
                </c:pt>
                <c:pt idx="31">
                  <c:v>1.6036365549747898E-4</c:v>
                </c:pt>
                <c:pt idx="32">
                  <c:v>1.6032260101344535E-4</c:v>
                </c:pt>
                <c:pt idx="33">
                  <c:v>1.6028026357678567E-4</c:v>
                </c:pt>
                <c:pt idx="34">
                  <c:v>1.6023664318749997E-4</c:v>
                </c:pt>
                <c:pt idx="35">
                  <c:v>1.6019173984558821E-4</c:v>
                </c:pt>
                <c:pt idx="36">
                  <c:v>1.6014555355105039E-4</c:v>
                </c:pt>
                <c:pt idx="37">
                  <c:v>1.600980843038865E-4</c:v>
                </c:pt>
                <c:pt idx="38">
                  <c:v>1.6004933210409658E-4</c:v>
                </c:pt>
                <c:pt idx="39">
                  <c:v>1.5999929695168064E-4</c:v>
                </c:pt>
                <c:pt idx="40">
                  <c:v>1.5994797884663861E-4</c:v>
                </c:pt>
                <c:pt idx="41">
                  <c:v>1.5989537778897053E-4</c:v>
                </c:pt>
                <c:pt idx="42">
                  <c:v>1.5984149377867642E-4</c:v>
                </c:pt>
                <c:pt idx="43">
                  <c:v>1.5978632681575624E-4</c:v>
                </c:pt>
                <c:pt idx="44">
                  <c:v>1.5972987690021003E-4</c:v>
                </c:pt>
                <c:pt idx="45">
                  <c:v>1.5967214403203776E-4</c:v>
                </c:pt>
                <c:pt idx="46">
                  <c:v>1.5961312821123941E-4</c:v>
                </c:pt>
                <c:pt idx="47">
                  <c:v>1.5955282943781504E-4</c:v>
                </c:pt>
                <c:pt idx="48">
                  <c:v>1.5949124771176462E-4</c:v>
                </c:pt>
                <c:pt idx="49">
                  <c:v>1.5942838303308816E-4</c:v>
                </c:pt>
                <c:pt idx="50">
                  <c:v>1.5936423540178563E-4</c:v>
                </c:pt>
                <c:pt idx="51">
                  <c:v>1.5929880481785704E-4</c:v>
                </c:pt>
                <c:pt idx="52">
                  <c:v>1.5923209128130243E-4</c:v>
                </c:pt>
                <c:pt idx="53">
                  <c:v>1.5916409479212174E-4</c:v>
                </c:pt>
                <c:pt idx="54">
                  <c:v>1.5909481535031502E-4</c:v>
                </c:pt>
                <c:pt idx="55">
                  <c:v>1.5902425295588225E-4</c:v>
                </c:pt>
                <c:pt idx="56">
                  <c:v>1.5895240760882342E-4</c:v>
                </c:pt>
                <c:pt idx="57">
                  <c:v>1.5887927930913854E-4</c:v>
                </c:pt>
                <c:pt idx="58">
                  <c:v>1.5880486805682761E-4</c:v>
                </c:pt>
                <c:pt idx="59">
                  <c:v>1.5872917385189062E-4</c:v>
                </c:pt>
                <c:pt idx="60">
                  <c:v>1.5865219669432761E-4</c:v>
                </c:pt>
                <c:pt idx="61">
                  <c:v>1.5857393658413852E-4</c:v>
                </c:pt>
                <c:pt idx="62">
                  <c:v>1.584943935213234E-4</c:v>
                </c:pt>
                <c:pt idx="63">
                  <c:v>1.584135675058822E-4</c:v>
                </c:pt>
                <c:pt idx="64">
                  <c:v>1.5833145853781498E-4</c:v>
                </c:pt>
                <c:pt idx="65">
                  <c:v>1.582480666171217E-4</c:v>
                </c:pt>
                <c:pt idx="66">
                  <c:v>1.5816339174380236E-4</c:v>
                </c:pt>
                <c:pt idx="67">
                  <c:v>1.5807743391785698E-4</c:v>
                </c:pt>
                <c:pt idx="68">
                  <c:v>1.5799019313928554E-4</c:v>
                </c:pt>
                <c:pt idx="69">
                  <c:v>1.5790166940808807E-4</c:v>
                </c:pt>
                <c:pt idx="70">
                  <c:v>1.5781186272426453E-4</c:v>
                </c:pt>
                <c:pt idx="71">
                  <c:v>1.5772077308781496E-4</c:v>
                </c:pt>
                <c:pt idx="72">
                  <c:v>1.576284004987393E-4</c:v>
                </c:pt>
                <c:pt idx="73">
                  <c:v>1.5753474495703763E-4</c:v>
                </c:pt>
                <c:pt idx="74">
                  <c:v>1.5743980646270989E-4</c:v>
                </c:pt>
                <c:pt idx="75">
                  <c:v>1.5734358501575611E-4</c:v>
                </c:pt>
                <c:pt idx="76">
                  <c:v>1.5724608061617627E-4</c:v>
                </c:pt>
                <c:pt idx="77">
                  <c:v>1.5714729326397038E-4</c:v>
                </c:pt>
                <c:pt idx="78">
                  <c:v>1.5704722295913843E-4</c:v>
                </c:pt>
                <c:pt idx="79">
                  <c:v>1.5694586970168046E-4</c:v>
                </c:pt>
                <c:pt idx="80">
                  <c:v>1.5684323349159641E-4</c:v>
                </c:pt>
                <c:pt idx="81">
                  <c:v>1.5673931432888633E-4</c:v>
                </c:pt>
                <c:pt idx="82">
                  <c:v>1.5663411221355017E-4</c:v>
                </c:pt>
                <c:pt idx="83">
                  <c:v>1.5652762714558798E-4</c:v>
                </c:pt>
                <c:pt idx="84">
                  <c:v>1.5641985912499975E-4</c:v>
                </c:pt>
                <c:pt idx="85">
                  <c:v>1.5631080815178545E-4</c:v>
                </c:pt>
                <c:pt idx="86">
                  <c:v>1.5620047422594511E-4</c:v>
                </c:pt>
                <c:pt idx="87">
                  <c:v>1.5608885734747871E-4</c:v>
                </c:pt>
                <c:pt idx="88">
                  <c:v>1.5597595751638629E-4</c:v>
                </c:pt>
                <c:pt idx="89">
                  <c:v>1.5586177473266778E-4</c:v>
                </c:pt>
                <c:pt idx="90">
                  <c:v>1.5574630899632325E-4</c:v>
                </c:pt>
                <c:pt idx="91">
                  <c:v>1.5562956030735264E-4</c:v>
                </c:pt>
                <c:pt idx="92">
                  <c:v>1.55511528665756E-4</c:v>
                </c:pt>
                <c:pt idx="93">
                  <c:v>1.5539221407153331E-4</c:v>
                </c:pt>
                <c:pt idx="94">
                  <c:v>1.5527161652468456E-4</c:v>
                </c:pt>
                <c:pt idx="95">
                  <c:v>1.5514973602520976E-4</c:v>
                </c:pt>
                <c:pt idx="96">
                  <c:v>1.5502657257310891E-4</c:v>
                </c:pt>
                <c:pt idx="97">
                  <c:v>1.54902126168382E-4</c:v>
                </c:pt>
                <c:pt idx="98">
                  <c:v>1.5477639681102907E-4</c:v>
                </c:pt>
                <c:pt idx="99">
                  <c:v>1.5464938450105006E-4</c:v>
                </c:pt>
                <c:pt idx="100">
                  <c:v>1.5452108923844502E-4</c:v>
                </c:pt>
                <c:pt idx="101">
                  <c:v>1.5439151102321393E-4</c:v>
                </c:pt>
                <c:pt idx="102">
                  <c:v>1.5426064985535676E-4</c:v>
                </c:pt>
                <c:pt idx="103">
                  <c:v>1.5412850573487356E-4</c:v>
                </c:pt>
                <c:pt idx="104">
                  <c:v>1.5399507866176431E-4</c:v>
                </c:pt>
                <c:pt idx="105">
                  <c:v>1.53860368636029E-4</c:v>
                </c:pt>
                <c:pt idx="106">
                  <c:v>1.5372437565766767E-4</c:v>
                </c:pt>
                <c:pt idx="107">
                  <c:v>1.5358709972668026E-4</c:v>
                </c:pt>
                <c:pt idx="108">
                  <c:v>1.5344854084306682E-4</c:v>
                </c:pt>
                <c:pt idx="109">
                  <c:v>1.533086990068273E-4</c:v>
                </c:pt>
                <c:pt idx="110">
                  <c:v>1.5316757421796176E-4</c:v>
                </c:pt>
                <c:pt idx="111">
                  <c:v>1.5302516647647013E-4</c:v>
                </c:pt>
                <c:pt idx="112">
                  <c:v>1.5288147578235248E-4</c:v>
                </c:pt>
                <c:pt idx="113">
                  <c:v>1.5273650213560878E-4</c:v>
                </c:pt>
                <c:pt idx="114">
                  <c:v>1.5259024553623902E-4</c:v>
                </c:pt>
                <c:pt idx="115">
                  <c:v>1.5244270598424324E-4</c:v>
                </c:pt>
                <c:pt idx="116">
                  <c:v>1.5229388347962137E-4</c:v>
                </c:pt>
                <c:pt idx="117">
                  <c:v>1.5214377802237345E-4</c:v>
                </c:pt>
                <c:pt idx="118">
                  <c:v>1.5199238961249951E-4</c:v>
                </c:pt>
                <c:pt idx="119">
                  <c:v>1.5183971824999948E-4</c:v>
                </c:pt>
                <c:pt idx="120">
                  <c:v>1.5168576393487343E-4</c:v>
                </c:pt>
                <c:pt idx="121">
                  <c:v>1.5153052666712133E-4</c:v>
                </c:pt>
                <c:pt idx="122">
                  <c:v>1.5137400644674317E-4</c:v>
                </c:pt>
                <c:pt idx="123">
                  <c:v>1.5121620327373896E-4</c:v>
                </c:pt>
                <c:pt idx="124">
                  <c:v>1.5105711714810869E-4</c:v>
                </c:pt>
                <c:pt idx="125">
                  <c:v>1.5089674806985237E-4</c:v>
                </c:pt>
                <c:pt idx="126">
                  <c:v>1.5073509603897003E-4</c:v>
                </c:pt>
                <c:pt idx="127">
                  <c:v>1.505721610554616E-4</c:v>
                </c:pt>
                <c:pt idx="128">
                  <c:v>1.5040794311932715E-4</c:v>
                </c:pt>
                <c:pt idx="129">
                  <c:v>1.5024244223056662E-4</c:v>
                </c:pt>
                <c:pt idx="130">
                  <c:v>1.5007565838918006E-4</c:v>
                </c:pt>
                <c:pt idx="131">
                  <c:v>1.4990759159516745E-4</c:v>
                </c:pt>
                <c:pt idx="132">
                  <c:v>1.4973824184852879E-4</c:v>
                </c:pt>
                <c:pt idx="133">
                  <c:v>1.4956760914926407E-4</c:v>
                </c:pt>
                <c:pt idx="134">
                  <c:v>1.493956934973733E-4</c:v>
                </c:pt>
                <c:pt idx="135">
                  <c:v>1.492224948928565E-4</c:v>
                </c:pt>
                <c:pt idx="136">
                  <c:v>1.4904801333571362E-4</c:v>
                </c:pt>
                <c:pt idx="137">
                  <c:v>1.4887224882594469E-4</c:v>
                </c:pt>
                <c:pt idx="138">
                  <c:v>1.4869520136354973E-4</c:v>
                </c:pt>
                <c:pt idx="139">
                  <c:v>1.4851687094852872E-4</c:v>
                </c:pt>
                <c:pt idx="140">
                  <c:v>1.4833725758088166E-4</c:v>
                </c:pt>
                <c:pt idx="141">
                  <c:v>1.4815636126060854E-4</c:v>
                </c:pt>
                <c:pt idx="142">
                  <c:v>1.4797418198770937E-4</c:v>
                </c:pt>
                <c:pt idx="143">
                  <c:v>1.4779071976218415E-4</c:v>
                </c:pt>
                <c:pt idx="144">
                  <c:v>1.4760597458403287E-4</c:v>
                </c:pt>
                <c:pt idx="145">
                  <c:v>1.4741994645325554E-4</c:v>
                </c:pt>
                <c:pt idx="146">
                  <c:v>1.4723263536985218E-4</c:v>
                </c:pt>
                <c:pt idx="147">
                  <c:v>1.4704404133382277E-4</c:v>
                </c:pt>
                <c:pt idx="148">
                  <c:v>1.4685416434516728E-4</c:v>
                </c:pt>
                <c:pt idx="149">
                  <c:v>1.4666300440388576E-4</c:v>
                </c:pt>
                <c:pt idx="150">
                  <c:v>1.4647056150997819E-4</c:v>
                </c:pt>
                <c:pt idx="151">
                  <c:v>1.4627683566344456E-4</c:v>
                </c:pt>
                <c:pt idx="152">
                  <c:v>1.4608182686428489E-4</c:v>
                </c:pt>
                <c:pt idx="153">
                  <c:v>1.4588553511249916E-4</c:v>
                </c:pt>
                <c:pt idx="154">
                  <c:v>1.456879604080874E-4</c:v>
                </c:pt>
                <c:pt idx="155">
                  <c:v>1.4548910275104956E-4</c:v>
                </c:pt>
                <c:pt idx="156">
                  <c:v>1.452889621413857E-4</c:v>
                </c:pt>
                <c:pt idx="157">
                  <c:v>1.4508753857909575E-4</c:v>
                </c:pt>
                <c:pt idx="158">
                  <c:v>1.4488483206417978E-4</c:v>
                </c:pt>
                <c:pt idx="159">
                  <c:v>1.4468084259663776E-4</c:v>
                </c:pt>
                <c:pt idx="160">
                  <c:v>1.4447557017646968E-4</c:v>
                </c:pt>
                <c:pt idx="161">
                  <c:v>1.4426901480367555E-4</c:v>
                </c:pt>
                <c:pt idx="162">
                  <c:v>1.4406117647825536E-4</c:v>
                </c:pt>
                <c:pt idx="163">
                  <c:v>1.4385205520020913E-4</c:v>
                </c:pt>
                <c:pt idx="164">
                  <c:v>1.4364165096953686E-4</c:v>
                </c:pt>
                <c:pt idx="165">
                  <c:v>1.4342996378623852E-4</c:v>
                </c:pt>
                <c:pt idx="166">
                  <c:v>1.4321699365031415E-4</c:v>
                </c:pt>
                <c:pt idx="167">
                  <c:v>1.430027405617637E-4</c:v>
                </c:pt>
                <c:pt idx="168">
                  <c:v>1.4278720452058722E-4</c:v>
                </c:pt>
                <c:pt idx="169">
                  <c:v>1.4257038552678469E-4</c:v>
                </c:pt>
                <c:pt idx="170">
                  <c:v>1.4235228358035611E-4</c:v>
                </c:pt>
                <c:pt idx="171">
                  <c:v>1.4213289868130147E-4</c:v>
                </c:pt>
                <c:pt idx="172">
                  <c:v>1.4191223082962078E-4</c:v>
                </c:pt>
                <c:pt idx="173">
                  <c:v>1.4169028002531406E-4</c:v>
                </c:pt>
                <c:pt idx="174">
                  <c:v>1.4146704626838126E-4</c:v>
                </c:pt>
                <c:pt idx="175">
                  <c:v>1.4124252955882244E-4</c:v>
                </c:pt>
                <c:pt idx="176">
                  <c:v>1.4101672989663754E-4</c:v>
                </c:pt>
                <c:pt idx="177">
                  <c:v>1.407896472818266E-4</c:v>
                </c:pt>
                <c:pt idx="178">
                  <c:v>1.4056128171438962E-4</c:v>
                </c:pt>
                <c:pt idx="179">
                  <c:v>1.4033163319432658E-4</c:v>
                </c:pt>
                <c:pt idx="180">
                  <c:v>1.4010070172163749E-4</c:v>
                </c:pt>
                <c:pt idx="181">
                  <c:v>1.3986848729632235E-4</c:v>
                </c:pt>
                <c:pt idx="182">
                  <c:v>1.3963498991838118E-4</c:v>
                </c:pt>
                <c:pt idx="183">
                  <c:v>1.3940020958781393E-4</c:v>
                </c:pt>
                <c:pt idx="184">
                  <c:v>1.3916414630462062E-4</c:v>
                </c:pt>
                <c:pt idx="185">
                  <c:v>1.3892680006880129E-4</c:v>
                </c:pt>
                <c:pt idx="186">
                  <c:v>1.3868817088035591E-4</c:v>
                </c:pt>
                <c:pt idx="187">
                  <c:v>1.3844825873928445E-4</c:v>
                </c:pt>
                <c:pt idx="188">
                  <c:v>1.3820706364558696E-4</c:v>
                </c:pt>
                <c:pt idx="189">
                  <c:v>1.3796458559926341E-4</c:v>
                </c:pt>
                <c:pt idx="190">
                  <c:v>1.3772082460031384E-4</c:v>
                </c:pt>
                <c:pt idx="191">
                  <c:v>1.3747578064873819E-4</c:v>
                </c:pt>
                <c:pt idx="192">
                  <c:v>1.3722945374453649E-4</c:v>
                </c:pt>
                <c:pt idx="193">
                  <c:v>1.3698184388770873E-4</c:v>
                </c:pt>
                <c:pt idx="194">
                  <c:v>1.3673295107825495E-4</c:v>
                </c:pt>
                <c:pt idx="195">
                  <c:v>1.3648277531617508E-4</c:v>
                </c:pt>
                <c:pt idx="196">
                  <c:v>1.3623131660146919E-4</c:v>
                </c:pt>
                <c:pt idx="197">
                  <c:v>1.3597857493413725E-4</c:v>
                </c:pt>
                <c:pt idx="198">
                  <c:v>1.3572455031417925E-4</c:v>
                </c:pt>
                <c:pt idx="199">
                  <c:v>1.354692427415952E-4</c:v>
                </c:pt>
                <c:pt idx="200">
                  <c:v>1.352126522163851E-4</c:v>
                </c:pt>
                <c:pt idx="201">
                  <c:v>1.3495477873854897E-4</c:v>
                </c:pt>
                <c:pt idx="202">
                  <c:v>1.3469562230808676E-4</c:v>
                </c:pt>
                <c:pt idx="203">
                  <c:v>1.344351829249985E-4</c:v>
                </c:pt>
                <c:pt idx="204">
                  <c:v>1.3417346058928421E-4</c:v>
                </c:pt>
                <c:pt idx="205">
                  <c:v>1.3391045530094386E-4</c:v>
                </c:pt>
                <c:pt idx="206">
                  <c:v>1.3364616705997744E-4</c:v>
                </c:pt>
                <c:pt idx="207">
                  <c:v>1.3338059586638499E-4</c:v>
                </c:pt>
                <c:pt idx="208">
                  <c:v>1.3311374172016648E-4</c:v>
                </c:pt>
                <c:pt idx="209">
                  <c:v>1.3284560462132196E-4</c:v>
                </c:pt>
                <c:pt idx="210">
                  <c:v>1.3257618456985135E-4</c:v>
                </c:pt>
                <c:pt idx="211">
                  <c:v>1.3230548156575468E-4</c:v>
                </c:pt>
                <c:pt idx="212">
                  <c:v>1.3203349560903199E-4</c:v>
                </c:pt>
                <c:pt idx="213">
                  <c:v>1.3176022669968322E-4</c:v>
                </c:pt>
                <c:pt idx="214">
                  <c:v>1.3148567483770843E-4</c:v>
                </c:pt>
                <c:pt idx="215">
                  <c:v>1.3120984002310758E-4</c:v>
                </c:pt>
                <c:pt idx="216">
                  <c:v>1.3093272225588064E-4</c:v>
                </c:pt>
                <c:pt idx="217">
                  <c:v>1.3065432153602769E-4</c:v>
                </c:pt>
                <c:pt idx="218">
                  <c:v>1.3037463786354868E-4</c:v>
                </c:pt>
                <c:pt idx="219">
                  <c:v>1.3009367123844364E-4</c:v>
                </c:pt>
                <c:pt idx="220">
                  <c:v>1.2981142166071253E-4</c:v>
                </c:pt>
                <c:pt idx="221">
                  <c:v>1.2952788913035536E-4</c:v>
                </c:pt>
                <c:pt idx="222">
                  <c:v>1.2924307364737213E-4</c:v>
                </c:pt>
                <c:pt idx="223">
                  <c:v>1.2895697521176288E-4</c:v>
                </c:pt>
                <c:pt idx="224">
                  <c:v>1.2866959382352758E-4</c:v>
                </c:pt>
                <c:pt idx="225">
                  <c:v>1.2838092948266622E-4</c:v>
                </c:pt>
                <c:pt idx="226">
                  <c:v>1.2809098218917881E-4</c:v>
                </c:pt>
                <c:pt idx="227">
                  <c:v>1.2779975194306532E-4</c:v>
                </c:pt>
                <c:pt idx="228">
                  <c:v>1.2750723874432583E-4</c:v>
                </c:pt>
                <c:pt idx="229">
                  <c:v>1.2721344259296026E-4</c:v>
                </c:pt>
                <c:pt idx="230">
                  <c:v>1.2691836348896864E-4</c:v>
                </c:pt>
                <c:pt idx="231">
                  <c:v>1.2662200143235099E-4</c:v>
                </c:pt>
                <c:pt idx="232">
                  <c:v>1.2632435642310726E-4</c:v>
                </c:pt>
                <c:pt idx="233">
                  <c:v>1.260254284612375E-4</c:v>
                </c:pt>
                <c:pt idx="234">
                  <c:v>1.257252175467417E-4</c:v>
                </c:pt>
                <c:pt idx="235">
                  <c:v>1.2542372367961981E-4</c:v>
                </c:pt>
                <c:pt idx="236">
                  <c:v>1.2512094685987192E-4</c:v>
                </c:pt>
                <c:pt idx="237">
                  <c:v>1.2481688708749795E-4</c:v>
                </c:pt>
                <c:pt idx="238">
                  <c:v>1.2451154436249792E-4</c:v>
                </c:pt>
                <c:pt idx="239">
                  <c:v>1.2420491868487185E-4</c:v>
                </c:pt>
                <c:pt idx="240">
                  <c:v>1.2389701005461972E-4</c:v>
                </c:pt>
                <c:pt idx="241">
                  <c:v>1.2358781847174156E-4</c:v>
                </c:pt>
                <c:pt idx="242">
                  <c:v>1.2327734393623732E-4</c:v>
                </c:pt>
                <c:pt idx="243">
                  <c:v>1.2296558644810706E-4</c:v>
                </c:pt>
                <c:pt idx="244">
                  <c:v>1.2265254600735075E-4</c:v>
                </c:pt>
                <c:pt idx="245">
                  <c:v>1.2233822261396838E-4</c:v>
                </c:pt>
                <c:pt idx="246">
                  <c:v>1.2202261626795995E-4</c:v>
                </c:pt>
                <c:pt idx="247">
                  <c:v>1.2170572696932548E-4</c:v>
                </c:pt>
                <c:pt idx="248">
                  <c:v>1.2138755471806495E-4</c:v>
                </c:pt>
                <c:pt idx="249">
                  <c:v>1.2106809951417838E-4</c:v>
                </c:pt>
                <c:pt idx="250">
                  <c:v>1.2074736135766576E-4</c:v>
                </c:pt>
                <c:pt idx="251">
                  <c:v>1.2042534024852708E-4</c:v>
                </c:pt>
                <c:pt idx="252">
                  <c:v>1.2010203618676235E-4</c:v>
                </c:pt>
                <c:pt idx="253">
                  <c:v>1.1977744917237158E-4</c:v>
                </c:pt>
                <c:pt idx="254">
                  <c:v>1.1945157920535476E-4</c:v>
                </c:pt>
                <c:pt idx="255">
                  <c:v>1.1912442628571188E-4</c:v>
                </c:pt>
                <c:pt idx="256">
                  <c:v>1.1879599041344295E-4</c:v>
                </c:pt>
                <c:pt idx="257">
                  <c:v>1.1846627158854797E-4</c:v>
                </c:pt>
                <c:pt idx="258">
                  <c:v>1.1813526981102693E-4</c:v>
                </c:pt>
                <c:pt idx="259">
                  <c:v>1.1780298508087986E-4</c:v>
                </c:pt>
                <c:pt idx="260">
                  <c:v>1.1746941739810673E-4</c:v>
                </c:pt>
                <c:pt idx="261">
                  <c:v>1.1713456676270755E-4</c:v>
                </c:pt>
                <c:pt idx="262">
                  <c:v>1.1679843317468231E-4</c:v>
                </c:pt>
                <c:pt idx="263">
                  <c:v>1.1646101663403103E-4</c:v>
                </c:pt>
                <c:pt idx="264">
                  <c:v>1.1612231714075371E-4</c:v>
                </c:pt>
                <c:pt idx="265">
                  <c:v>1.1578233469485032E-4</c:v>
                </c:pt>
                <c:pt idx="266">
                  <c:v>1.1544106929632089E-4</c:v>
                </c:pt>
                <c:pt idx="267">
                  <c:v>1.150985209451654E-4</c:v>
                </c:pt>
                <c:pt idx="268">
                  <c:v>1.1475468964138388E-4</c:v>
                </c:pt>
                <c:pt idx="269">
                  <c:v>1.1440957538497629E-4</c:v>
                </c:pt>
                <c:pt idx="270">
                  <c:v>1.1406317817594266E-4</c:v>
                </c:pt>
                <c:pt idx="271">
                  <c:v>1.1371549801428296E-4</c:v>
                </c:pt>
                <c:pt idx="272">
                  <c:v>1.1336653489999723E-4</c:v>
                </c:pt>
                <c:pt idx="273">
                  <c:v>1.1301628883308545E-4</c:v>
                </c:pt>
                <c:pt idx="274">
                  <c:v>1.1266475981354761E-4</c:v>
                </c:pt>
                <c:pt idx="275">
                  <c:v>1.1231215175826675E-4</c:v>
                </c:pt>
                <c:pt idx="276">
                  <c:v>1.1195826161076864E-4</c:v>
                </c:pt>
                <c:pt idx="277">
                  <c:v>1.1160308937105325E-4</c:v>
                </c:pt>
                <c:pt idx="278">
                  <c:v>1.1124663503912061E-4</c:v>
                </c:pt>
                <c:pt idx="279">
                  <c:v>1.1088889861497072E-4</c:v>
                </c:pt>
                <c:pt idx="280">
                  <c:v>1.1052988009860356E-4</c:v>
                </c:pt>
                <c:pt idx="281">
                  <c:v>1.1016957949001913E-4</c:v>
                </c:pt>
                <c:pt idx="282">
                  <c:v>1.0980799678921745E-4</c:v>
                </c:pt>
                <c:pt idx="283">
                  <c:v>1.0944513199619851E-4</c:v>
                </c:pt>
                <c:pt idx="284">
                  <c:v>1.0908098511096229E-4</c:v>
                </c:pt>
                <c:pt idx="285">
                  <c:v>1.0871555613350882E-4</c:v>
                </c:pt>
                <c:pt idx="286">
                  <c:v>1.0834884506383809E-4</c:v>
                </c:pt>
                <c:pt idx="287">
                  <c:v>1.079808519019501E-4</c:v>
                </c:pt>
                <c:pt idx="288">
                  <c:v>1.0761157664784484E-4</c:v>
                </c:pt>
                <c:pt idx="289">
                  <c:v>1.0724101930152233E-4</c:v>
                </c:pt>
                <c:pt idx="290">
                  <c:v>1.0686917986298256E-4</c:v>
                </c:pt>
                <c:pt idx="291">
                  <c:v>1.0649605833222553E-4</c:v>
                </c:pt>
                <c:pt idx="292">
                  <c:v>1.0612165470925123E-4</c:v>
                </c:pt>
                <c:pt idx="293">
                  <c:v>1.0574596899405966E-4</c:v>
                </c:pt>
                <c:pt idx="294">
                  <c:v>1.0536900118665083E-4</c:v>
                </c:pt>
                <c:pt idx="295">
                  <c:v>1.0499075128702476E-4</c:v>
                </c:pt>
                <c:pt idx="296">
                  <c:v>1.0461121929518141E-4</c:v>
                </c:pt>
                <c:pt idx="297">
                  <c:v>1.0423040521112081E-4</c:v>
                </c:pt>
                <c:pt idx="298">
                  <c:v>1.0384830903484296E-4</c:v>
                </c:pt>
                <c:pt idx="299">
                  <c:v>1.0346493076634782E-4</c:v>
                </c:pt>
                <c:pt idx="300">
                  <c:v>1.0308027040563543E-4</c:v>
                </c:pt>
                <c:pt idx="301">
                  <c:v>1.0269432795270578E-4</c:v>
                </c:pt>
                <c:pt idx="302">
                  <c:v>1.0230710340755888E-4</c:v>
                </c:pt>
                <c:pt idx="303">
                  <c:v>1.019185967701947E-4</c:v>
                </c:pt>
                <c:pt idx="304">
                  <c:v>1.0152880804061327E-4</c:v>
                </c:pt>
                <c:pt idx="305">
                  <c:v>1.0113773721881456E-4</c:v>
                </c:pt>
                <c:pt idx="306">
                  <c:v>1.0074538430479861E-4</c:v>
                </c:pt>
                <c:pt idx="307">
                  <c:v>1.0035174929856539E-4</c:v>
                </c:pt>
                <c:pt idx="308">
                  <c:v>9.9956832200114907E-5</c:v>
                </c:pt>
                <c:pt idx="309">
                  <c:v>9.9560633009447176E-5</c:v>
                </c:pt>
                <c:pt idx="310">
                  <c:v>9.9163151726562167E-5</c:v>
                </c:pt>
                <c:pt idx="311">
                  <c:v>9.8764388351459896E-5</c:v>
                </c:pt>
                <c:pt idx="312">
                  <c:v>9.8364342884140374E-5</c:v>
                </c:pt>
                <c:pt idx="313">
                  <c:v>9.7963015324603589E-5</c:v>
                </c:pt>
                <c:pt idx="314">
                  <c:v>9.7560405672849541E-5</c:v>
                </c:pt>
                <c:pt idx="315">
                  <c:v>9.715651392887823E-5</c:v>
                </c:pt>
                <c:pt idx="316">
                  <c:v>9.6751340092689656E-5</c:v>
                </c:pt>
                <c:pt idx="317">
                  <c:v>9.6344884164283832E-5</c:v>
                </c:pt>
                <c:pt idx="318">
                  <c:v>9.5937146143660731E-5</c:v>
                </c:pt>
                <c:pt idx="319">
                  <c:v>9.552812603082038E-5</c:v>
                </c:pt>
                <c:pt idx="320">
                  <c:v>9.5117823825762753E-5</c:v>
                </c:pt>
                <c:pt idx="321">
                  <c:v>9.4706239528487889E-5</c:v>
                </c:pt>
                <c:pt idx="322">
                  <c:v>9.4293373138995749E-5</c:v>
                </c:pt>
                <c:pt idx="323">
                  <c:v>9.3879224657286345E-5</c:v>
                </c:pt>
                <c:pt idx="324">
                  <c:v>9.3463794083359692E-5</c:v>
                </c:pt>
                <c:pt idx="325">
                  <c:v>9.3047081417215762E-5</c:v>
                </c:pt>
                <c:pt idx="326">
                  <c:v>9.2629086658854582E-5</c:v>
                </c:pt>
                <c:pt idx="327">
                  <c:v>9.2209809808276125E-5</c:v>
                </c:pt>
                <c:pt idx="328">
                  <c:v>9.1789250865480419E-5</c:v>
                </c:pt>
                <c:pt idx="329">
                  <c:v>9.1367409830467449E-5</c:v>
                </c:pt>
                <c:pt idx="330">
                  <c:v>9.094428670323723E-5</c:v>
                </c:pt>
                <c:pt idx="331">
                  <c:v>9.0519881483789734E-5</c:v>
                </c:pt>
                <c:pt idx="332">
                  <c:v>9.0094194172124988E-5</c:v>
                </c:pt>
                <c:pt idx="333">
                  <c:v>8.9667224768242966E-5</c:v>
                </c:pt>
                <c:pt idx="334">
                  <c:v>8.9238973272143693E-5</c:v>
                </c:pt>
                <c:pt idx="335">
                  <c:v>8.8809439683827158E-5</c:v>
                </c:pt>
                <c:pt idx="336">
                  <c:v>8.8378624003293359E-5</c:v>
                </c:pt>
                <c:pt idx="337">
                  <c:v>8.7946526230542311E-5</c:v>
                </c:pt>
                <c:pt idx="338">
                  <c:v>8.7513146365573985E-5</c:v>
                </c:pt>
                <c:pt idx="339">
                  <c:v>8.7078484408388397E-5</c:v>
                </c:pt>
                <c:pt idx="340">
                  <c:v>8.6642540358985559E-5</c:v>
                </c:pt>
                <c:pt idx="341">
                  <c:v>8.6205314217365457E-5</c:v>
                </c:pt>
                <c:pt idx="342">
                  <c:v>8.5766805983528092E-5</c:v>
                </c:pt>
                <c:pt idx="343">
                  <c:v>8.5327015657473464E-5</c:v>
                </c:pt>
                <c:pt idx="344">
                  <c:v>8.4885943239201573E-5</c:v>
                </c:pt>
                <c:pt idx="345">
                  <c:v>8.4443588728712432E-5</c:v>
                </c:pt>
                <c:pt idx="346">
                  <c:v>8.3999952126006015E-5</c:v>
                </c:pt>
                <c:pt idx="347">
                  <c:v>8.3555033431082347E-5</c:v>
                </c:pt>
                <c:pt idx="348">
                  <c:v>8.3108832643941403E-5</c:v>
                </c:pt>
                <c:pt idx="349">
                  <c:v>8.2661349764583223E-5</c:v>
                </c:pt>
                <c:pt idx="350">
                  <c:v>8.2212584793007765E-5</c:v>
                </c:pt>
                <c:pt idx="351">
                  <c:v>8.1762537729215031E-5</c:v>
                </c:pt>
                <c:pt idx="352">
                  <c:v>8.1311208573205061E-5</c:v>
                </c:pt>
                <c:pt idx="353">
                  <c:v>8.0858597324977814E-5</c:v>
                </c:pt>
                <c:pt idx="354">
                  <c:v>8.0404703984533318E-5</c:v>
                </c:pt>
                <c:pt idx="355">
                  <c:v>7.9949528551871544E-5</c:v>
                </c:pt>
                <c:pt idx="356">
                  <c:v>7.9493071026992535E-5</c:v>
                </c:pt>
                <c:pt idx="357">
                  <c:v>7.9035331409896248E-5</c:v>
                </c:pt>
                <c:pt idx="358">
                  <c:v>7.8576309700582685E-5</c:v>
                </c:pt>
                <c:pt idx="359">
                  <c:v>7.8116005899051886E-5</c:v>
                </c:pt>
                <c:pt idx="360">
                  <c:v>7.765442000530381E-5</c:v>
                </c:pt>
                <c:pt idx="361">
                  <c:v>7.7191552019338484E-5</c:v>
                </c:pt>
                <c:pt idx="362">
                  <c:v>7.6727401941155881E-5</c:v>
                </c:pt>
                <c:pt idx="363">
                  <c:v>7.6261969770756043E-5</c:v>
                </c:pt>
                <c:pt idx="364">
                  <c:v>7.5795255508138927E-5</c:v>
                </c:pt>
                <c:pt idx="365">
                  <c:v>7.5327259153304535E-5</c:v>
                </c:pt>
                <c:pt idx="366">
                  <c:v>7.4857980706252906E-5</c:v>
                </c:pt>
                <c:pt idx="367">
                  <c:v>7.4387420166984001E-5</c:v>
                </c:pt>
                <c:pt idx="368">
                  <c:v>7.3915577535497846E-5</c:v>
                </c:pt>
                <c:pt idx="369">
                  <c:v>7.3442452811794414E-5</c:v>
                </c:pt>
                <c:pt idx="370">
                  <c:v>7.2968045995873746E-5</c:v>
                </c:pt>
                <c:pt idx="371">
                  <c:v>7.2492357087735801E-5</c:v>
                </c:pt>
                <c:pt idx="372">
                  <c:v>7.201538608738058E-5</c:v>
                </c:pt>
                <c:pt idx="373">
                  <c:v>7.1537132994808122E-5</c:v>
                </c:pt>
                <c:pt idx="374">
                  <c:v>7.1057597810018387E-5</c:v>
                </c:pt>
                <c:pt idx="375">
                  <c:v>7.0576780533011403E-5</c:v>
                </c:pt>
                <c:pt idx="376">
                  <c:v>7.0094681163787142E-5</c:v>
                </c:pt>
                <c:pt idx="377">
                  <c:v>6.9611299702345645E-5</c:v>
                </c:pt>
                <c:pt idx="378">
                  <c:v>6.9126636148686871E-5</c:v>
                </c:pt>
                <c:pt idx="379">
                  <c:v>6.864069050281082E-5</c:v>
                </c:pt>
                <c:pt idx="380">
                  <c:v>6.8153462764717533E-5</c:v>
                </c:pt>
                <c:pt idx="381">
                  <c:v>6.766495293440697E-5</c:v>
                </c:pt>
                <c:pt idx="382">
                  <c:v>6.7175161011879156E-5</c:v>
                </c:pt>
                <c:pt idx="383">
                  <c:v>6.6684086997134066E-5</c:v>
                </c:pt>
                <c:pt idx="384">
                  <c:v>6.619173089017174E-5</c:v>
                </c:pt>
                <c:pt idx="385">
                  <c:v>6.5698092690992136E-5</c:v>
                </c:pt>
                <c:pt idx="386">
                  <c:v>6.5203172399595256E-5</c:v>
                </c:pt>
                <c:pt idx="387">
                  <c:v>6.470697001598114E-5</c:v>
                </c:pt>
                <c:pt idx="388">
                  <c:v>6.4209485540149747E-5</c:v>
                </c:pt>
                <c:pt idx="389">
                  <c:v>6.3710718972101105E-5</c:v>
                </c:pt>
                <c:pt idx="390">
                  <c:v>6.3210670311835199E-5</c:v>
                </c:pt>
                <c:pt idx="391">
                  <c:v>6.270933955935203E-5</c:v>
                </c:pt>
                <c:pt idx="392">
                  <c:v>6.2206726714651597E-5</c:v>
                </c:pt>
                <c:pt idx="393">
                  <c:v>6.1702831777733902E-5</c:v>
                </c:pt>
                <c:pt idx="394">
                  <c:v>6.1197654748598943E-5</c:v>
                </c:pt>
                <c:pt idx="395">
                  <c:v>6.0691195627246734E-5</c:v>
                </c:pt>
                <c:pt idx="396">
                  <c:v>6.0183454413677263E-5</c:v>
                </c:pt>
                <c:pt idx="397">
                  <c:v>5.9674431107890514E-5</c:v>
                </c:pt>
                <c:pt idx="398">
                  <c:v>5.9164125709886516E-5</c:v>
                </c:pt>
                <c:pt idx="399">
                  <c:v>5.865253821966524E-5</c:v>
                </c:pt>
                <c:pt idx="400">
                  <c:v>5.8139668637226716E-5</c:v>
                </c:pt>
                <c:pt idx="401">
                  <c:v>5.7625516962570941E-5</c:v>
                </c:pt>
                <c:pt idx="402">
                  <c:v>5.711008319569789E-5</c:v>
                </c:pt>
                <c:pt idx="403">
                  <c:v>5.6593367336607575E-5</c:v>
                </c:pt>
                <c:pt idx="404">
                  <c:v>5.6075369385300011E-5</c:v>
                </c:pt>
                <c:pt idx="405">
                  <c:v>5.5556089341775197E-5</c:v>
                </c:pt>
                <c:pt idx="406">
                  <c:v>5.5035527206033106E-5</c:v>
                </c:pt>
                <c:pt idx="407">
                  <c:v>5.4513682978073739E-5</c:v>
                </c:pt>
                <c:pt idx="408">
                  <c:v>5.3990556657897121E-5</c:v>
                </c:pt>
                <c:pt idx="409">
                  <c:v>5.3466148245503254E-5</c:v>
                </c:pt>
                <c:pt idx="410">
                  <c:v>5.2940457740892124E-5</c:v>
                </c:pt>
                <c:pt idx="411">
                  <c:v>5.2413485144063717E-5</c:v>
                </c:pt>
                <c:pt idx="412">
                  <c:v>5.1885230455018061E-5</c:v>
                </c:pt>
                <c:pt idx="413">
                  <c:v>5.1355693673755127E-5</c:v>
                </c:pt>
                <c:pt idx="414">
                  <c:v>5.0824874800274957E-5</c:v>
                </c:pt>
                <c:pt idx="415">
                  <c:v>5.0292773834577511E-5</c:v>
                </c:pt>
                <c:pt idx="416">
                  <c:v>4.9759390776662801E-5</c:v>
                </c:pt>
                <c:pt idx="417">
                  <c:v>4.9224725626530828E-5</c:v>
                </c:pt>
                <c:pt idx="418">
                  <c:v>4.8688778384181592E-5</c:v>
                </c:pt>
                <c:pt idx="419">
                  <c:v>4.8151549049615106E-5</c:v>
                </c:pt>
                <c:pt idx="420">
                  <c:v>4.7613037622831357E-5</c:v>
                </c:pt>
                <c:pt idx="421">
                  <c:v>4.7073244103830344E-5</c:v>
                </c:pt>
                <c:pt idx="422">
                  <c:v>4.6532168492612069E-5</c:v>
                </c:pt>
                <c:pt idx="423">
                  <c:v>4.5989810789176543E-5</c:v>
                </c:pt>
                <c:pt idx="424">
                  <c:v>4.5446170993523741E-5</c:v>
                </c:pt>
                <c:pt idx="425">
                  <c:v>4.4901249105653689E-5</c:v>
                </c:pt>
                <c:pt idx="426">
                  <c:v>4.4355045125566361E-5</c:v>
                </c:pt>
                <c:pt idx="427">
                  <c:v>4.3807559053261782E-5</c:v>
                </c:pt>
                <c:pt idx="428">
                  <c:v>4.3258790888739941E-5</c:v>
                </c:pt>
                <c:pt idx="429">
                  <c:v>4.2708740632000849E-5</c:v>
                </c:pt>
                <c:pt idx="430">
                  <c:v>4.2157408283044481E-5</c:v>
                </c:pt>
                <c:pt idx="431">
                  <c:v>4.160479384187085E-5</c:v>
                </c:pt>
                <c:pt idx="432">
                  <c:v>4.1050897308479955E-5</c:v>
                </c:pt>
                <c:pt idx="433">
                  <c:v>4.0495718682871811E-5</c:v>
                </c:pt>
                <c:pt idx="434">
                  <c:v>3.9939257965046404E-5</c:v>
                </c:pt>
                <c:pt idx="435">
                  <c:v>3.9381515155003733E-5</c:v>
                </c:pt>
                <c:pt idx="436">
                  <c:v>3.8822490252743799E-5</c:v>
                </c:pt>
                <c:pt idx="437">
                  <c:v>3.8262183258266615E-5</c:v>
                </c:pt>
                <c:pt idx="438">
                  <c:v>3.7700594171572154E-5</c:v>
                </c:pt>
                <c:pt idx="439">
                  <c:v>3.7137722992660444E-5</c:v>
                </c:pt>
                <c:pt idx="440">
                  <c:v>3.6573569721531457E-5</c:v>
                </c:pt>
                <c:pt idx="441">
                  <c:v>3.600813435818522E-5</c:v>
                </c:pt>
                <c:pt idx="442">
                  <c:v>3.5441416902621707E-5</c:v>
                </c:pt>
                <c:pt idx="443">
                  <c:v>3.487341735484097E-5</c:v>
                </c:pt>
                <c:pt idx="444">
                  <c:v>3.430413571484293E-5</c:v>
                </c:pt>
                <c:pt idx="445">
                  <c:v>3.3733571982627641E-5</c:v>
                </c:pt>
                <c:pt idx="446">
                  <c:v>3.3161726158195101E-5</c:v>
                </c:pt>
                <c:pt idx="447">
                  <c:v>3.2588598241545285E-5</c:v>
                </c:pt>
                <c:pt idx="448">
                  <c:v>3.2014188232678219E-5</c:v>
                </c:pt>
                <c:pt idx="449">
                  <c:v>3.1438496131593903E-5</c:v>
                </c:pt>
                <c:pt idx="450">
                  <c:v>3.0861521938292284E-5</c:v>
                </c:pt>
                <c:pt idx="451">
                  <c:v>3.0283265652773442E-5</c:v>
                </c:pt>
                <c:pt idx="452">
                  <c:v>2.970372727503735E-5</c:v>
                </c:pt>
                <c:pt idx="453">
                  <c:v>2.9122906805083981E-5</c:v>
                </c:pt>
                <c:pt idx="454">
                  <c:v>2.8540804242913336E-5</c:v>
                </c:pt>
                <c:pt idx="455">
                  <c:v>2.7957419588525413E-5</c:v>
                </c:pt>
                <c:pt idx="456">
                  <c:v>2.7372752841920269E-5</c:v>
                </c:pt>
                <c:pt idx="457">
                  <c:v>2.6786804003097847E-5</c:v>
                </c:pt>
                <c:pt idx="458">
                  <c:v>2.6199573072058175E-5</c:v>
                </c:pt>
                <c:pt idx="459">
                  <c:v>2.5611060048801227E-5</c:v>
                </c:pt>
                <c:pt idx="460">
                  <c:v>2.5021264933327002E-5</c:v>
                </c:pt>
                <c:pt idx="461">
                  <c:v>2.4430187725635555E-5</c:v>
                </c:pt>
                <c:pt idx="462">
                  <c:v>2.383782842572683E-5</c:v>
                </c:pt>
                <c:pt idx="463">
                  <c:v>2.3244187033600829E-5</c:v>
                </c:pt>
                <c:pt idx="464">
                  <c:v>2.2649263549257578E-5</c:v>
                </c:pt>
                <c:pt idx="465">
                  <c:v>2.2053057972697051E-5</c:v>
                </c:pt>
                <c:pt idx="466">
                  <c:v>2.1455570303919301E-5</c:v>
                </c:pt>
                <c:pt idx="467">
                  <c:v>2.0856800542924273E-5</c:v>
                </c:pt>
                <c:pt idx="468">
                  <c:v>2.025674868971197E-5</c:v>
                </c:pt>
                <c:pt idx="469">
                  <c:v>1.9655414744282389E-5</c:v>
                </c:pt>
                <c:pt idx="470">
                  <c:v>1.9052798706635586E-5</c:v>
                </c:pt>
                <c:pt idx="471">
                  <c:v>1.8448900576771506E-5</c:v>
                </c:pt>
                <c:pt idx="472">
                  <c:v>1.7843720354690176E-5</c:v>
                </c:pt>
                <c:pt idx="473">
                  <c:v>1.7237258040391569E-5</c:v>
                </c:pt>
                <c:pt idx="474">
                  <c:v>1.6629513633875686E-5</c:v>
                </c:pt>
                <c:pt idx="475">
                  <c:v>1.602048713514258E-5</c:v>
                </c:pt>
                <c:pt idx="476">
                  <c:v>1.5410178544192197E-5</c:v>
                </c:pt>
                <c:pt idx="477">
                  <c:v>1.4798587861024538E-5</c:v>
                </c:pt>
                <c:pt idx="478">
                  <c:v>1.4185715085639628E-5</c:v>
                </c:pt>
                <c:pt idx="479">
                  <c:v>1.3571560218037442E-5</c:v>
                </c:pt>
                <c:pt idx="480">
                  <c:v>1.2956123258218034E-5</c:v>
                </c:pt>
                <c:pt idx="481">
                  <c:v>1.2339404206181321E-5</c:v>
                </c:pt>
                <c:pt idx="482">
                  <c:v>1.1721403061927386E-5</c:v>
                </c:pt>
                <c:pt idx="483">
                  <c:v>1.1102119825456147E-5</c:v>
                </c:pt>
                <c:pt idx="484">
                  <c:v>1.0481554496767685E-5</c:v>
                </c:pt>
                <c:pt idx="485">
                  <c:v>9.8597070758619468E-6</c:v>
                </c:pt>
                <c:pt idx="486">
                  <c:v>9.2365775627389587E-6</c:v>
                </c:pt>
                <c:pt idx="487">
                  <c:v>8.6121659573986937E-6</c:v>
                </c:pt>
                <c:pt idx="488">
                  <c:v>7.986472259841152E-6</c:v>
                </c:pt>
                <c:pt idx="489">
                  <c:v>7.3594964700663876E-6</c:v>
                </c:pt>
                <c:pt idx="490">
                  <c:v>6.7312385880743464E-6</c:v>
                </c:pt>
                <c:pt idx="491">
                  <c:v>6.1016986138650285E-6</c:v>
                </c:pt>
                <c:pt idx="492">
                  <c:v>5.4708765474384608E-6</c:v>
                </c:pt>
                <c:pt idx="493">
                  <c:v>4.8387723887946164E-6</c:v>
                </c:pt>
                <c:pt idx="494">
                  <c:v>4.2053861379335493E-6</c:v>
                </c:pt>
                <c:pt idx="495">
                  <c:v>3.5707177948551784E-6</c:v>
                </c:pt>
                <c:pt idx="496">
                  <c:v>2.9347673595595848E-6</c:v>
                </c:pt>
                <c:pt idx="497">
                  <c:v>2.2975348320466874E-6</c:v>
                </c:pt>
                <c:pt idx="498">
                  <c:v>1.6590202123165673E-6</c:v>
                </c:pt>
                <c:pt idx="499">
                  <c:v>1.0192235003691705E-6</c:v>
                </c:pt>
                <c:pt idx="500">
                  <c:v>3.781446962045239E-7</c:v>
                </c:pt>
                <c:pt idx="501">
                  <c:v>-2.6421620017739946E-7</c:v>
                </c:pt>
                <c:pt idx="502">
                  <c:v>-9.0785918877659961E-7</c:v>
                </c:pt>
                <c:pt idx="503">
                  <c:v>-1.5527842695930224E-6</c:v>
                </c:pt>
                <c:pt idx="504">
                  <c:v>-2.1989914426267219E-6</c:v>
                </c:pt>
                <c:pt idx="505">
                  <c:v>-2.8464807078776983E-6</c:v>
                </c:pt>
                <c:pt idx="506">
                  <c:v>-3.4952520653459243E-6</c:v>
                </c:pt>
                <c:pt idx="507">
                  <c:v>-4.1453055150314272E-6</c:v>
                </c:pt>
                <c:pt idx="508">
                  <c:v>-4.7966410569341526E-6</c:v>
                </c:pt>
                <c:pt idx="509">
                  <c:v>-5.449258691054182E-6</c:v>
                </c:pt>
                <c:pt idx="510">
                  <c:v>-6.1031584173914339E-6</c:v>
                </c:pt>
                <c:pt idx="511">
                  <c:v>-6.7583402359459898E-6</c:v>
                </c:pt>
                <c:pt idx="512">
                  <c:v>-7.4148041467177953E-6</c:v>
                </c:pt>
                <c:pt idx="513">
                  <c:v>-8.0725501497068506E-6</c:v>
                </c:pt>
                <c:pt idx="514">
                  <c:v>-8.7315782449131556E-6</c:v>
                </c:pt>
                <c:pt idx="515">
                  <c:v>-9.3918884323367373E-6</c:v>
                </c:pt>
                <c:pt idx="516">
                  <c:v>-1.0053480711977596E-5</c:v>
                </c:pt>
                <c:pt idx="517">
                  <c:v>-1.0716355083835677E-5</c:v>
                </c:pt>
                <c:pt idx="518">
                  <c:v>-1.1380511547911035E-5</c:v>
                </c:pt>
                <c:pt idx="519">
                  <c:v>-1.204595010420367E-5</c:v>
                </c:pt>
                <c:pt idx="520">
                  <c:v>-1.2712670752713554E-5</c:v>
                </c:pt>
                <c:pt idx="521">
                  <c:v>-1.3380673493440715E-5</c:v>
                </c:pt>
                <c:pt idx="522">
                  <c:v>-1.4049958326385099E-5</c:v>
                </c:pt>
                <c:pt idx="523">
                  <c:v>-1.472052525154676E-5</c:v>
                </c:pt>
                <c:pt idx="524">
                  <c:v>-1.5392374268925697E-5</c:v>
                </c:pt>
                <c:pt idx="525">
                  <c:v>-1.6065505378521912E-5</c:v>
                </c:pt>
                <c:pt idx="526">
                  <c:v>-1.6739918580335376E-5</c:v>
                </c:pt>
                <c:pt idx="527">
                  <c:v>-1.7415613874366062E-5</c:v>
                </c:pt>
                <c:pt idx="528">
                  <c:v>-1.8092591260614053E-5</c:v>
                </c:pt>
                <c:pt idx="529">
                  <c:v>-1.8770850739079293E-5</c:v>
                </c:pt>
                <c:pt idx="530">
                  <c:v>-1.9450392309761783E-5</c:v>
                </c:pt>
                <c:pt idx="531">
                  <c:v>-2.0131215972661549E-5</c:v>
                </c:pt>
                <c:pt idx="532">
                  <c:v>-2.0813321727778566E-5</c:v>
                </c:pt>
                <c:pt idx="533">
                  <c:v>-2.1496709575112832E-5</c:v>
                </c:pt>
                <c:pt idx="534">
                  <c:v>-2.2181379514664402E-5</c:v>
                </c:pt>
                <c:pt idx="535">
                  <c:v>-2.2867331546433194E-5</c:v>
                </c:pt>
                <c:pt idx="536">
                  <c:v>-2.3554565670419263E-5</c:v>
                </c:pt>
                <c:pt idx="537">
                  <c:v>-2.4243081886622583E-5</c:v>
                </c:pt>
                <c:pt idx="538">
                  <c:v>-2.4932880195043178E-5</c:v>
                </c:pt>
                <c:pt idx="539">
                  <c:v>-2.5623960595681024E-5</c:v>
                </c:pt>
                <c:pt idx="540">
                  <c:v>-2.6316323088536146E-5</c:v>
                </c:pt>
                <c:pt idx="541">
                  <c:v>-2.7009967673608518E-5</c:v>
                </c:pt>
                <c:pt idx="542">
                  <c:v>-2.7704894350898167E-5</c:v>
                </c:pt>
                <c:pt idx="543">
                  <c:v>-2.8401103120405066E-5</c:v>
                </c:pt>
                <c:pt idx="544">
                  <c:v>-2.9098593982129214E-5</c:v>
                </c:pt>
                <c:pt idx="545">
                  <c:v>-2.9797366936070639E-5</c:v>
                </c:pt>
                <c:pt idx="546">
                  <c:v>-3.0497421982229314E-5</c:v>
                </c:pt>
                <c:pt idx="547">
                  <c:v>-3.1198759120605238E-5</c:v>
                </c:pt>
                <c:pt idx="548">
                  <c:v>-3.1901378351198439E-5</c:v>
                </c:pt>
                <c:pt idx="549">
                  <c:v>-3.2605279674008918E-5</c:v>
                </c:pt>
                <c:pt idx="550">
                  <c:v>-3.3310463089036645E-5</c:v>
                </c:pt>
                <c:pt idx="551">
                  <c:v>-3.4016928596281623E-5</c:v>
                </c:pt>
                <c:pt idx="552">
                  <c:v>-3.4724676195743877E-5</c:v>
                </c:pt>
                <c:pt idx="553">
                  <c:v>-3.5433705887423354E-5</c:v>
                </c:pt>
                <c:pt idx="554">
                  <c:v>-3.6144017671320135E-5</c:v>
                </c:pt>
                <c:pt idx="555">
                  <c:v>-3.6855611547434165E-5</c:v>
                </c:pt>
                <c:pt idx="556">
                  <c:v>-3.7568487515765472E-5</c:v>
                </c:pt>
                <c:pt idx="557">
                  <c:v>-3.8282645576314029E-5</c:v>
                </c:pt>
                <c:pt idx="558">
                  <c:v>-3.8998085729079836E-5</c:v>
                </c:pt>
                <c:pt idx="559">
                  <c:v>-3.9714807974062919E-5</c:v>
                </c:pt>
                <c:pt idx="560">
                  <c:v>-4.0432812311263252E-5</c:v>
                </c:pt>
                <c:pt idx="561">
                  <c:v>-4.1152098740680889E-5</c:v>
                </c:pt>
                <c:pt idx="562">
                  <c:v>-4.1872667262315749E-5</c:v>
                </c:pt>
                <c:pt idx="563">
                  <c:v>-4.2594517876167858E-5</c:v>
                </c:pt>
                <c:pt idx="564">
                  <c:v>-4.3317650582237245E-5</c:v>
                </c:pt>
                <c:pt idx="565">
                  <c:v>-4.4042065380523908E-5</c:v>
                </c:pt>
                <c:pt idx="566">
                  <c:v>-4.476776227102782E-5</c:v>
                </c:pt>
                <c:pt idx="567">
                  <c:v>-4.549474125374901E-5</c:v>
                </c:pt>
                <c:pt idx="568">
                  <c:v>-4.6223002328687422E-5</c:v>
                </c:pt>
                <c:pt idx="569">
                  <c:v>-4.6952545495843111E-5</c:v>
                </c:pt>
                <c:pt idx="570">
                  <c:v>-4.7683370755216076E-5</c:v>
                </c:pt>
                <c:pt idx="571">
                  <c:v>-4.8415478106806264E-5</c:v>
                </c:pt>
                <c:pt idx="572">
                  <c:v>-4.9148867550613757E-5</c:v>
                </c:pt>
                <c:pt idx="573">
                  <c:v>-4.9883539086638471E-5</c:v>
                </c:pt>
                <c:pt idx="574">
                  <c:v>-5.061949271488049E-5</c:v>
                </c:pt>
                <c:pt idx="575">
                  <c:v>-5.1356728435339731E-5</c:v>
                </c:pt>
                <c:pt idx="576">
                  <c:v>-5.2095246248016249E-5</c:v>
                </c:pt>
                <c:pt idx="577">
                  <c:v>-5.2835046152910044E-5</c:v>
                </c:pt>
                <c:pt idx="578">
                  <c:v>-5.3576128150021062E-5</c:v>
                </c:pt>
                <c:pt idx="579">
                  <c:v>-5.4318492239349383E-5</c:v>
                </c:pt>
                <c:pt idx="580">
                  <c:v>-5.4555941111378791E-5</c:v>
                </c:pt>
                <c:pt idx="581">
                  <c:v>-5.4792611462516321E-5</c:v>
                </c:pt>
                <c:pt idx="582">
                  <c:v>-5.5028503292761947E-5</c:v>
                </c:pt>
                <c:pt idx="583">
                  <c:v>-5.5263616602115669E-5</c:v>
                </c:pt>
                <c:pt idx="584">
                  <c:v>-5.5497951390577513E-5</c:v>
                </c:pt>
                <c:pt idx="585">
                  <c:v>-5.5731507658147425E-5</c:v>
                </c:pt>
                <c:pt idx="586">
                  <c:v>-5.5964285404825432E-5</c:v>
                </c:pt>
                <c:pt idx="587">
                  <c:v>-5.6196284630611535E-5</c:v>
                </c:pt>
                <c:pt idx="588">
                  <c:v>-5.6427505335505761E-5</c:v>
                </c:pt>
                <c:pt idx="589">
                  <c:v>-5.6657947519508082E-5</c:v>
                </c:pt>
                <c:pt idx="590">
                  <c:v>-5.6887611182618525E-5</c:v>
                </c:pt>
                <c:pt idx="591">
                  <c:v>-5.7116496324837064E-5</c:v>
                </c:pt>
                <c:pt idx="592">
                  <c:v>-5.7344602946163699E-5</c:v>
                </c:pt>
                <c:pt idx="593">
                  <c:v>-5.7571931046598401E-5</c:v>
                </c:pt>
                <c:pt idx="594">
                  <c:v>-5.7798480626141226E-5</c:v>
                </c:pt>
                <c:pt idx="595">
                  <c:v>-5.8024251684792147E-5</c:v>
                </c:pt>
                <c:pt idx="596">
                  <c:v>-5.8249244222551163E-5</c:v>
                </c:pt>
                <c:pt idx="597">
                  <c:v>-5.8473458239418301E-5</c:v>
                </c:pt>
                <c:pt idx="598">
                  <c:v>-5.8696893735393535E-5</c:v>
                </c:pt>
                <c:pt idx="599">
                  <c:v>-5.8919550710476892E-5</c:v>
                </c:pt>
                <c:pt idx="600">
                  <c:v>-5.9141429164668289E-5</c:v>
                </c:pt>
                <c:pt idx="601">
                  <c:v>-5.9362529097967809E-5</c:v>
                </c:pt>
                <c:pt idx="602">
                  <c:v>-5.9582850510375425E-5</c:v>
                </c:pt>
                <c:pt idx="603">
                  <c:v>-5.9802393401891163E-5</c:v>
                </c:pt>
                <c:pt idx="604">
                  <c:v>-6.0021157772514996E-5</c:v>
                </c:pt>
                <c:pt idx="605">
                  <c:v>-6.0239143622246925E-5</c:v>
                </c:pt>
                <c:pt idx="606">
                  <c:v>-6.0456350951086977E-5</c:v>
                </c:pt>
                <c:pt idx="607">
                  <c:v>-6.0672779759035096E-5</c:v>
                </c:pt>
                <c:pt idx="608">
                  <c:v>-6.0888430046091311E-5</c:v>
                </c:pt>
                <c:pt idx="609">
                  <c:v>-6.1103301812255622E-5</c:v>
                </c:pt>
                <c:pt idx="610">
                  <c:v>-6.1317395057528055E-5</c:v>
                </c:pt>
                <c:pt idx="611">
                  <c:v>-6.1530709781908584E-5</c:v>
                </c:pt>
                <c:pt idx="612">
                  <c:v>-6.1743245985397234E-5</c:v>
                </c:pt>
                <c:pt idx="613">
                  <c:v>-6.1955003667993981E-5</c:v>
                </c:pt>
                <c:pt idx="614">
                  <c:v>-6.2165982829698796E-5</c:v>
                </c:pt>
                <c:pt idx="615">
                  <c:v>-6.2376183470511706E-5</c:v>
                </c:pt>
                <c:pt idx="616">
                  <c:v>-6.2585605590432711E-5</c:v>
                </c:pt>
                <c:pt idx="617">
                  <c:v>-6.2794249189461839E-5</c:v>
                </c:pt>
                <c:pt idx="618">
                  <c:v>-6.300211426759909E-5</c:v>
                </c:pt>
                <c:pt idx="619">
                  <c:v>-6.3209200824844436E-5</c:v>
                </c:pt>
                <c:pt idx="620">
                  <c:v>-6.3415508861197877E-5</c:v>
                </c:pt>
                <c:pt idx="621">
                  <c:v>-6.3621038376659387E-5</c:v>
                </c:pt>
                <c:pt idx="622">
                  <c:v>-6.3825789371228992E-5</c:v>
                </c:pt>
                <c:pt idx="623">
                  <c:v>-6.402976184490672E-5</c:v>
                </c:pt>
                <c:pt idx="624">
                  <c:v>-6.4232955797692543E-5</c:v>
                </c:pt>
                <c:pt idx="625">
                  <c:v>-6.4435371229586488E-5</c:v>
                </c:pt>
                <c:pt idx="626">
                  <c:v>-6.4637008140588529E-5</c:v>
                </c:pt>
                <c:pt idx="627">
                  <c:v>-6.4837866530698666E-5</c:v>
                </c:pt>
                <c:pt idx="628">
                  <c:v>-6.5037946399916925E-5</c:v>
                </c:pt>
                <c:pt idx="629">
                  <c:v>-6.5237247748243252E-5</c:v>
                </c:pt>
                <c:pt idx="630">
                  <c:v>-6.5435770575677675E-5</c:v>
                </c:pt>
                <c:pt idx="631">
                  <c:v>-6.5633514882220193E-5</c:v>
                </c:pt>
                <c:pt idx="632">
                  <c:v>-6.5830480667870833E-5</c:v>
                </c:pt>
                <c:pt idx="633">
                  <c:v>-6.6026667932629569E-5</c:v>
                </c:pt>
                <c:pt idx="634">
                  <c:v>-6.6222076676496428E-5</c:v>
                </c:pt>
                <c:pt idx="635">
                  <c:v>-6.6416706899471382E-5</c:v>
                </c:pt>
                <c:pt idx="636">
                  <c:v>-6.6610558601554377E-5</c:v>
                </c:pt>
                <c:pt idx="637">
                  <c:v>-6.6803631782745522E-5</c:v>
                </c:pt>
                <c:pt idx="638">
                  <c:v>-6.6995926443044735E-5</c:v>
                </c:pt>
                <c:pt idx="639">
                  <c:v>-6.718744258245207E-5</c:v>
                </c:pt>
                <c:pt idx="640">
                  <c:v>-6.7378180200967528E-5</c:v>
                </c:pt>
                <c:pt idx="641">
                  <c:v>-6.7568139298591055E-5</c:v>
                </c:pt>
                <c:pt idx="642">
                  <c:v>-6.7757319875322731E-5</c:v>
                </c:pt>
                <c:pt idx="643">
                  <c:v>-6.7945721931162448E-5</c:v>
                </c:pt>
                <c:pt idx="644">
                  <c:v>-6.8133345466110261E-5</c:v>
                </c:pt>
                <c:pt idx="645">
                  <c:v>-6.8320190480166196E-5</c:v>
                </c:pt>
                <c:pt idx="646">
                  <c:v>-6.8506256973330226E-5</c:v>
                </c:pt>
                <c:pt idx="647">
                  <c:v>-6.869154494560238E-5</c:v>
                </c:pt>
                <c:pt idx="648">
                  <c:v>-6.8876054396982628E-5</c:v>
                </c:pt>
                <c:pt idx="649">
                  <c:v>-6.9059785327470972E-5</c:v>
                </c:pt>
                <c:pt idx="650">
                  <c:v>-6.9242737737067384E-5</c:v>
                </c:pt>
                <c:pt idx="651">
                  <c:v>-6.9424911625771919E-5</c:v>
                </c:pt>
                <c:pt idx="652">
                  <c:v>-6.9606306993584549E-5</c:v>
                </c:pt>
                <c:pt idx="653">
                  <c:v>-6.9786923840505275E-5</c:v>
                </c:pt>
                <c:pt idx="654">
                  <c:v>-6.9966762166534123E-5</c:v>
                </c:pt>
                <c:pt idx="655">
                  <c:v>-7.0145821971671066E-5</c:v>
                </c:pt>
                <c:pt idx="656">
                  <c:v>-7.0324103255916132E-5</c:v>
                </c:pt>
                <c:pt idx="657">
                  <c:v>-7.0501606019269294E-5</c:v>
                </c:pt>
                <c:pt idx="658">
                  <c:v>-7.0678330261730524E-5</c:v>
                </c:pt>
                <c:pt idx="659">
                  <c:v>-7.0854275983299849E-5</c:v>
                </c:pt>
                <c:pt idx="660">
                  <c:v>-7.1029443183977269E-5</c:v>
                </c:pt>
                <c:pt idx="661">
                  <c:v>-7.1203831863762813E-5</c:v>
                </c:pt>
                <c:pt idx="662">
                  <c:v>-7.1377442022656478E-5</c:v>
                </c:pt>
                <c:pt idx="663">
                  <c:v>-7.1550273660658239E-5</c:v>
                </c:pt>
                <c:pt idx="664">
                  <c:v>-7.1722326777768096E-5</c:v>
                </c:pt>
                <c:pt idx="665">
                  <c:v>-7.189360137398602E-5</c:v>
                </c:pt>
                <c:pt idx="666">
                  <c:v>-7.2064097449312041E-5</c:v>
                </c:pt>
                <c:pt idx="667">
                  <c:v>-7.2233815003746183E-5</c:v>
                </c:pt>
                <c:pt idx="668">
                  <c:v>-7.2402754037288421E-5</c:v>
                </c:pt>
                <c:pt idx="669">
                  <c:v>-7.2570914549938782E-5</c:v>
                </c:pt>
                <c:pt idx="670">
                  <c:v>-7.2738296541697238E-5</c:v>
                </c:pt>
                <c:pt idx="671">
                  <c:v>-7.290490001256379E-5</c:v>
                </c:pt>
                <c:pt idx="672">
                  <c:v>-7.3070724962538409E-5</c:v>
                </c:pt>
                <c:pt idx="673">
                  <c:v>-7.3235771391621152E-5</c:v>
                </c:pt>
                <c:pt idx="674">
                  <c:v>-7.3400039299811989E-5</c:v>
                </c:pt>
                <c:pt idx="675">
                  <c:v>-7.3563528687110922E-5</c:v>
                </c:pt>
                <c:pt idx="676">
                  <c:v>-7.3726239553517978E-5</c:v>
                </c:pt>
                <c:pt idx="677">
                  <c:v>-7.3888171899033129E-5</c:v>
                </c:pt>
                <c:pt idx="678">
                  <c:v>-7.4049325723656403E-5</c:v>
                </c:pt>
                <c:pt idx="679">
                  <c:v>-7.4209701027387717E-5</c:v>
                </c:pt>
                <c:pt idx="680">
                  <c:v>-7.4369297810227155E-5</c:v>
                </c:pt>
                <c:pt idx="681">
                  <c:v>-7.4528116072174687E-5</c:v>
                </c:pt>
                <c:pt idx="682">
                  <c:v>-7.4686155813230343E-5</c:v>
                </c:pt>
                <c:pt idx="683">
                  <c:v>-7.4843417033394093E-5</c:v>
                </c:pt>
                <c:pt idx="684">
                  <c:v>-7.4999899732665939E-5</c:v>
                </c:pt>
                <c:pt idx="685">
                  <c:v>-7.5155603911045908E-5</c:v>
                </c:pt>
                <c:pt idx="686">
                  <c:v>-7.5310529568533972E-5</c:v>
                </c:pt>
                <c:pt idx="687">
                  <c:v>-7.5464676705130104E-5</c:v>
                </c:pt>
                <c:pt idx="688">
                  <c:v>-7.5618045320834359E-5</c:v>
                </c:pt>
                <c:pt idx="689">
                  <c:v>-7.5770635415646709E-5</c:v>
                </c:pt>
                <c:pt idx="690">
                  <c:v>-7.5922446989567155E-5</c:v>
                </c:pt>
                <c:pt idx="691">
                  <c:v>-7.6073480042595696E-5</c:v>
                </c:pt>
                <c:pt idx="692">
                  <c:v>-7.6223734574732359E-5</c:v>
                </c:pt>
                <c:pt idx="693">
                  <c:v>-7.6373210585977145E-5</c:v>
                </c:pt>
                <c:pt idx="694">
                  <c:v>-7.6521908076329973E-5</c:v>
                </c:pt>
                <c:pt idx="695">
                  <c:v>-7.6669827045790923E-5</c:v>
                </c:pt>
                <c:pt idx="696">
                  <c:v>-7.6816967494359968E-5</c:v>
                </c:pt>
                <c:pt idx="697">
                  <c:v>-7.6963329422037108E-5</c:v>
                </c:pt>
                <c:pt idx="698">
                  <c:v>-7.7108912828822372E-5</c:v>
                </c:pt>
                <c:pt idx="699">
                  <c:v>-7.725371771471573E-5</c:v>
                </c:pt>
                <c:pt idx="700">
                  <c:v>-7.7397744079717211E-5</c:v>
                </c:pt>
                <c:pt idx="701">
                  <c:v>-7.7540991923826734E-5</c:v>
                </c:pt>
                <c:pt idx="702">
                  <c:v>-7.7683461247044378E-5</c:v>
                </c:pt>
                <c:pt idx="703">
                  <c:v>-7.7825152049370119E-5</c:v>
                </c:pt>
                <c:pt idx="704">
                  <c:v>-7.7966064330803981E-5</c:v>
                </c:pt>
                <c:pt idx="705">
                  <c:v>-7.8106198091345939E-5</c:v>
                </c:pt>
                <c:pt idx="706">
                  <c:v>-7.8245553330995993E-5</c:v>
                </c:pt>
                <c:pt idx="707">
                  <c:v>-7.8384130049754169E-5</c:v>
                </c:pt>
                <c:pt idx="708">
                  <c:v>-7.8521928247620386E-5</c:v>
                </c:pt>
                <c:pt idx="709">
                  <c:v>-7.8658947924594726E-5</c:v>
                </c:pt>
                <c:pt idx="710">
                  <c:v>-7.8795189080677189E-5</c:v>
                </c:pt>
                <c:pt idx="711">
                  <c:v>-7.8930651715867746E-5</c:v>
                </c:pt>
                <c:pt idx="712">
                  <c:v>-7.9065335830166399E-5</c:v>
                </c:pt>
                <c:pt idx="713">
                  <c:v>-7.9199241423573148E-5</c:v>
                </c:pt>
                <c:pt idx="714">
                  <c:v>-7.9332368496088019E-5</c:v>
                </c:pt>
                <c:pt idx="715">
                  <c:v>-7.9464717047711013E-5</c:v>
                </c:pt>
                <c:pt idx="716">
                  <c:v>-7.9596287078442048E-5</c:v>
                </c:pt>
                <c:pt idx="717">
                  <c:v>-7.9727078588281205E-5</c:v>
                </c:pt>
                <c:pt idx="718">
                  <c:v>-7.9857091577228458E-5</c:v>
                </c:pt>
                <c:pt idx="719">
                  <c:v>-7.9986326045283806E-5</c:v>
                </c:pt>
                <c:pt idx="720">
                  <c:v>-8.0114781992447276E-5</c:v>
                </c:pt>
                <c:pt idx="721">
                  <c:v>-8.0242459418718843E-5</c:v>
                </c:pt>
                <c:pt idx="722">
                  <c:v>-8.0369358324098531E-5</c:v>
                </c:pt>
                <c:pt idx="723">
                  <c:v>-8.0495478708586261E-5</c:v>
                </c:pt>
                <c:pt idx="724">
                  <c:v>-8.0620820572182113E-5</c:v>
                </c:pt>
                <c:pt idx="725">
                  <c:v>-8.0745383914886061E-5</c:v>
                </c:pt>
                <c:pt idx="726">
                  <c:v>-8.0869168736698131E-5</c:v>
                </c:pt>
                <c:pt idx="727">
                  <c:v>-8.0992175037618297E-5</c:v>
                </c:pt>
                <c:pt idx="728">
                  <c:v>-8.1114402817646558E-5</c:v>
                </c:pt>
                <c:pt idx="729">
                  <c:v>-8.1235852076782942E-5</c:v>
                </c:pt>
                <c:pt idx="730">
                  <c:v>-8.1356522815027366E-5</c:v>
                </c:pt>
                <c:pt idx="731">
                  <c:v>-8.1476415032379914E-5</c:v>
                </c:pt>
                <c:pt idx="732">
                  <c:v>-8.1595528728840584E-5</c:v>
                </c:pt>
                <c:pt idx="733">
                  <c:v>-8.1713863904409349E-5</c:v>
                </c:pt>
                <c:pt idx="734">
                  <c:v>-8.183142055908621E-5</c:v>
                </c:pt>
                <c:pt idx="735">
                  <c:v>-8.1948198692871166E-5</c:v>
                </c:pt>
                <c:pt idx="736">
                  <c:v>-8.2064198305764244E-5</c:v>
                </c:pt>
                <c:pt idx="737">
                  <c:v>-8.2179419397765445E-5</c:v>
                </c:pt>
                <c:pt idx="738">
                  <c:v>-8.2293861968874688E-5</c:v>
                </c:pt>
                <c:pt idx="739">
                  <c:v>-8.2407526019092053E-5</c:v>
                </c:pt>
                <c:pt idx="740">
                  <c:v>-8.2520411548417513E-5</c:v>
                </c:pt>
                <c:pt idx="741">
                  <c:v>-8.2632518556851069E-5</c:v>
                </c:pt>
                <c:pt idx="742">
                  <c:v>-8.2743847044392747E-5</c:v>
                </c:pt>
                <c:pt idx="743">
                  <c:v>-8.285439701104252E-5</c:v>
                </c:pt>
                <c:pt idx="744">
                  <c:v>-8.2964168456800417E-5</c:v>
                </c:pt>
                <c:pt idx="745">
                  <c:v>-8.3073161381666354E-5</c:v>
                </c:pt>
                <c:pt idx="746">
                  <c:v>-8.3181375785640387E-5</c:v>
                </c:pt>
                <c:pt idx="747">
                  <c:v>-8.3288811668722569E-5</c:v>
                </c:pt>
                <c:pt idx="748">
                  <c:v>-8.3395469030912847E-5</c:v>
                </c:pt>
                <c:pt idx="749">
                  <c:v>-8.350134787221122E-5</c:v>
                </c:pt>
                <c:pt idx="750">
                  <c:v>-8.3606448192617689E-5</c:v>
                </c:pt>
                <c:pt idx="751">
                  <c:v>-8.3710769992132253E-5</c:v>
                </c:pt>
                <c:pt idx="752">
                  <c:v>-8.3814313270754912E-5</c:v>
                </c:pt>
                <c:pt idx="753">
                  <c:v>-8.3917078028485667E-5</c:v>
                </c:pt>
                <c:pt idx="754">
                  <c:v>-8.4019064265324517E-5</c:v>
                </c:pt>
                <c:pt idx="755">
                  <c:v>-8.4120271981271517E-5</c:v>
                </c:pt>
                <c:pt idx="756">
                  <c:v>-8.4220701176326558E-5</c:v>
                </c:pt>
                <c:pt idx="757">
                  <c:v>-8.4320351850489749E-5</c:v>
                </c:pt>
                <c:pt idx="758">
                  <c:v>-8.4419224003761035E-5</c:v>
                </c:pt>
                <c:pt idx="759">
                  <c:v>-8.4517317636140417E-5</c:v>
                </c:pt>
                <c:pt idx="760">
                  <c:v>-8.4614632747627839E-5</c:v>
                </c:pt>
                <c:pt idx="761">
                  <c:v>-8.4711169338223412E-5</c:v>
                </c:pt>
                <c:pt idx="762">
                  <c:v>-8.480692740792708E-5</c:v>
                </c:pt>
                <c:pt idx="763">
                  <c:v>-8.4901906956738843E-5</c:v>
                </c:pt>
                <c:pt idx="764">
                  <c:v>-8.4996107984658756E-5</c:v>
                </c:pt>
                <c:pt idx="765">
                  <c:v>-8.508953049168671E-5</c:v>
                </c:pt>
                <c:pt idx="766">
                  <c:v>-8.5182174477822813E-5</c:v>
                </c:pt>
                <c:pt idx="767">
                  <c:v>-8.5274039943066958E-5</c:v>
                </c:pt>
                <c:pt idx="768">
                  <c:v>-8.5365126887419253E-5</c:v>
                </c:pt>
                <c:pt idx="769">
                  <c:v>-8.5455435310879588E-5</c:v>
                </c:pt>
                <c:pt idx="770">
                  <c:v>-8.5544965213448074E-5</c:v>
                </c:pt>
                <c:pt idx="771">
                  <c:v>-8.5633716595124654E-5</c:v>
                </c:pt>
                <c:pt idx="772">
                  <c:v>-8.572168945590933E-5</c:v>
                </c:pt>
                <c:pt idx="773">
                  <c:v>-8.5808883795802156E-5</c:v>
                </c:pt>
                <c:pt idx="774">
                  <c:v>-8.5895299614802969E-5</c:v>
                </c:pt>
                <c:pt idx="775">
                  <c:v>-8.5980936912911931E-5</c:v>
                </c:pt>
                <c:pt idx="776">
                  <c:v>-8.6065795690129043E-5</c:v>
                </c:pt>
                <c:pt idx="777">
                  <c:v>-8.6149875946454197E-5</c:v>
                </c:pt>
                <c:pt idx="778">
                  <c:v>-8.6233177681887499E-5</c:v>
                </c:pt>
                <c:pt idx="779">
                  <c:v>-8.6315700896428843E-5</c:v>
                </c:pt>
                <c:pt idx="780">
                  <c:v>-8.6397445590078337E-5</c:v>
                </c:pt>
                <c:pt idx="781">
                  <c:v>-8.6478411762835926E-5</c:v>
                </c:pt>
                <c:pt idx="782">
                  <c:v>-8.6558599414701556E-5</c:v>
                </c:pt>
                <c:pt idx="783">
                  <c:v>-8.6638008545675336E-5</c:v>
                </c:pt>
                <c:pt idx="784">
                  <c:v>-8.6716639155757212E-5</c:v>
                </c:pt>
                <c:pt idx="785">
                  <c:v>-8.6794491244947182E-5</c:v>
                </c:pt>
                <c:pt idx="786">
                  <c:v>-8.6871564813245303E-5</c:v>
                </c:pt>
                <c:pt idx="787">
                  <c:v>-8.6947859860651464E-5</c:v>
                </c:pt>
                <c:pt idx="788">
                  <c:v>-8.7023376387165721E-5</c:v>
                </c:pt>
                <c:pt idx="789">
                  <c:v>-8.7098114392788128E-5</c:v>
                </c:pt>
                <c:pt idx="790">
                  <c:v>-8.7172073877518576E-5</c:v>
                </c:pt>
                <c:pt idx="791">
                  <c:v>-8.7245254841357173E-5</c:v>
                </c:pt>
                <c:pt idx="792">
                  <c:v>-8.7317657284303812E-5</c:v>
                </c:pt>
                <c:pt idx="793">
                  <c:v>-8.73892812063586E-5</c:v>
                </c:pt>
                <c:pt idx="794">
                  <c:v>-8.7460126607521538E-5</c:v>
                </c:pt>
                <c:pt idx="795">
                  <c:v>-8.7530193487792517E-5</c:v>
                </c:pt>
                <c:pt idx="796">
                  <c:v>-8.7599481847171591E-5</c:v>
                </c:pt>
                <c:pt idx="797">
                  <c:v>-8.7667991685658761E-5</c:v>
                </c:pt>
                <c:pt idx="798">
                  <c:v>-8.7735723003254027E-5</c:v>
                </c:pt>
                <c:pt idx="799">
                  <c:v>-8.7802675799957387E-5</c:v>
                </c:pt>
                <c:pt idx="800">
                  <c:v>-8.7868850075768898E-5</c:v>
                </c:pt>
                <c:pt idx="801">
                  <c:v>-8.7934245830688504E-5</c:v>
                </c:pt>
                <c:pt idx="802">
                  <c:v>-8.7998863064716205E-5</c:v>
                </c:pt>
                <c:pt idx="803">
                  <c:v>-8.8062701777851947E-5</c:v>
                </c:pt>
                <c:pt idx="804">
                  <c:v>-8.8125761970095839E-5</c:v>
                </c:pt>
                <c:pt idx="805">
                  <c:v>-8.8188043641447827E-5</c:v>
                </c:pt>
                <c:pt idx="806">
                  <c:v>-8.8249546791907909E-5</c:v>
                </c:pt>
                <c:pt idx="807">
                  <c:v>-8.8310271421476088E-5</c:v>
                </c:pt>
                <c:pt idx="808">
                  <c:v>-8.8370217530152361E-5</c:v>
                </c:pt>
                <c:pt idx="809">
                  <c:v>-8.8429385117936785E-5</c:v>
                </c:pt>
                <c:pt idx="810">
                  <c:v>-8.8487774184829249E-5</c:v>
                </c:pt>
                <c:pt idx="811">
                  <c:v>-8.8545384730829809E-5</c:v>
                </c:pt>
                <c:pt idx="812">
                  <c:v>-8.8602216755938464E-5</c:v>
                </c:pt>
                <c:pt idx="813">
                  <c:v>-8.8658270260155269E-5</c:v>
                </c:pt>
                <c:pt idx="814">
                  <c:v>-8.871354524348017E-5</c:v>
                </c:pt>
                <c:pt idx="815">
                  <c:v>-8.8768041705913165E-5</c:v>
                </c:pt>
                <c:pt idx="816">
                  <c:v>-8.8821759647454257E-5</c:v>
                </c:pt>
                <c:pt idx="817">
                  <c:v>-8.8874699068103443E-5</c:v>
                </c:pt>
                <c:pt idx="818">
                  <c:v>-8.8926859967860671E-5</c:v>
                </c:pt>
                <c:pt idx="819">
                  <c:v>-8.8978242346726048E-5</c:v>
                </c:pt>
                <c:pt idx="820">
                  <c:v>-8.9028846204699575E-5</c:v>
                </c:pt>
                <c:pt idx="821">
                  <c:v>-8.9078671541781144E-5</c:v>
                </c:pt>
                <c:pt idx="822">
                  <c:v>-8.9127718357970862E-5</c:v>
                </c:pt>
                <c:pt idx="823">
                  <c:v>-8.9175986653268621E-5</c:v>
                </c:pt>
                <c:pt idx="824">
                  <c:v>-8.9223476427674529E-5</c:v>
                </c:pt>
                <c:pt idx="825">
                  <c:v>-8.9270187681188534E-5</c:v>
                </c:pt>
                <c:pt idx="826">
                  <c:v>-8.9316120413810579E-5</c:v>
                </c:pt>
                <c:pt idx="827">
                  <c:v>-8.9361274625540774E-5</c:v>
                </c:pt>
                <c:pt idx="828">
                  <c:v>-8.9405650316379064E-5</c:v>
                </c:pt>
                <c:pt idx="829">
                  <c:v>-8.944924748632545E-5</c:v>
                </c:pt>
                <c:pt idx="830">
                  <c:v>-8.9492066135379985E-5</c:v>
                </c:pt>
                <c:pt idx="831">
                  <c:v>-8.9534106263542562E-5</c:v>
                </c:pt>
                <c:pt idx="832">
                  <c:v>-8.9575367870813234E-5</c:v>
                </c:pt>
                <c:pt idx="833">
                  <c:v>-8.9615850957192056E-5</c:v>
                </c:pt>
                <c:pt idx="834">
                  <c:v>-8.9655555522678918E-5</c:v>
                </c:pt>
                <c:pt idx="835">
                  <c:v>-8.9694481567273931E-5</c:v>
                </c:pt>
                <c:pt idx="836">
                  <c:v>-8.9732629090976985E-5</c:v>
                </c:pt>
                <c:pt idx="837">
                  <c:v>-8.9769998093788188E-5</c:v>
                </c:pt>
                <c:pt idx="838">
                  <c:v>-8.9806588575707541E-5</c:v>
                </c:pt>
                <c:pt idx="839">
                  <c:v>-8.9842400536734881E-5</c:v>
                </c:pt>
                <c:pt idx="840">
                  <c:v>-8.987743397687037E-5</c:v>
                </c:pt>
                <c:pt idx="841">
                  <c:v>-8.9911688896113955E-5</c:v>
                </c:pt>
                <c:pt idx="842">
                  <c:v>-8.9945165294465636E-5</c:v>
                </c:pt>
                <c:pt idx="843">
                  <c:v>-8.9977863171925466E-5</c:v>
                </c:pt>
                <c:pt idx="844">
                  <c:v>-9.0009782528493337E-5</c:v>
                </c:pt>
                <c:pt idx="845">
                  <c:v>-9.0040923364169358E-5</c:v>
                </c:pt>
                <c:pt idx="846">
                  <c:v>-9.0071285678953474E-5</c:v>
                </c:pt>
                <c:pt idx="847">
                  <c:v>-9.0100869472845631E-5</c:v>
                </c:pt>
                <c:pt idx="848">
                  <c:v>-9.0129674745845938E-5</c:v>
                </c:pt>
                <c:pt idx="849">
                  <c:v>-9.0157701497954341E-5</c:v>
                </c:pt>
                <c:pt idx="850">
                  <c:v>-9.0184949729170839E-5</c:v>
                </c:pt>
                <c:pt idx="851">
                  <c:v>-9.0211419439495432E-5</c:v>
                </c:pt>
                <c:pt idx="852">
                  <c:v>-9.0237110628928121E-5</c:v>
                </c:pt>
                <c:pt idx="853">
                  <c:v>-9.0262023297468959E-5</c:v>
                </c:pt>
                <c:pt idx="854">
                  <c:v>-9.0286157445117839E-5</c:v>
                </c:pt>
                <c:pt idx="855">
                  <c:v>-9.0309513071874814E-5</c:v>
                </c:pt>
                <c:pt idx="856">
                  <c:v>-9.0332090177739938E-5</c:v>
                </c:pt>
                <c:pt idx="857">
                  <c:v>-9.0353888762713104E-5</c:v>
                </c:pt>
                <c:pt idx="858">
                  <c:v>-9.0374908826794419E-5</c:v>
                </c:pt>
                <c:pt idx="859">
                  <c:v>-9.039515036998383E-5</c:v>
                </c:pt>
                <c:pt idx="860">
                  <c:v>-9.0414613392281336E-5</c:v>
                </c:pt>
                <c:pt idx="861">
                  <c:v>-9.0433297893686938E-5</c:v>
                </c:pt>
                <c:pt idx="862">
                  <c:v>-9.0451203874200635E-5</c:v>
                </c:pt>
                <c:pt idx="863">
                  <c:v>-9.0468331333822428E-5</c:v>
                </c:pt>
                <c:pt idx="864">
                  <c:v>-9.0484680272552315E-5</c:v>
                </c:pt>
                <c:pt idx="865">
                  <c:v>-9.0500250690390299E-5</c:v>
                </c:pt>
                <c:pt idx="866">
                  <c:v>-9.0515042587336432E-5</c:v>
                </c:pt>
                <c:pt idx="867">
                  <c:v>-9.052905596339066E-5</c:v>
                </c:pt>
                <c:pt idx="868">
                  <c:v>-9.054229081855293E-5</c:v>
                </c:pt>
                <c:pt idx="869">
                  <c:v>-9.0554747152823294E-5</c:v>
                </c:pt>
                <c:pt idx="870">
                  <c:v>-9.0566424966201809E-5</c:v>
                </c:pt>
                <c:pt idx="871">
                  <c:v>-9.0577324258688419E-5</c:v>
                </c:pt>
                <c:pt idx="872">
                  <c:v>-9.0587445030283124E-5</c:v>
                </c:pt>
                <c:pt idx="873">
                  <c:v>-9.0596787280985925E-5</c:v>
                </c:pt>
                <c:pt idx="874">
                  <c:v>-9.0605351010796822E-5</c:v>
                </c:pt>
                <c:pt idx="875">
                  <c:v>-9.0613136219715867E-5</c:v>
                </c:pt>
                <c:pt idx="876">
                  <c:v>-9.0620142907742954E-5</c:v>
                </c:pt>
                <c:pt idx="877">
                  <c:v>-9.0626371074878137E-5</c:v>
                </c:pt>
                <c:pt idx="878">
                  <c:v>-9.0631820721121415E-5</c:v>
                </c:pt>
                <c:pt idx="879">
                  <c:v>-9.0636491846472842E-5</c:v>
                </c:pt>
                <c:pt idx="880">
                  <c:v>-9.0640384450932365E-5</c:v>
                </c:pt>
                <c:pt idx="881">
                  <c:v>-9.0643498534499984E-5</c:v>
                </c:pt>
                <c:pt idx="882">
                  <c:v>-9.0645834097175697E-5</c:v>
                </c:pt>
                <c:pt idx="883">
                  <c:v>-9.0647391138959507E-5</c:v>
                </c:pt>
                <c:pt idx="884">
                  <c:v>-9.0648169659851357E-5</c:v>
                </c:pt>
                <c:pt idx="885">
                  <c:v>-9.0648169659851357E-5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-2.7873109237779331E-2</c:v>
                </c:pt>
                <c:pt idx="1">
                  <c:v>-2.771210923777933E-2</c:v>
                </c:pt>
                <c:pt idx="2">
                  <c:v>-2.7551110520731961E-2</c:v>
                </c:pt>
                <c:pt idx="3">
                  <c:v>-2.7390114369589838E-2</c:v>
                </c:pt>
                <c:pt idx="4">
                  <c:v>-2.7229122067305593E-2</c:v>
                </c:pt>
                <c:pt idx="5">
                  <c:v>-2.7068134896831852E-2</c:v>
                </c:pt>
                <c:pt idx="6">
                  <c:v>-2.6907154141121242E-2</c:v>
                </c:pt>
                <c:pt idx="7">
                  <c:v>-2.6746181083126389E-2</c:v>
                </c:pt>
                <c:pt idx="8">
                  <c:v>-2.6585217005799917E-2</c:v>
                </c:pt>
                <c:pt idx="9">
                  <c:v>-2.6424263192094455E-2</c:v>
                </c:pt>
                <c:pt idx="10">
                  <c:v>-2.6263320924962627E-2</c:v>
                </c:pt>
                <c:pt idx="11">
                  <c:v>-2.610239148735706E-2</c:v>
                </c:pt>
                <c:pt idx="12">
                  <c:v>-2.594147616223038E-2</c:v>
                </c:pt>
                <c:pt idx="13">
                  <c:v>-2.5780576232535213E-2</c:v>
                </c:pt>
                <c:pt idx="14">
                  <c:v>-2.5619692981224185E-2</c:v>
                </c:pt>
                <c:pt idx="15">
                  <c:v>-2.5458827691249922E-2</c:v>
                </c:pt>
                <c:pt idx="16">
                  <c:v>-2.529798164556505E-2</c:v>
                </c:pt>
                <c:pt idx="17">
                  <c:v>-2.5137156127122195E-2</c:v>
                </c:pt>
                <c:pt idx="18">
                  <c:v>-2.4976352418873977E-2</c:v>
                </c:pt>
                <c:pt idx="19">
                  <c:v>-2.4815571803773036E-2</c:v>
                </c:pt>
                <c:pt idx="20">
                  <c:v>-2.4654815564771983E-2</c:v>
                </c:pt>
                <c:pt idx="21">
                  <c:v>-2.4494084984823451E-2</c:v>
                </c:pt>
                <c:pt idx="22">
                  <c:v>-2.4333381346880074E-2</c:v>
                </c:pt>
                <c:pt idx="23">
                  <c:v>-2.4172705933894464E-2</c:v>
                </c:pt>
                <c:pt idx="24">
                  <c:v>-2.4012060028819254E-2</c:v>
                </c:pt>
                <c:pt idx="25">
                  <c:v>-2.3851444914607077E-2</c:v>
                </c:pt>
                <c:pt idx="26">
                  <c:v>-2.3690861874210538E-2</c:v>
                </c:pt>
                <c:pt idx="27">
                  <c:v>-2.3530312190582284E-2</c:v>
                </c:pt>
                <c:pt idx="28">
                  <c:v>-2.3369797146674927E-2</c:v>
                </c:pt>
                <c:pt idx="29">
                  <c:v>-2.32093180254411E-2</c:v>
                </c:pt>
                <c:pt idx="30">
                  <c:v>-2.3048876109833437E-2</c:v>
                </c:pt>
                <c:pt idx="31">
                  <c:v>-2.2888472682804549E-2</c:v>
                </c:pt>
                <c:pt idx="32">
                  <c:v>-2.272810902730707E-2</c:v>
                </c:pt>
                <c:pt idx="33">
                  <c:v>-2.2567786426293625E-2</c:v>
                </c:pt>
                <c:pt idx="34">
                  <c:v>-2.2407506162716841E-2</c:v>
                </c:pt>
                <c:pt idx="35">
                  <c:v>-2.2247269519529336E-2</c:v>
                </c:pt>
                <c:pt idx="36">
                  <c:v>-2.2087077779683752E-2</c:v>
                </c:pt>
                <c:pt idx="37">
                  <c:v>-2.1926932226132699E-2</c:v>
                </c:pt>
                <c:pt idx="38">
                  <c:v>-2.1766834141828818E-2</c:v>
                </c:pt>
                <c:pt idx="39">
                  <c:v>-2.1606784809724722E-2</c:v>
                </c:pt>
                <c:pt idx="40">
                  <c:v>-2.1446785512773042E-2</c:v>
                </c:pt>
                <c:pt idx="41">
                  <c:v>-2.1286837533926406E-2</c:v>
                </c:pt>
                <c:pt idx="42">
                  <c:v>-2.1126942156137432E-2</c:v>
                </c:pt>
                <c:pt idx="43">
                  <c:v>-2.0967100662358754E-2</c:v>
                </c:pt>
                <c:pt idx="44">
                  <c:v>-2.0807314335542997E-2</c:v>
                </c:pt>
                <c:pt idx="45">
                  <c:v>-2.0647584458642787E-2</c:v>
                </c:pt>
                <c:pt idx="46">
                  <c:v>-2.0487912314610751E-2</c:v>
                </c:pt>
                <c:pt idx="47">
                  <c:v>-2.0328299186399508E-2</c:v>
                </c:pt>
                <c:pt idx="48">
                  <c:v>-2.0168746356961698E-2</c:v>
                </c:pt>
                <c:pt idx="49">
                  <c:v>-2.0009255109249932E-2</c:v>
                </c:pt>
                <c:pt idx="50">
                  <c:v>-1.9849826726216845E-2</c:v>
                </c:pt>
                <c:pt idx="51">
                  <c:v>-1.9690462490815054E-2</c:v>
                </c:pt>
                <c:pt idx="52">
                  <c:v>-1.9531163685997201E-2</c:v>
                </c:pt>
                <c:pt idx="53">
                  <c:v>-1.9371931594715897E-2</c:v>
                </c:pt>
                <c:pt idx="54">
                  <c:v>-1.9212767499923775E-2</c:v>
                </c:pt>
                <c:pt idx="55">
                  <c:v>-1.9053672684573461E-2</c:v>
                </c:pt>
                <c:pt idx="56">
                  <c:v>-1.8894648431617582E-2</c:v>
                </c:pt>
                <c:pt idx="57">
                  <c:v>-1.8735696024008756E-2</c:v>
                </c:pt>
                <c:pt idx="58">
                  <c:v>-1.8576816744699617E-2</c:v>
                </c:pt>
                <c:pt idx="59">
                  <c:v>-1.8418011876642791E-2</c:v>
                </c:pt>
                <c:pt idx="60">
                  <c:v>-1.8259282702790904E-2</c:v>
                </c:pt>
                <c:pt idx="61">
                  <c:v>-1.8100630506096574E-2</c:v>
                </c:pt>
                <c:pt idx="62">
                  <c:v>-1.7942056569512435E-2</c:v>
                </c:pt>
                <c:pt idx="63">
                  <c:v>-1.7783562175991106E-2</c:v>
                </c:pt>
                <c:pt idx="64">
                  <c:v>-1.7625148608485228E-2</c:v>
                </c:pt>
                <c:pt idx="65">
                  <c:v>-1.7466817149947415E-2</c:v>
                </c:pt>
                <c:pt idx="66">
                  <c:v>-1.7308569083330293E-2</c:v>
                </c:pt>
                <c:pt idx="67">
                  <c:v>-1.7150405691586493E-2</c:v>
                </c:pt>
                <c:pt idx="68">
                  <c:v>-1.6992328257668634E-2</c:v>
                </c:pt>
                <c:pt idx="69">
                  <c:v>-1.6834338064529344E-2</c:v>
                </c:pt>
                <c:pt idx="70">
                  <c:v>-1.6676436395121258E-2</c:v>
                </c:pt>
                <c:pt idx="71">
                  <c:v>-1.651862453239699E-2</c:v>
                </c:pt>
                <c:pt idx="72">
                  <c:v>-1.6360903759309171E-2</c:v>
                </c:pt>
                <c:pt idx="73">
                  <c:v>-1.6203275358810432E-2</c:v>
                </c:pt>
                <c:pt idx="74">
                  <c:v>-1.6045740613853398E-2</c:v>
                </c:pt>
                <c:pt idx="75">
                  <c:v>-1.5888300807390683E-2</c:v>
                </c:pt>
                <c:pt idx="76">
                  <c:v>-1.5730957222374931E-2</c:v>
                </c:pt>
                <c:pt idx="77">
                  <c:v>-1.5573711141758755E-2</c:v>
                </c:pt>
                <c:pt idx="78">
                  <c:v>-1.5416563848494786E-2</c:v>
                </c:pt>
                <c:pt idx="79">
                  <c:v>-1.5259516625535648E-2</c:v>
                </c:pt>
                <c:pt idx="80">
                  <c:v>-1.5102570755833968E-2</c:v>
                </c:pt>
                <c:pt idx="81">
                  <c:v>-1.494572752234237E-2</c:v>
                </c:pt>
                <c:pt idx="82">
                  <c:v>-1.4788988208013484E-2</c:v>
                </c:pt>
                <c:pt idx="83">
                  <c:v>-1.4632354095799934E-2</c:v>
                </c:pt>
                <c:pt idx="84">
                  <c:v>-1.4475826468654345E-2</c:v>
                </c:pt>
                <c:pt idx="85">
                  <c:v>-1.4319406609529347E-2</c:v>
                </c:pt>
                <c:pt idx="86">
                  <c:v>-1.4163095801377562E-2</c:v>
                </c:pt>
                <c:pt idx="87">
                  <c:v>-1.4006895327151617E-2</c:v>
                </c:pt>
                <c:pt idx="88">
                  <c:v>-1.3850806469804137E-2</c:v>
                </c:pt>
                <c:pt idx="89">
                  <c:v>-1.3694830512287752E-2</c:v>
                </c:pt>
                <c:pt idx="90">
                  <c:v>-1.3538968737555081E-2</c:v>
                </c:pt>
                <c:pt idx="91">
                  <c:v>-1.3383222428558758E-2</c:v>
                </c:pt>
                <c:pt idx="92">
                  <c:v>-1.3227592868251408E-2</c:v>
                </c:pt>
                <c:pt idx="93">
                  <c:v>-1.3072081339585651E-2</c:v>
                </c:pt>
                <c:pt idx="94">
                  <c:v>-1.2916689125514115E-2</c:v>
                </c:pt>
                <c:pt idx="95">
                  <c:v>-1.2761417508989431E-2</c:v>
                </c:pt>
                <c:pt idx="96">
                  <c:v>-1.2606267772964221E-2</c:v>
                </c:pt>
                <c:pt idx="97">
                  <c:v>-1.2451241200391112E-2</c:v>
                </c:pt>
                <c:pt idx="98">
                  <c:v>-1.2296339074222729E-2</c:v>
                </c:pt>
                <c:pt idx="99">
                  <c:v>-1.2141562677411701E-2</c:v>
                </c:pt>
                <c:pt idx="100">
                  <c:v>-1.1986913292910652E-2</c:v>
                </c:pt>
                <c:pt idx="101">
                  <c:v>-1.1832392203672205E-2</c:v>
                </c:pt>
                <c:pt idx="102">
                  <c:v>-1.1678000692648991E-2</c:v>
                </c:pt>
                <c:pt idx="103">
                  <c:v>-1.1523740042793638E-2</c:v>
                </c:pt>
                <c:pt idx="104">
                  <c:v>-1.1369611537058764E-2</c:v>
                </c:pt>
                <c:pt idx="105">
                  <c:v>-1.1215616458396999E-2</c:v>
                </c:pt>
                <c:pt idx="106">
                  <c:v>-1.1061756089760968E-2</c:v>
                </c:pt>
                <c:pt idx="107">
                  <c:v>-1.0908031714103299E-2</c:v>
                </c:pt>
                <c:pt idx="108">
                  <c:v>-1.0754444614376621E-2</c:v>
                </c:pt>
                <c:pt idx="109">
                  <c:v>-1.0600996073533552E-2</c:v>
                </c:pt>
                <c:pt idx="110">
                  <c:v>-1.0447687374526726E-2</c:v>
                </c:pt>
                <c:pt idx="111">
                  <c:v>-1.0294519800308766E-2</c:v>
                </c:pt>
                <c:pt idx="112">
                  <c:v>-1.0141494633832297E-2</c:v>
                </c:pt>
                <c:pt idx="113">
                  <c:v>-9.9886131580499415E-3</c:v>
                </c:pt>
                <c:pt idx="114">
                  <c:v>-9.8358766559143336E-3</c:v>
                </c:pt>
                <c:pt idx="115">
                  <c:v>-9.6832864103780919E-3</c:v>
                </c:pt>
                <c:pt idx="116">
                  <c:v>-9.5308437043938495E-3</c:v>
                </c:pt>
                <c:pt idx="117">
                  <c:v>-9.3785498209142306E-3</c:v>
                </c:pt>
                <c:pt idx="118">
                  <c:v>-9.226406042891858E-3</c:v>
                </c:pt>
                <c:pt idx="119">
                  <c:v>-9.0744136532793594E-3</c:v>
                </c:pt>
                <c:pt idx="120">
                  <c:v>-8.9225739350293626E-3</c:v>
                </c:pt>
                <c:pt idx="121">
                  <c:v>-8.7708881710944885E-3</c:v>
                </c:pt>
                <c:pt idx="122">
                  <c:v>-8.6193576444273702E-3</c:v>
                </c:pt>
                <c:pt idx="123">
                  <c:v>-8.4679836379806268E-3</c:v>
                </c:pt>
                <c:pt idx="124">
                  <c:v>-8.3167674347068878E-3</c:v>
                </c:pt>
                <c:pt idx="125">
                  <c:v>-8.1657103175587793E-3</c:v>
                </c:pt>
                <c:pt idx="126">
                  <c:v>-8.0148135694889273E-3</c:v>
                </c:pt>
                <c:pt idx="127">
                  <c:v>-7.8640784734499581E-3</c:v>
                </c:pt>
                <c:pt idx="128">
                  <c:v>-7.713506312394495E-3</c:v>
                </c:pt>
                <c:pt idx="129">
                  <c:v>-7.5630983692751676E-3</c:v>
                </c:pt>
                <c:pt idx="130">
                  <c:v>-7.4128559270446011E-3</c:v>
                </c:pt>
                <c:pt idx="131">
                  <c:v>-7.2627802686554199E-3</c:v>
                </c:pt>
                <c:pt idx="132">
                  <c:v>-7.1128726770602535E-3</c:v>
                </c:pt>
                <c:pt idx="133">
                  <c:v>-6.9631344352117245E-3</c:v>
                </c:pt>
                <c:pt idx="134">
                  <c:v>-6.8135668260624598E-3</c:v>
                </c:pt>
                <c:pt idx="135">
                  <c:v>-6.6641711325650865E-3</c:v>
                </c:pt>
                <c:pt idx="136">
                  <c:v>-6.5149486376722306E-3</c:v>
                </c:pt>
                <c:pt idx="137">
                  <c:v>-6.3659006243365164E-3</c:v>
                </c:pt>
                <c:pt idx="138">
                  <c:v>-6.2170283755105717E-3</c:v>
                </c:pt>
                <c:pt idx="139">
                  <c:v>-6.0683331741470219E-3</c:v>
                </c:pt>
                <c:pt idx="140">
                  <c:v>-5.9198163031984928E-3</c:v>
                </c:pt>
                <c:pt idx="141">
                  <c:v>-5.7714790456176116E-3</c:v>
                </c:pt>
                <c:pt idx="142">
                  <c:v>-5.6233226843570034E-3</c:v>
                </c:pt>
                <c:pt idx="143">
                  <c:v>-5.4753485023692934E-3</c:v>
                </c:pt>
                <c:pt idx="144">
                  <c:v>-5.3275577826071095E-3</c:v>
                </c:pt>
                <c:pt idx="145">
                  <c:v>-5.1799518080230759E-3</c:v>
                </c:pt>
                <c:pt idx="146">
                  <c:v>-5.0325318615698196E-3</c:v>
                </c:pt>
                <c:pt idx="147">
                  <c:v>-4.8852992261999677E-3</c:v>
                </c:pt>
                <c:pt idx="148">
                  <c:v>-4.7382551848661443E-3</c:v>
                </c:pt>
                <c:pt idx="149">
                  <c:v>-4.5914010205209766E-3</c:v>
                </c:pt>
                <c:pt idx="150">
                  <c:v>-4.4447380161170905E-3</c:v>
                </c:pt>
                <c:pt idx="151">
                  <c:v>-4.2982674546071121E-3</c:v>
                </c:pt>
                <c:pt idx="152">
                  <c:v>-4.1519906189436675E-3</c:v>
                </c:pt>
                <c:pt idx="153">
                  <c:v>-4.0059087920793829E-3</c:v>
                </c:pt>
                <c:pt idx="154">
                  <c:v>-3.8600232569668842E-3</c:v>
                </c:pt>
                <c:pt idx="155">
                  <c:v>-3.7143352965587971E-3</c:v>
                </c:pt>
                <c:pt idx="156">
                  <c:v>-3.5688461938077473E-3</c:v>
                </c:pt>
                <c:pt idx="157">
                  <c:v>-3.4235572316663617E-3</c:v>
                </c:pt>
                <c:pt idx="158">
                  <c:v>-3.278469693087266E-3</c:v>
                </c:pt>
                <c:pt idx="159">
                  <c:v>-3.1335848610230862E-3</c:v>
                </c:pt>
                <c:pt idx="160">
                  <c:v>-2.9889040184264484E-3</c:v>
                </c:pt>
                <c:pt idx="161">
                  <c:v>-2.8444284482499788E-3</c:v>
                </c:pt>
                <c:pt idx="162">
                  <c:v>-2.7001594334463033E-3</c:v>
                </c:pt>
                <c:pt idx="163">
                  <c:v>-2.5560982569680481E-3</c:v>
                </c:pt>
                <c:pt idx="164">
                  <c:v>-2.4122462017678388E-3</c:v>
                </c:pt>
                <c:pt idx="165">
                  <c:v>-2.268604550798302E-3</c:v>
                </c:pt>
                <c:pt idx="166">
                  <c:v>-2.1251745870120636E-3</c:v>
                </c:pt>
                <c:pt idx="167">
                  <c:v>-1.9819575933617494E-3</c:v>
                </c:pt>
                <c:pt idx="168">
                  <c:v>-1.8389548527999859E-3</c:v>
                </c:pt>
                <c:pt idx="169">
                  <c:v>-1.6961676482793986E-3</c:v>
                </c:pt>
                <c:pt idx="170">
                  <c:v>-1.5535972627526138E-3</c:v>
                </c:pt>
                <c:pt idx="171">
                  <c:v>-1.4112449791722579E-3</c:v>
                </c:pt>
                <c:pt idx="172">
                  <c:v>-1.2691120804909565E-3</c:v>
                </c:pt>
                <c:pt idx="173">
                  <c:v>-1.1271998496613358E-3</c:v>
                </c:pt>
                <c:pt idx="174">
                  <c:v>-9.8550956963602159E-4</c:v>
                </c:pt>
                <c:pt idx="175">
                  <c:v>-8.4404252336764028E-4</c:v>
                </c:pt>
                <c:pt idx="176">
                  <c:v>-7.0279999380881784E-4</c:v>
                </c:pt>
                <c:pt idx="177">
                  <c:v>-5.6178326391218025E-4</c:v>
                </c:pt>
                <c:pt idx="178">
                  <c:v>-4.209936166303537E-4</c:v>
                </c:pt>
                <c:pt idx="179">
                  <c:v>-2.8043233491596405E-4</c:v>
                </c:pt>
                <c:pt idx="180">
                  <c:v>-1.4010070172163749E-4</c:v>
                </c:pt>
                <c:pt idx="181">
                  <c:v>1.3986848729632235E-4</c:v>
                </c:pt>
                <c:pt idx="182">
                  <c:v>2.7950347721470353E-4</c:v>
                </c:pt>
                <c:pt idx="183">
                  <c:v>4.1890368680251746E-4</c:v>
                </c:pt>
                <c:pt idx="184">
                  <c:v>5.5806783310713805E-4</c:v>
                </c:pt>
                <c:pt idx="185">
                  <c:v>6.9699463317593935E-4</c:v>
                </c:pt>
                <c:pt idx="186">
                  <c:v>8.356828040562952E-4</c:v>
                </c:pt>
                <c:pt idx="187">
                  <c:v>9.7413106279557965E-4</c:v>
                </c:pt>
                <c:pt idx="188">
                  <c:v>1.1123381264411666E-3</c:v>
                </c:pt>
                <c:pt idx="189">
                  <c:v>1.2503027120404301E-3</c:v>
                </c:pt>
                <c:pt idx="190">
                  <c:v>1.3880235366407439E-3</c:v>
                </c:pt>
                <c:pt idx="191">
                  <c:v>1.5254993172894821E-3</c:v>
                </c:pt>
                <c:pt idx="192">
                  <c:v>1.6627287710340186E-3</c:v>
                </c:pt>
                <c:pt idx="193">
                  <c:v>1.7997106149217272E-3</c:v>
                </c:pt>
                <c:pt idx="194">
                  <c:v>1.9364435659999821E-3</c:v>
                </c:pt>
                <c:pt idx="195">
                  <c:v>2.0729263413161573E-3</c:v>
                </c:pt>
                <c:pt idx="196">
                  <c:v>2.2091576579176264E-3</c:v>
                </c:pt>
                <c:pt idx="197">
                  <c:v>2.3451362328517637E-3</c:v>
                </c:pt>
                <c:pt idx="198">
                  <c:v>2.4808607831659432E-3</c:v>
                </c:pt>
                <c:pt idx="199">
                  <c:v>2.6163300259075383E-3</c:v>
                </c:pt>
                <c:pt idx="200">
                  <c:v>2.7515426781239234E-3</c:v>
                </c:pt>
                <c:pt idx="201">
                  <c:v>2.8864974568624724E-3</c:v>
                </c:pt>
                <c:pt idx="202">
                  <c:v>3.0211930791705591E-3</c:v>
                </c:pt>
                <c:pt idx="203">
                  <c:v>3.1556282620955577E-3</c:v>
                </c:pt>
                <c:pt idx="204">
                  <c:v>3.2898017226848418E-3</c:v>
                </c:pt>
                <c:pt idx="205">
                  <c:v>3.4237121779857856E-3</c:v>
                </c:pt>
                <c:pt idx="206">
                  <c:v>3.5573583450457628E-3</c:v>
                </c:pt>
                <c:pt idx="207">
                  <c:v>3.6907389409121479E-3</c:v>
                </c:pt>
                <c:pt idx="208">
                  <c:v>3.8238526826323144E-3</c:v>
                </c:pt>
                <c:pt idx="209">
                  <c:v>3.9566982872536365E-3</c:v>
                </c:pt>
                <c:pt idx="210">
                  <c:v>4.0892744718234878E-3</c:v>
                </c:pt>
                <c:pt idx="211">
                  <c:v>4.2215799533892422E-3</c:v>
                </c:pt>
                <c:pt idx="212">
                  <c:v>4.3536134489982744E-3</c:v>
                </c:pt>
                <c:pt idx="213">
                  <c:v>4.4853736756979576E-3</c:v>
                </c:pt>
                <c:pt idx="214">
                  <c:v>4.6168593505356657E-3</c:v>
                </c:pt>
                <c:pt idx="215">
                  <c:v>4.7480691905587733E-3</c:v>
                </c:pt>
                <c:pt idx="216">
                  <c:v>4.8790019128146537E-3</c:v>
                </c:pt>
                <c:pt idx="217">
                  <c:v>5.0096562343506816E-3</c:v>
                </c:pt>
                <c:pt idx="218">
                  <c:v>5.14003087221423E-3</c:v>
                </c:pt>
                <c:pt idx="219">
                  <c:v>5.2701245434526737E-3</c:v>
                </c:pt>
                <c:pt idx="220">
                  <c:v>5.3999359651133866E-3</c:v>
                </c:pt>
                <c:pt idx="221">
                  <c:v>5.5294638542437418E-3</c:v>
                </c:pt>
                <c:pt idx="222">
                  <c:v>5.6587069278911141E-3</c:v>
                </c:pt>
                <c:pt idx="223">
                  <c:v>5.7876639031028774E-3</c:v>
                </c:pt>
                <c:pt idx="224">
                  <c:v>5.9163334969264047E-3</c:v>
                </c:pt>
                <c:pt idx="225">
                  <c:v>6.0447144264090709E-3</c:v>
                </c:pt>
                <c:pt idx="226">
                  <c:v>6.1728054085982498E-3</c:v>
                </c:pt>
                <c:pt idx="227">
                  <c:v>6.3006051605413154E-3</c:v>
                </c:pt>
                <c:pt idx="228">
                  <c:v>6.4281123992856416E-3</c:v>
                </c:pt>
                <c:pt idx="229">
                  <c:v>6.5553258418786023E-3</c:v>
                </c:pt>
                <c:pt idx="230">
                  <c:v>6.6822442053675705E-3</c:v>
                </c:pt>
                <c:pt idx="231">
                  <c:v>6.8088662067999212E-3</c:v>
                </c:pt>
                <c:pt idx="232">
                  <c:v>6.935190563223028E-3</c:v>
                </c:pt>
                <c:pt idx="233">
                  <c:v>7.0612159916842651E-3</c:v>
                </c:pt>
                <c:pt idx="234">
                  <c:v>7.1869412092310072E-3</c:v>
                </c:pt>
                <c:pt idx="235">
                  <c:v>7.3123649329106272E-3</c:v>
                </c:pt>
                <c:pt idx="236">
                  <c:v>7.4374858797704993E-3</c:v>
                </c:pt>
                <c:pt idx="237">
                  <c:v>7.5623027668579972E-3</c:v>
                </c:pt>
                <c:pt idx="238">
                  <c:v>7.6868143112204948E-3</c:v>
                </c:pt>
                <c:pt idx="239">
                  <c:v>7.8110192299053671E-3</c:v>
                </c:pt>
                <c:pt idx="240">
                  <c:v>7.9349162399599861E-3</c:v>
                </c:pt>
                <c:pt idx="241">
                  <c:v>8.0585040584317275E-3</c:v>
                </c:pt>
                <c:pt idx="242">
                  <c:v>8.1817814023679644E-3</c:v>
                </c:pt>
                <c:pt idx="243">
                  <c:v>8.3047469888160707E-3</c:v>
                </c:pt>
                <c:pt idx="244">
                  <c:v>8.427399534823422E-3</c:v>
                </c:pt>
                <c:pt idx="245">
                  <c:v>8.5497377574373905E-3</c:v>
                </c:pt>
                <c:pt idx="246">
                  <c:v>8.6717603737053502E-3</c:v>
                </c:pt>
                <c:pt idx="247">
                  <c:v>8.793466100674675E-3</c:v>
                </c:pt>
                <c:pt idx="248">
                  <c:v>8.9148536553927404E-3</c:v>
                </c:pt>
                <c:pt idx="249">
                  <c:v>9.0359217549069188E-3</c:v>
                </c:pt>
                <c:pt idx="250">
                  <c:v>9.156669116264584E-3</c:v>
                </c:pt>
                <c:pt idx="251">
                  <c:v>9.2770944565131117E-3</c:v>
                </c:pt>
                <c:pt idx="252">
                  <c:v>9.397196492699874E-3</c:v>
                </c:pt>
                <c:pt idx="253">
                  <c:v>9.5169739418722449E-3</c:v>
                </c:pt>
                <c:pt idx="254">
                  <c:v>9.6364255210776E-3</c:v>
                </c:pt>
                <c:pt idx="255">
                  <c:v>9.7555499473633116E-3</c:v>
                </c:pt>
                <c:pt idx="256">
                  <c:v>9.8743459377767552E-3</c:v>
                </c:pt>
                <c:pt idx="257">
                  <c:v>9.9928122093653031E-3</c:v>
                </c:pt>
                <c:pt idx="258">
                  <c:v>1.0110947479176329E-2</c:v>
                </c:pt>
                <c:pt idx="259">
                  <c:v>1.0228750464257209E-2</c:v>
                </c:pt>
                <c:pt idx="260">
                  <c:v>1.0346219881655315E-2</c:v>
                </c:pt>
                <c:pt idx="261">
                  <c:v>1.0463354448418023E-2</c:v>
                </c:pt>
                <c:pt idx="262">
                  <c:v>1.0580152881592704E-2</c:v>
                </c:pt>
                <c:pt idx="263">
                  <c:v>1.0696613898226735E-2</c:v>
                </c:pt>
                <c:pt idx="264">
                  <c:v>1.0812736215367489E-2</c:v>
                </c:pt>
                <c:pt idx="265">
                  <c:v>1.0928518550062339E-2</c:v>
                </c:pt>
                <c:pt idx="266">
                  <c:v>1.1043959619358661E-2</c:v>
                </c:pt>
                <c:pt idx="267">
                  <c:v>1.1159058140303825E-2</c:v>
                </c:pt>
                <c:pt idx="268">
                  <c:v>1.1273812829945209E-2</c:v>
                </c:pt>
                <c:pt idx="269">
                  <c:v>1.1388222405330186E-2</c:v>
                </c:pt>
                <c:pt idx="270">
                  <c:v>1.1502285583506128E-2</c:v>
                </c:pt>
                <c:pt idx="271">
                  <c:v>1.1616001081520411E-2</c:v>
                </c:pt>
                <c:pt idx="272">
                  <c:v>1.1729367616420409E-2</c:v>
                </c:pt>
                <c:pt idx="273">
                  <c:v>1.1842383905253493E-2</c:v>
                </c:pt>
                <c:pt idx="274">
                  <c:v>1.1955048665067041E-2</c:v>
                </c:pt>
                <c:pt idx="275">
                  <c:v>1.2067360816825308E-2</c:v>
                </c:pt>
                <c:pt idx="276">
                  <c:v>1.2179319078436076E-2</c:v>
                </c:pt>
                <c:pt idx="277">
                  <c:v>1.229092216780713E-2</c:v>
                </c:pt>
                <c:pt idx="278">
                  <c:v>1.2402168802846251E-2</c:v>
                </c:pt>
                <c:pt idx="279">
                  <c:v>1.2513057701461222E-2</c:v>
                </c:pt>
                <c:pt idx="280">
                  <c:v>1.2623587581559825E-2</c:v>
                </c:pt>
                <c:pt idx="281">
                  <c:v>1.2733757161049844E-2</c:v>
                </c:pt>
                <c:pt idx="282">
                  <c:v>1.2843565157839061E-2</c:v>
                </c:pt>
                <c:pt idx="283">
                  <c:v>1.2953010289835259E-2</c:v>
                </c:pt>
                <c:pt idx="284">
                  <c:v>1.3062091274946222E-2</c:v>
                </c:pt>
                <c:pt idx="285">
                  <c:v>1.3170806831079731E-2</c:v>
                </c:pt>
                <c:pt idx="286">
                  <c:v>1.3279155676143569E-2</c:v>
                </c:pt>
                <c:pt idx="287">
                  <c:v>1.338713652804552E-2</c:v>
                </c:pt>
                <c:pt idx="288">
                  <c:v>1.3494748104693364E-2</c:v>
                </c:pt>
                <c:pt idx="289">
                  <c:v>1.3601989123994887E-2</c:v>
                </c:pt>
                <c:pt idx="290">
                  <c:v>1.370885830385787E-2</c:v>
                </c:pt>
                <c:pt idx="291">
                  <c:v>1.3815354362190096E-2</c:v>
                </c:pt>
                <c:pt idx="292">
                  <c:v>1.3921476016899347E-2</c:v>
                </c:pt>
                <c:pt idx="293">
                  <c:v>1.4027221985893406E-2</c:v>
                </c:pt>
                <c:pt idx="294">
                  <c:v>1.4132590987080057E-2</c:v>
                </c:pt>
                <c:pt idx="295">
                  <c:v>1.4237581738367082E-2</c:v>
                </c:pt>
                <c:pt idx="296">
                  <c:v>1.4342192957662264E-2</c:v>
                </c:pt>
                <c:pt idx="297">
                  <c:v>1.4446423362873384E-2</c:v>
                </c:pt>
                <c:pt idx="298">
                  <c:v>1.4550271671908227E-2</c:v>
                </c:pt>
                <c:pt idx="299">
                  <c:v>1.4653736602674574E-2</c:v>
                </c:pt>
                <c:pt idx="300">
                  <c:v>1.475681687308021E-2</c:v>
                </c:pt>
                <c:pt idx="301">
                  <c:v>1.4859511201032915E-2</c:v>
                </c:pt>
                <c:pt idx="302">
                  <c:v>1.4961818304440475E-2</c:v>
                </c:pt>
                <c:pt idx="303">
                  <c:v>1.506373690121067E-2</c:v>
                </c:pt>
                <c:pt idx="304">
                  <c:v>1.5165265709251283E-2</c:v>
                </c:pt>
                <c:pt idx="305">
                  <c:v>1.5266403446470098E-2</c:v>
                </c:pt>
                <c:pt idx="306">
                  <c:v>1.5367148830774897E-2</c:v>
                </c:pt>
                <c:pt idx="307">
                  <c:v>1.5467500580073464E-2</c:v>
                </c:pt>
                <c:pt idx="308">
                  <c:v>1.5567457412273578E-2</c:v>
                </c:pt>
                <c:pt idx="309">
                  <c:v>1.5667018045283025E-2</c:v>
                </c:pt>
                <c:pt idx="310">
                  <c:v>1.5766181197009586E-2</c:v>
                </c:pt>
                <c:pt idx="311">
                  <c:v>1.5864945585361046E-2</c:v>
                </c:pt>
                <c:pt idx="312">
                  <c:v>1.5963309928245187E-2</c:v>
                </c:pt>
                <c:pt idx="313">
                  <c:v>1.606127294356979E-2</c:v>
                </c:pt>
                <c:pt idx="314">
                  <c:v>1.6158833349242639E-2</c:v>
                </c:pt>
                <c:pt idx="315">
                  <c:v>1.6255989863171519E-2</c:v>
                </c:pt>
                <c:pt idx="316">
                  <c:v>1.6352741203264208E-2</c:v>
                </c:pt>
                <c:pt idx="317">
                  <c:v>1.6449086087428493E-2</c:v>
                </c:pt>
                <c:pt idx="318">
                  <c:v>1.6545023233572154E-2</c:v>
                </c:pt>
                <c:pt idx="319">
                  <c:v>1.6640551359602972E-2</c:v>
                </c:pt>
                <c:pt idx="320">
                  <c:v>1.6735669183428736E-2</c:v>
                </c:pt>
                <c:pt idx="321">
                  <c:v>1.6830375422957223E-2</c:v>
                </c:pt>
                <c:pt idx="322">
                  <c:v>1.6924668796096217E-2</c:v>
                </c:pt>
                <c:pt idx="323">
                  <c:v>1.7018548020753504E-2</c:v>
                </c:pt>
                <c:pt idx="324">
                  <c:v>1.7112011814836865E-2</c:v>
                </c:pt>
                <c:pt idx="325">
                  <c:v>1.720505889625408E-2</c:v>
                </c:pt>
                <c:pt idx="326">
                  <c:v>1.7297687982912934E-2</c:v>
                </c:pt>
                <c:pt idx="327">
                  <c:v>1.738989779272121E-2</c:v>
                </c:pt>
                <c:pt idx="328">
                  <c:v>1.7481687043586689E-2</c:v>
                </c:pt>
                <c:pt idx="329">
                  <c:v>1.7573054453417156E-2</c:v>
                </c:pt>
                <c:pt idx="330">
                  <c:v>1.7663998740120392E-2</c:v>
                </c:pt>
                <c:pt idx="331">
                  <c:v>1.7754518621604182E-2</c:v>
                </c:pt>
                <c:pt idx="332">
                  <c:v>1.7844612815776307E-2</c:v>
                </c:pt>
                <c:pt idx="333">
                  <c:v>1.7934280040544551E-2</c:v>
                </c:pt>
                <c:pt idx="334">
                  <c:v>1.8023519013816696E-2</c:v>
                </c:pt>
                <c:pt idx="335">
                  <c:v>1.8112328453500522E-2</c:v>
                </c:pt>
                <c:pt idx="336">
                  <c:v>1.8200707077503816E-2</c:v>
                </c:pt>
                <c:pt idx="337">
                  <c:v>1.828865360373436E-2</c:v>
                </c:pt>
                <c:pt idx="338">
                  <c:v>1.8376166750099933E-2</c:v>
                </c:pt>
                <c:pt idx="339">
                  <c:v>1.8463245234508322E-2</c:v>
                </c:pt>
                <c:pt idx="340">
                  <c:v>1.8549887774867307E-2</c:v>
                </c:pt>
                <c:pt idx="341">
                  <c:v>1.8636093089084673E-2</c:v>
                </c:pt>
                <c:pt idx="342">
                  <c:v>1.8721859895068201E-2</c:v>
                </c:pt>
                <c:pt idx="343">
                  <c:v>1.8807186910725675E-2</c:v>
                </c:pt>
                <c:pt idx="344">
                  <c:v>1.8892072853964877E-2</c:v>
                </c:pt>
                <c:pt idx="345">
                  <c:v>1.8976516442693589E-2</c:v>
                </c:pt>
                <c:pt idx="346">
                  <c:v>1.9060516394819593E-2</c:v>
                </c:pt>
                <c:pt idx="347">
                  <c:v>1.9144071428250677E-2</c:v>
                </c:pt>
                <c:pt idx="348">
                  <c:v>1.9227180260894618E-2</c:v>
                </c:pt>
                <c:pt idx="349">
                  <c:v>1.9309841610659201E-2</c:v>
                </c:pt>
                <c:pt idx="350">
                  <c:v>1.9392054195452209E-2</c:v>
                </c:pt>
                <c:pt idx="351">
                  <c:v>1.9473816733181423E-2</c:v>
                </c:pt>
                <c:pt idx="352">
                  <c:v>1.9555127941754628E-2</c:v>
                </c:pt>
                <c:pt idx="353">
                  <c:v>1.9635986539079605E-2</c:v>
                </c:pt>
                <c:pt idx="354">
                  <c:v>1.9716391243064138E-2</c:v>
                </c:pt>
                <c:pt idx="355">
                  <c:v>1.979634077161601E-2</c:v>
                </c:pt>
                <c:pt idx="356">
                  <c:v>1.9875833842643003E-2</c:v>
                </c:pt>
                <c:pt idx="357">
                  <c:v>1.9954869174052901E-2</c:v>
                </c:pt>
                <c:pt idx="358">
                  <c:v>2.0033445483753482E-2</c:v>
                </c:pt>
                <c:pt idx="359">
                  <c:v>2.0111561489652534E-2</c:v>
                </c:pt>
                <c:pt idx="360">
                  <c:v>2.0189215909657839E-2</c:v>
                </c:pt>
                <c:pt idx="361">
                  <c:v>2.0266407461677176E-2</c:v>
                </c:pt>
                <c:pt idx="362">
                  <c:v>2.0343134863618332E-2</c:v>
                </c:pt>
                <c:pt idx="363">
                  <c:v>2.0419396833389086E-2</c:v>
                </c:pt>
                <c:pt idx="364">
                  <c:v>2.0495192088897225E-2</c:v>
                </c:pt>
                <c:pt idx="365">
                  <c:v>2.0570519348050528E-2</c:v>
                </c:pt>
                <c:pt idx="366">
                  <c:v>2.0645377328756782E-2</c:v>
                </c:pt>
                <c:pt idx="367">
                  <c:v>2.0719764748923765E-2</c:v>
                </c:pt>
                <c:pt idx="368">
                  <c:v>2.0793680326459264E-2</c:v>
                </c:pt>
                <c:pt idx="369">
                  <c:v>2.0867122779271059E-2</c:v>
                </c:pt>
                <c:pt idx="370">
                  <c:v>2.0940090825266933E-2</c:v>
                </c:pt>
                <c:pt idx="371">
                  <c:v>2.1012583182354667E-2</c:v>
                </c:pt>
                <c:pt idx="372">
                  <c:v>2.1084598568442046E-2</c:v>
                </c:pt>
                <c:pt idx="373">
                  <c:v>2.1156135701436856E-2</c:v>
                </c:pt>
                <c:pt idx="374">
                  <c:v>2.1227193299246876E-2</c:v>
                </c:pt>
                <c:pt idx="375">
                  <c:v>2.1297770079779888E-2</c:v>
                </c:pt>
                <c:pt idx="376">
                  <c:v>2.1367864760943676E-2</c:v>
                </c:pt>
                <c:pt idx="377">
                  <c:v>2.1437476060646023E-2</c:v>
                </c:pt>
                <c:pt idx="378">
                  <c:v>2.1506602696794712E-2</c:v>
                </c:pt>
                <c:pt idx="379">
                  <c:v>2.1575243387297521E-2</c:v>
                </c:pt>
                <c:pt idx="380">
                  <c:v>2.1643396850062238E-2</c:v>
                </c:pt>
                <c:pt idx="381">
                  <c:v>2.1711061802996645E-2</c:v>
                </c:pt>
                <c:pt idx="382">
                  <c:v>2.1778236964008525E-2</c:v>
                </c:pt>
                <c:pt idx="383">
                  <c:v>2.1844921051005658E-2</c:v>
                </c:pt>
                <c:pt idx="384">
                  <c:v>2.1911112781895829E-2</c:v>
                </c:pt>
                <c:pt idx="385">
                  <c:v>2.1976810874586823E-2</c:v>
                </c:pt>
                <c:pt idx="386">
                  <c:v>2.2042014046986417E-2</c:v>
                </c:pt>
                <c:pt idx="387">
                  <c:v>2.2106721017002399E-2</c:v>
                </c:pt>
                <c:pt idx="388">
                  <c:v>2.2170930502542548E-2</c:v>
                </c:pt>
                <c:pt idx="389">
                  <c:v>2.223464122151465E-2</c:v>
                </c:pt>
                <c:pt idx="390">
                  <c:v>2.2297851891826485E-2</c:v>
                </c:pt>
                <c:pt idx="391">
                  <c:v>2.2360561231385835E-2</c:v>
                </c:pt>
                <c:pt idx="392">
                  <c:v>2.2422767958100488E-2</c:v>
                </c:pt>
                <c:pt idx="393">
                  <c:v>2.2484470789878221E-2</c:v>
                </c:pt>
                <c:pt idx="394">
                  <c:v>2.2545668444626819E-2</c:v>
                </c:pt>
                <c:pt idx="395">
                  <c:v>2.2606359640254065E-2</c:v>
                </c:pt>
                <c:pt idx="396">
                  <c:v>2.2666543094667743E-2</c:v>
                </c:pt>
                <c:pt idx="397">
                  <c:v>2.2726217525775635E-2</c:v>
                </c:pt>
                <c:pt idx="398">
                  <c:v>2.2785381651485522E-2</c:v>
                </c:pt>
                <c:pt idx="399">
                  <c:v>2.2844034189705188E-2</c:v>
                </c:pt>
                <c:pt idx="400">
                  <c:v>2.2902173858342416E-2</c:v>
                </c:pt>
                <c:pt idx="401">
                  <c:v>2.2959799375304988E-2</c:v>
                </c:pt>
                <c:pt idx="402">
                  <c:v>2.3016909458500687E-2</c:v>
                </c:pt>
                <c:pt idx="403">
                  <c:v>2.3073502825837294E-2</c:v>
                </c:pt>
                <c:pt idx="404">
                  <c:v>2.3129578195222593E-2</c:v>
                </c:pt>
                <c:pt idx="405">
                  <c:v>2.3185134284564368E-2</c:v>
                </c:pt>
                <c:pt idx="406">
                  <c:v>2.3240169811770402E-2</c:v>
                </c:pt>
                <c:pt idx="407">
                  <c:v>2.3294683494748475E-2</c:v>
                </c:pt>
                <c:pt idx="408">
                  <c:v>2.3348674051406372E-2</c:v>
                </c:pt>
                <c:pt idx="409">
                  <c:v>2.3402140199651877E-2</c:v>
                </c:pt>
                <c:pt idx="410">
                  <c:v>2.3455080657392768E-2</c:v>
                </c:pt>
                <c:pt idx="411">
                  <c:v>2.3507494142536833E-2</c:v>
                </c:pt>
                <c:pt idx="412">
                  <c:v>2.3559379372991851E-2</c:v>
                </c:pt>
                <c:pt idx="413">
                  <c:v>2.3610735066665608E-2</c:v>
                </c:pt>
                <c:pt idx="414">
                  <c:v>2.3661559941465883E-2</c:v>
                </c:pt>
                <c:pt idx="415">
                  <c:v>2.371185271530046E-2</c:v>
                </c:pt>
                <c:pt idx="416">
                  <c:v>2.3761612106077124E-2</c:v>
                </c:pt>
                <c:pt idx="417">
                  <c:v>2.3810836831703656E-2</c:v>
                </c:pt>
                <c:pt idx="418">
                  <c:v>2.3859525610087837E-2</c:v>
                </c:pt>
                <c:pt idx="419">
                  <c:v>2.3907677159137452E-2</c:v>
                </c:pt>
                <c:pt idx="420">
                  <c:v>2.3955290196760282E-2</c:v>
                </c:pt>
                <c:pt idx="421">
                  <c:v>2.4002363440864111E-2</c:v>
                </c:pt>
                <c:pt idx="422">
                  <c:v>2.4048895609356722E-2</c:v>
                </c:pt>
                <c:pt idx="423">
                  <c:v>2.4094885420145897E-2</c:v>
                </c:pt>
                <c:pt idx="424">
                  <c:v>2.414033159113942E-2</c:v>
                </c:pt>
                <c:pt idx="425">
                  <c:v>2.4185232840245072E-2</c:v>
                </c:pt>
                <c:pt idx="426">
                  <c:v>2.4229587885370638E-2</c:v>
                </c:pt>
                <c:pt idx="427">
                  <c:v>2.42733954444239E-2</c:v>
                </c:pt>
                <c:pt idx="428">
                  <c:v>2.4316654235312641E-2</c:v>
                </c:pt>
                <c:pt idx="429">
                  <c:v>2.435936297594464E-2</c:v>
                </c:pt>
                <c:pt idx="430">
                  <c:v>2.4401520384227684E-2</c:v>
                </c:pt>
                <c:pt idx="431">
                  <c:v>2.4443125178069555E-2</c:v>
                </c:pt>
                <c:pt idx="432">
                  <c:v>2.4484176075378034E-2</c:v>
                </c:pt>
                <c:pt idx="433">
                  <c:v>2.4524671794060905E-2</c:v>
                </c:pt>
                <c:pt idx="434">
                  <c:v>2.4564611052025953E-2</c:v>
                </c:pt>
                <c:pt idx="435">
                  <c:v>2.4603992567180957E-2</c:v>
                </c:pt>
                <c:pt idx="436">
                  <c:v>2.4642815057433702E-2</c:v>
                </c:pt>
                <c:pt idx="437">
                  <c:v>2.4681077240691969E-2</c:v>
                </c:pt>
                <c:pt idx="438">
                  <c:v>2.471877783486354E-2</c:v>
                </c:pt>
                <c:pt idx="439">
                  <c:v>2.4755915557856202E-2</c:v>
                </c:pt>
                <c:pt idx="440">
                  <c:v>2.4792489127577734E-2</c:v>
                </c:pt>
                <c:pt idx="441">
                  <c:v>2.4828497261935919E-2</c:v>
                </c:pt>
                <c:pt idx="442">
                  <c:v>2.486393867883854E-2</c:v>
                </c:pt>
                <c:pt idx="443">
                  <c:v>2.4898812096193379E-2</c:v>
                </c:pt>
                <c:pt idx="444">
                  <c:v>2.4933116231908223E-2</c:v>
                </c:pt>
                <c:pt idx="445">
                  <c:v>2.4966849803890852E-2</c:v>
                </c:pt>
                <c:pt idx="446">
                  <c:v>2.5000011530049049E-2</c:v>
                </c:pt>
                <c:pt idx="447">
                  <c:v>2.5032600128290595E-2</c:v>
                </c:pt>
                <c:pt idx="448">
                  <c:v>2.5064614316523275E-2</c:v>
                </c:pt>
                <c:pt idx="449">
                  <c:v>2.5096052812654868E-2</c:v>
                </c:pt>
                <c:pt idx="450">
                  <c:v>2.5126914334593159E-2</c:v>
                </c:pt>
                <c:pt idx="451">
                  <c:v>2.5157197600245932E-2</c:v>
                </c:pt>
                <c:pt idx="452">
                  <c:v>2.518690132752097E-2</c:v>
                </c:pt>
                <c:pt idx="453">
                  <c:v>2.5216024234326055E-2</c:v>
                </c:pt>
                <c:pt idx="454">
                  <c:v>2.5244565038568968E-2</c:v>
                </c:pt>
                <c:pt idx="455">
                  <c:v>2.5272522458157493E-2</c:v>
                </c:pt>
                <c:pt idx="456">
                  <c:v>2.5299895210999415E-2</c:v>
                </c:pt>
                <c:pt idx="457">
                  <c:v>2.5326682015002513E-2</c:v>
                </c:pt>
                <c:pt idx="458">
                  <c:v>2.5352881588074572E-2</c:v>
                </c:pt>
                <c:pt idx="459">
                  <c:v>2.5378492648123373E-2</c:v>
                </c:pt>
                <c:pt idx="460">
                  <c:v>2.5403513913056699E-2</c:v>
                </c:pt>
                <c:pt idx="461">
                  <c:v>2.5427944100782335E-2</c:v>
                </c:pt>
                <c:pt idx="462">
                  <c:v>2.5451781929208061E-2</c:v>
                </c:pt>
                <c:pt idx="463">
                  <c:v>2.5475026116241663E-2</c:v>
                </c:pt>
                <c:pt idx="464">
                  <c:v>2.5497675379790922E-2</c:v>
                </c:pt>
                <c:pt idx="465">
                  <c:v>2.5519728437763619E-2</c:v>
                </c:pt>
                <c:pt idx="466">
                  <c:v>2.5541184008067538E-2</c:v>
                </c:pt>
                <c:pt idx="467">
                  <c:v>2.5562040808610461E-2</c:v>
                </c:pt>
                <c:pt idx="468">
                  <c:v>2.5582297557300172E-2</c:v>
                </c:pt>
                <c:pt idx="469">
                  <c:v>2.5601952972044453E-2</c:v>
                </c:pt>
                <c:pt idx="470">
                  <c:v>2.5621005770751087E-2</c:v>
                </c:pt>
                <c:pt idx="471">
                  <c:v>2.5639454671327857E-2</c:v>
                </c:pt>
                <c:pt idx="472">
                  <c:v>2.5657298391682546E-2</c:v>
                </c:pt>
                <c:pt idx="473">
                  <c:v>2.5674535649722937E-2</c:v>
                </c:pt>
                <c:pt idx="474">
                  <c:v>2.5691165163356813E-2</c:v>
                </c:pt>
                <c:pt idx="475">
                  <c:v>2.5707185650491956E-2</c:v>
                </c:pt>
                <c:pt idx="476">
                  <c:v>2.572259582903615E-2</c:v>
                </c:pt>
                <c:pt idx="477">
                  <c:v>2.5737394416897173E-2</c:v>
                </c:pt>
                <c:pt idx="478">
                  <c:v>2.5751580131982813E-2</c:v>
                </c:pt>
                <c:pt idx="479">
                  <c:v>2.5765151692200852E-2</c:v>
                </c:pt>
                <c:pt idx="480">
                  <c:v>2.577810781545907E-2</c:v>
                </c:pt>
                <c:pt idx="481">
                  <c:v>2.5790447219665252E-2</c:v>
                </c:pt>
                <c:pt idx="482">
                  <c:v>2.5802168622727179E-2</c:v>
                </c:pt>
                <c:pt idx="483">
                  <c:v>2.5813270742552637E-2</c:v>
                </c:pt>
                <c:pt idx="484">
                  <c:v>2.5823752297049404E-2</c:v>
                </c:pt>
                <c:pt idx="485">
                  <c:v>2.5833612004125265E-2</c:v>
                </c:pt>
                <c:pt idx="486">
                  <c:v>2.5842848581688005E-2</c:v>
                </c:pt>
                <c:pt idx="487">
                  <c:v>2.5851460747645404E-2</c:v>
                </c:pt>
                <c:pt idx="488">
                  <c:v>2.5859447219905244E-2</c:v>
                </c:pt>
                <c:pt idx="489">
                  <c:v>2.5866806716375309E-2</c:v>
                </c:pt>
                <c:pt idx="490">
                  <c:v>2.5873537954963385E-2</c:v>
                </c:pt>
                <c:pt idx="491">
                  <c:v>2.5879639653577251E-2</c:v>
                </c:pt>
                <c:pt idx="492">
                  <c:v>2.588511053012469E-2</c:v>
                </c:pt>
                <c:pt idx="493">
                  <c:v>2.5889949302513485E-2</c:v>
                </c:pt>
                <c:pt idx="494">
                  <c:v>2.589415468865142E-2</c:v>
                </c:pt>
                <c:pt idx="495">
                  <c:v>2.5897725406446276E-2</c:v>
                </c:pt>
                <c:pt idx="496">
                  <c:v>2.5900660173805837E-2</c:v>
                </c:pt>
                <c:pt idx="497">
                  <c:v>2.5902957708637882E-2</c:v>
                </c:pt>
                <c:pt idx="498">
                  <c:v>2.5904616728850197E-2</c:v>
                </c:pt>
                <c:pt idx="499">
                  <c:v>2.5905635952350566E-2</c:v>
                </c:pt>
                <c:pt idx="500">
                  <c:v>2.5906014097046771E-2</c:v>
                </c:pt>
                <c:pt idx="501">
                  <c:v>2.5905749880846592E-2</c:v>
                </c:pt>
                <c:pt idx="502">
                  <c:v>2.5904842021657815E-2</c:v>
                </c:pt>
                <c:pt idx="503">
                  <c:v>2.5903289237388223E-2</c:v>
                </c:pt>
                <c:pt idx="504">
                  <c:v>2.5901090245945595E-2</c:v>
                </c:pt>
                <c:pt idx="505">
                  <c:v>2.5898243765237718E-2</c:v>
                </c:pt>
                <c:pt idx="506">
                  <c:v>2.5894748513172371E-2</c:v>
                </c:pt>
                <c:pt idx="507">
                  <c:v>2.5890603207657341E-2</c:v>
                </c:pt>
                <c:pt idx="508">
                  <c:v>2.5885806566600406E-2</c:v>
                </c:pt>
                <c:pt idx="509">
                  <c:v>2.588035730790935E-2</c:v>
                </c:pt>
                <c:pt idx="510">
                  <c:v>2.587425414949196E-2</c:v>
                </c:pt>
                <c:pt idx="511">
                  <c:v>2.5867495809256014E-2</c:v>
                </c:pt>
                <c:pt idx="512">
                  <c:v>2.5860081005109295E-2</c:v>
                </c:pt>
                <c:pt idx="513">
                  <c:v>2.5852008454959587E-2</c:v>
                </c:pt>
                <c:pt idx="514">
                  <c:v>2.5843276876714675E-2</c:v>
                </c:pt>
                <c:pt idx="515">
                  <c:v>2.5833884988282339E-2</c:v>
                </c:pt>
                <c:pt idx="516">
                  <c:v>2.5823831507570363E-2</c:v>
                </c:pt>
                <c:pt idx="517">
                  <c:v>2.5813115152486528E-2</c:v>
                </c:pt>
                <c:pt idx="518">
                  <c:v>2.5801734640938618E-2</c:v>
                </c:pt>
                <c:pt idx="519">
                  <c:v>2.5789688690834416E-2</c:v>
                </c:pt>
                <c:pt idx="520">
                  <c:v>2.5776976020081704E-2</c:v>
                </c:pt>
                <c:pt idx="521">
                  <c:v>2.5763595346588262E-2</c:v>
                </c:pt>
                <c:pt idx="522">
                  <c:v>2.5749545388261876E-2</c:v>
                </c:pt>
                <c:pt idx="523">
                  <c:v>2.573482486301033E-2</c:v>
                </c:pt>
                <c:pt idx="524">
                  <c:v>2.5719432488741405E-2</c:v>
                </c:pt>
                <c:pt idx="525">
                  <c:v>2.5703366983362883E-2</c:v>
                </c:pt>
                <c:pt idx="526">
                  <c:v>2.5686627064782547E-2</c:v>
                </c:pt>
                <c:pt idx="527">
                  <c:v>2.5669211450908183E-2</c:v>
                </c:pt>
                <c:pt idx="528">
                  <c:v>2.5651118859647569E-2</c:v>
                </c:pt>
                <c:pt idx="529">
                  <c:v>2.5632348008908491E-2</c:v>
                </c:pt>
                <c:pt idx="530">
                  <c:v>2.5612897616598729E-2</c:v>
                </c:pt>
                <c:pt idx="531">
                  <c:v>2.5592766400626066E-2</c:v>
                </c:pt>
                <c:pt idx="532">
                  <c:v>2.5571953078898289E-2</c:v>
                </c:pt>
                <c:pt idx="533">
                  <c:v>2.5550456369323175E-2</c:v>
                </c:pt>
                <c:pt idx="534">
                  <c:v>2.552827498980851E-2</c:v>
                </c:pt>
                <c:pt idx="535">
                  <c:v>2.5505407658262078E-2</c:v>
                </c:pt>
                <c:pt idx="536">
                  <c:v>2.5481853092591659E-2</c:v>
                </c:pt>
                <c:pt idx="537">
                  <c:v>2.5457610010705036E-2</c:v>
                </c:pt>
                <c:pt idx="538">
                  <c:v>2.5432677130509992E-2</c:v>
                </c:pt>
                <c:pt idx="539">
                  <c:v>2.5407053169914311E-2</c:v>
                </c:pt>
                <c:pt idx="540">
                  <c:v>2.5380736846825774E-2</c:v>
                </c:pt>
                <c:pt idx="541">
                  <c:v>2.5353726879152164E-2</c:v>
                </c:pt>
                <c:pt idx="542">
                  <c:v>2.5326021984801265E-2</c:v>
                </c:pt>
                <c:pt idx="543">
                  <c:v>2.529762088168086E-2</c:v>
                </c:pt>
                <c:pt idx="544">
                  <c:v>2.5268522287698731E-2</c:v>
                </c:pt>
                <c:pt idx="545">
                  <c:v>2.5238724920762661E-2</c:v>
                </c:pt>
                <c:pt idx="546">
                  <c:v>2.5208227498780433E-2</c:v>
                </c:pt>
                <c:pt idx="547">
                  <c:v>2.5177028739659827E-2</c:v>
                </c:pt>
                <c:pt idx="548">
                  <c:v>2.5145127361308629E-2</c:v>
                </c:pt>
                <c:pt idx="549">
                  <c:v>2.5112522081634621E-2</c:v>
                </c:pt>
                <c:pt idx="550">
                  <c:v>2.5079211618545583E-2</c:v>
                </c:pt>
                <c:pt idx="551">
                  <c:v>2.5045194689949302E-2</c:v>
                </c:pt>
                <c:pt idx="552">
                  <c:v>2.5010470013753557E-2</c:v>
                </c:pt>
                <c:pt idx="553">
                  <c:v>2.4975036307866134E-2</c:v>
                </c:pt>
                <c:pt idx="554">
                  <c:v>2.4938892290194813E-2</c:v>
                </c:pt>
                <c:pt idx="555">
                  <c:v>2.490203667864738E-2</c:v>
                </c:pt>
                <c:pt idx="556">
                  <c:v>2.4864468191131615E-2</c:v>
                </c:pt>
                <c:pt idx="557">
                  <c:v>2.4826185545555299E-2</c:v>
                </c:pt>
                <c:pt idx="558">
                  <c:v>2.4787187459826221E-2</c:v>
                </c:pt>
                <c:pt idx="559">
                  <c:v>2.4747472651852159E-2</c:v>
                </c:pt>
                <c:pt idx="560">
                  <c:v>2.4707039839540895E-2</c:v>
                </c:pt>
                <c:pt idx="561">
                  <c:v>2.4665887740800214E-2</c:v>
                </c:pt>
                <c:pt idx="562">
                  <c:v>2.4624015073537897E-2</c:v>
                </c:pt>
                <c:pt idx="563">
                  <c:v>2.4581420555661728E-2</c:v>
                </c:pt>
                <c:pt idx="564">
                  <c:v>2.453810290507949E-2</c:v>
                </c:pt>
                <c:pt idx="565">
                  <c:v>2.4494060839698965E-2</c:v>
                </c:pt>
                <c:pt idx="566">
                  <c:v>2.4449293077427936E-2</c:v>
                </c:pt>
                <c:pt idx="567">
                  <c:v>2.4403798336174187E-2</c:v>
                </c:pt>
                <c:pt idx="568">
                  <c:v>2.4357575333845499E-2</c:v>
                </c:pt>
                <c:pt idx="569">
                  <c:v>2.4310622788349657E-2</c:v>
                </c:pt>
                <c:pt idx="570">
                  <c:v>2.4262939417594442E-2</c:v>
                </c:pt>
                <c:pt idx="571">
                  <c:v>2.4214523939487635E-2</c:v>
                </c:pt>
                <c:pt idx="572">
                  <c:v>2.4165375071937022E-2</c:v>
                </c:pt>
                <c:pt idx="573">
                  <c:v>2.4115491532850385E-2</c:v>
                </c:pt>
                <c:pt idx="574">
                  <c:v>2.4064872040135504E-2</c:v>
                </c:pt>
                <c:pt idx="575">
                  <c:v>2.4013515311700165E-2</c:v>
                </c:pt>
                <c:pt idx="576">
                  <c:v>2.3961420065452148E-2</c:v>
                </c:pt>
                <c:pt idx="577">
                  <c:v>2.3908585019299239E-2</c:v>
                </c:pt>
                <c:pt idx="578">
                  <c:v>2.3855008891149217E-2</c:v>
                </c:pt>
                <c:pt idx="579">
                  <c:v>2.3800690398909866E-2</c:v>
                </c:pt>
                <c:pt idx="580">
                  <c:v>2.3746134457798489E-2</c:v>
                </c:pt>
                <c:pt idx="581">
                  <c:v>2.3691341846335971E-2</c:v>
                </c:pt>
                <c:pt idx="582">
                  <c:v>2.3636313343043211E-2</c:v>
                </c:pt>
                <c:pt idx="583">
                  <c:v>2.3581049726441095E-2</c:v>
                </c:pt>
                <c:pt idx="584">
                  <c:v>2.3525551775050516E-2</c:v>
                </c:pt>
                <c:pt idx="585">
                  <c:v>2.3469820267392368E-2</c:v>
                </c:pt>
                <c:pt idx="586">
                  <c:v>2.3413855981987541E-2</c:v>
                </c:pt>
                <c:pt idx="587">
                  <c:v>2.3357659697356929E-2</c:v>
                </c:pt>
                <c:pt idx="588">
                  <c:v>2.3301232192021421E-2</c:v>
                </c:pt>
                <c:pt idx="589">
                  <c:v>2.3244574244501912E-2</c:v>
                </c:pt>
                <c:pt idx="590">
                  <c:v>2.3187686633319295E-2</c:v>
                </c:pt>
                <c:pt idx="591">
                  <c:v>2.3130570136994457E-2</c:v>
                </c:pt>
                <c:pt idx="592">
                  <c:v>2.3073225534048294E-2</c:v>
                </c:pt>
                <c:pt idx="593">
                  <c:v>2.3015653603001698E-2</c:v>
                </c:pt>
                <c:pt idx="594">
                  <c:v>2.2957855122375557E-2</c:v>
                </c:pt>
                <c:pt idx="595">
                  <c:v>2.2899830870690766E-2</c:v>
                </c:pt>
                <c:pt idx="596">
                  <c:v>2.2841581626468214E-2</c:v>
                </c:pt>
                <c:pt idx="597">
                  <c:v>2.2783108168228795E-2</c:v>
                </c:pt>
                <c:pt idx="598">
                  <c:v>2.27244112744934E-2</c:v>
                </c:pt>
                <c:pt idx="599">
                  <c:v>2.2665491723782922E-2</c:v>
                </c:pt>
                <c:pt idx="600">
                  <c:v>2.2606350294618254E-2</c:v>
                </c:pt>
                <c:pt idx="601">
                  <c:v>2.2546987765520287E-2</c:v>
                </c:pt>
                <c:pt idx="602">
                  <c:v>2.2487404915009911E-2</c:v>
                </c:pt>
                <c:pt idx="603">
                  <c:v>2.2427602521608019E-2</c:v>
                </c:pt>
                <c:pt idx="604">
                  <c:v>2.2367581363835504E-2</c:v>
                </c:pt>
                <c:pt idx="605">
                  <c:v>2.2307342220213258E-2</c:v>
                </c:pt>
                <c:pt idx="606">
                  <c:v>2.224688586926217E-2</c:v>
                </c:pt>
                <c:pt idx="607">
                  <c:v>2.2186213089503134E-2</c:v>
                </c:pt>
                <c:pt idx="608">
                  <c:v>2.2125324659457043E-2</c:v>
                </c:pt>
                <c:pt idx="609">
                  <c:v>2.2064221357644787E-2</c:v>
                </c:pt>
                <c:pt idx="610">
                  <c:v>2.2002903962587261E-2</c:v>
                </c:pt>
                <c:pt idx="611">
                  <c:v>2.1941373252805353E-2</c:v>
                </c:pt>
                <c:pt idx="612">
                  <c:v>2.1879630006819955E-2</c:v>
                </c:pt>
                <c:pt idx="613">
                  <c:v>2.181767500315196E-2</c:v>
                </c:pt>
                <c:pt idx="614">
                  <c:v>2.175550902032226E-2</c:v>
                </c:pt>
                <c:pt idx="615">
                  <c:v>2.1693132836851748E-2</c:v>
                </c:pt>
                <c:pt idx="616">
                  <c:v>2.1630547231261316E-2</c:v>
                </c:pt>
                <c:pt idx="617">
                  <c:v>2.1567752982071853E-2</c:v>
                </c:pt>
                <c:pt idx="618">
                  <c:v>2.1504750867804255E-2</c:v>
                </c:pt>
                <c:pt idx="619">
                  <c:v>2.1441541666979411E-2</c:v>
                </c:pt>
                <c:pt idx="620">
                  <c:v>2.1378126158118214E-2</c:v>
                </c:pt>
                <c:pt idx="621">
                  <c:v>2.1314505119741554E-2</c:v>
                </c:pt>
                <c:pt idx="622">
                  <c:v>2.1250679330370326E-2</c:v>
                </c:pt>
                <c:pt idx="623">
                  <c:v>2.118664956852542E-2</c:v>
                </c:pt>
                <c:pt idx="624">
                  <c:v>2.1122416612727728E-2</c:v>
                </c:pt>
                <c:pt idx="625">
                  <c:v>2.1057981241498141E-2</c:v>
                </c:pt>
                <c:pt idx="626">
                  <c:v>2.0993344233357553E-2</c:v>
                </c:pt>
                <c:pt idx="627">
                  <c:v>2.0928506366826853E-2</c:v>
                </c:pt>
                <c:pt idx="628">
                  <c:v>2.0863468420426936E-2</c:v>
                </c:pt>
                <c:pt idx="629">
                  <c:v>2.0798231172678691E-2</c:v>
                </c:pt>
                <c:pt idx="630">
                  <c:v>2.0732795402103012E-2</c:v>
                </c:pt>
                <c:pt idx="631">
                  <c:v>2.0667161887220793E-2</c:v>
                </c:pt>
                <c:pt idx="632">
                  <c:v>2.0601331406552924E-2</c:v>
                </c:pt>
                <c:pt idx="633">
                  <c:v>2.0535304738620294E-2</c:v>
                </c:pt>
                <c:pt idx="634">
                  <c:v>2.0469082661943798E-2</c:v>
                </c:pt>
                <c:pt idx="635">
                  <c:v>2.0402665955044325E-2</c:v>
                </c:pt>
                <c:pt idx="636">
                  <c:v>2.033605539644277E-2</c:v>
                </c:pt>
                <c:pt idx="637">
                  <c:v>2.0269251764660025E-2</c:v>
                </c:pt>
                <c:pt idx="638">
                  <c:v>2.0202255838216981E-2</c:v>
                </c:pt>
                <c:pt idx="639">
                  <c:v>2.0135068395634528E-2</c:v>
                </c:pt>
                <c:pt idx="640">
                  <c:v>2.0067690215433559E-2</c:v>
                </c:pt>
                <c:pt idx="641">
                  <c:v>2.0000122076134969E-2</c:v>
                </c:pt>
                <c:pt idx="642">
                  <c:v>1.9932364756259646E-2</c:v>
                </c:pt>
                <c:pt idx="643">
                  <c:v>1.9864419034328482E-2</c:v>
                </c:pt>
                <c:pt idx="644">
                  <c:v>1.9796285688862374E-2</c:v>
                </c:pt>
                <c:pt idx="645">
                  <c:v>1.9727965498382207E-2</c:v>
                </c:pt>
                <c:pt idx="646">
                  <c:v>1.9659459241408876E-2</c:v>
                </c:pt>
                <c:pt idx="647">
                  <c:v>1.9590767696463274E-2</c:v>
                </c:pt>
                <c:pt idx="648">
                  <c:v>1.9521891642066292E-2</c:v>
                </c:pt>
                <c:pt idx="649">
                  <c:v>1.9452831856738823E-2</c:v>
                </c:pt>
                <c:pt idx="650">
                  <c:v>1.9383589119001756E-2</c:v>
                </c:pt>
                <c:pt idx="651">
                  <c:v>1.9314164207375983E-2</c:v>
                </c:pt>
                <c:pt idx="652">
                  <c:v>1.92445579003824E-2</c:v>
                </c:pt>
                <c:pt idx="653">
                  <c:v>1.9174770976541893E-2</c:v>
                </c:pt>
                <c:pt idx="654">
                  <c:v>1.9104804214375361E-2</c:v>
                </c:pt>
                <c:pt idx="655">
                  <c:v>1.9034658392403689E-2</c:v>
                </c:pt>
                <c:pt idx="656">
                  <c:v>1.8964334289147771E-2</c:v>
                </c:pt>
                <c:pt idx="657">
                  <c:v>1.8893832683128501E-2</c:v>
                </c:pt>
                <c:pt idx="658">
                  <c:v>1.8823154352866772E-2</c:v>
                </c:pt>
                <c:pt idx="659">
                  <c:v>1.8752300076883471E-2</c:v>
                </c:pt>
                <c:pt idx="660">
                  <c:v>1.8681270633699495E-2</c:v>
                </c:pt>
                <c:pt idx="661">
                  <c:v>1.8610066801835731E-2</c:v>
                </c:pt>
                <c:pt idx="662">
                  <c:v>1.8538689359813076E-2</c:v>
                </c:pt>
                <c:pt idx="663">
                  <c:v>1.8467139086152419E-2</c:v>
                </c:pt>
                <c:pt idx="664">
                  <c:v>1.8395416759374651E-2</c:v>
                </c:pt>
                <c:pt idx="665">
                  <c:v>1.8323523158000666E-2</c:v>
                </c:pt>
                <c:pt idx="666">
                  <c:v>1.8251459060551353E-2</c:v>
                </c:pt>
                <c:pt idx="667">
                  <c:v>1.8179225245547607E-2</c:v>
                </c:pt>
                <c:pt idx="668">
                  <c:v>1.8106822491510317E-2</c:v>
                </c:pt>
                <c:pt idx="669">
                  <c:v>1.8034251576960376E-2</c:v>
                </c:pt>
                <c:pt idx="670">
                  <c:v>1.796151328041868E-2</c:v>
                </c:pt>
                <c:pt idx="671">
                  <c:v>1.7888608380406117E-2</c:v>
                </c:pt>
                <c:pt idx="672">
                  <c:v>1.7815537655443577E-2</c:v>
                </c:pt>
                <c:pt idx="673">
                  <c:v>1.7742301884051955E-2</c:v>
                </c:pt>
                <c:pt idx="674">
                  <c:v>1.7668901844752144E-2</c:v>
                </c:pt>
                <c:pt idx="675">
                  <c:v>1.7595338316065034E-2</c:v>
                </c:pt>
                <c:pt idx="676">
                  <c:v>1.7521612076511515E-2</c:v>
                </c:pt>
                <c:pt idx="677">
                  <c:v>1.744772390461248E-2</c:v>
                </c:pt>
                <c:pt idx="678">
                  <c:v>1.7373674578888824E-2</c:v>
                </c:pt>
                <c:pt idx="679">
                  <c:v>1.7299464877861437E-2</c:v>
                </c:pt>
                <c:pt idx="680">
                  <c:v>1.7225095580051211E-2</c:v>
                </c:pt>
                <c:pt idx="681">
                  <c:v>1.7150567463979038E-2</c:v>
                </c:pt>
                <c:pt idx="682">
                  <c:v>1.7075881308165806E-2</c:v>
                </c:pt>
                <c:pt idx="683">
                  <c:v>1.7001037891132411E-2</c:v>
                </c:pt>
                <c:pt idx="684">
                  <c:v>1.6926037991399745E-2</c:v>
                </c:pt>
                <c:pt idx="685">
                  <c:v>1.6850882387488698E-2</c:v>
                </c:pt>
                <c:pt idx="686">
                  <c:v>1.6775571857920165E-2</c:v>
                </c:pt>
                <c:pt idx="687">
                  <c:v>1.6700107181215035E-2</c:v>
                </c:pt>
                <c:pt idx="688">
                  <c:v>1.6624489135894201E-2</c:v>
                </c:pt>
                <c:pt idx="689">
                  <c:v>1.6548718500478555E-2</c:v>
                </c:pt>
                <c:pt idx="690">
                  <c:v>1.6472796053488989E-2</c:v>
                </c:pt>
                <c:pt idx="691">
                  <c:v>1.6396722573446394E-2</c:v>
                </c:pt>
                <c:pt idx="692">
                  <c:v>1.6320498838871662E-2</c:v>
                </c:pt>
                <c:pt idx="693">
                  <c:v>1.6244125628285686E-2</c:v>
                </c:pt>
                <c:pt idx="694">
                  <c:v>1.6167603720209357E-2</c:v>
                </c:pt>
                <c:pt idx="695">
                  <c:v>1.6090933893163566E-2</c:v>
                </c:pt>
                <c:pt idx="696">
                  <c:v>1.6014116925669206E-2</c:v>
                </c:pt>
                <c:pt idx="697">
                  <c:v>1.5937153596247169E-2</c:v>
                </c:pt>
                <c:pt idx="698">
                  <c:v>1.5860044683418346E-2</c:v>
                </c:pt>
                <c:pt idx="699">
                  <c:v>1.578279096570363E-2</c:v>
                </c:pt>
                <c:pt idx="700">
                  <c:v>1.5705393221623912E-2</c:v>
                </c:pt>
                <c:pt idx="701">
                  <c:v>1.5627852229700086E-2</c:v>
                </c:pt>
                <c:pt idx="702">
                  <c:v>1.5550168768453042E-2</c:v>
                </c:pt>
                <c:pt idx="703">
                  <c:v>1.5472343616403672E-2</c:v>
                </c:pt>
                <c:pt idx="704">
                  <c:v>1.5394377552072869E-2</c:v>
                </c:pt>
                <c:pt idx="705">
                  <c:v>1.5316271353981524E-2</c:v>
                </c:pt>
                <c:pt idx="706">
                  <c:v>1.5238025800650527E-2</c:v>
                </c:pt>
                <c:pt idx="707">
                  <c:v>1.5159641670600773E-2</c:v>
                </c:pt>
                <c:pt idx="708">
                  <c:v>1.5081119742353152E-2</c:v>
                </c:pt>
                <c:pt idx="709">
                  <c:v>1.5002460794428556E-2</c:v>
                </c:pt>
                <c:pt idx="710">
                  <c:v>1.4923665605347879E-2</c:v>
                </c:pt>
                <c:pt idx="711">
                  <c:v>1.484473495363201E-2</c:v>
                </c:pt>
                <c:pt idx="712">
                  <c:v>1.4765669617801843E-2</c:v>
                </c:pt>
                <c:pt idx="713">
                  <c:v>1.4686470376378271E-2</c:v>
                </c:pt>
                <c:pt idx="714">
                  <c:v>1.4607138007882183E-2</c:v>
                </c:pt>
                <c:pt idx="715">
                  <c:v>1.4527673290834472E-2</c:v>
                </c:pt>
                <c:pt idx="716">
                  <c:v>1.444807700375603E-2</c:v>
                </c:pt>
                <c:pt idx="717">
                  <c:v>1.4368349925167749E-2</c:v>
                </c:pt>
                <c:pt idx="718">
                  <c:v>1.4288492833590519E-2</c:v>
                </c:pt>
                <c:pt idx="719">
                  <c:v>1.4208506507545236E-2</c:v>
                </c:pt>
                <c:pt idx="720">
                  <c:v>1.4128391725552789E-2</c:v>
                </c:pt>
                <c:pt idx="721">
                  <c:v>1.4048149266134069E-2</c:v>
                </c:pt>
                <c:pt idx="722">
                  <c:v>1.3967779907809971E-2</c:v>
                </c:pt>
                <c:pt idx="723">
                  <c:v>1.3887284429101384E-2</c:v>
                </c:pt>
                <c:pt idx="724">
                  <c:v>1.3806663608529203E-2</c:v>
                </c:pt>
                <c:pt idx="725">
                  <c:v>1.3725918224614317E-2</c:v>
                </c:pt>
                <c:pt idx="726">
                  <c:v>1.3645049055877618E-2</c:v>
                </c:pt>
                <c:pt idx="727">
                  <c:v>1.356405688084E-2</c:v>
                </c:pt>
                <c:pt idx="728">
                  <c:v>1.3482942478022354E-2</c:v>
                </c:pt>
                <c:pt idx="729">
                  <c:v>1.3401706625945571E-2</c:v>
                </c:pt>
                <c:pt idx="730">
                  <c:v>1.3320350103130544E-2</c:v>
                </c:pt>
                <c:pt idx="731">
                  <c:v>1.3238873688098163E-2</c:v>
                </c:pt>
                <c:pt idx="732">
                  <c:v>1.3157278159369323E-2</c:v>
                </c:pt>
                <c:pt idx="733">
                  <c:v>1.3075564295464914E-2</c:v>
                </c:pt>
                <c:pt idx="734">
                  <c:v>1.2993732874905827E-2</c:v>
                </c:pt>
                <c:pt idx="735">
                  <c:v>1.2911784676212956E-2</c:v>
                </c:pt>
                <c:pt idx="736">
                  <c:v>1.2829720477907192E-2</c:v>
                </c:pt>
                <c:pt idx="737">
                  <c:v>1.2747541058509428E-2</c:v>
                </c:pt>
                <c:pt idx="738">
                  <c:v>1.2665247196540552E-2</c:v>
                </c:pt>
                <c:pt idx="739">
                  <c:v>1.258283967052146E-2</c:v>
                </c:pt>
                <c:pt idx="740">
                  <c:v>1.2500319258973042E-2</c:v>
                </c:pt>
                <c:pt idx="741">
                  <c:v>1.2417686740416191E-2</c:v>
                </c:pt>
                <c:pt idx="742">
                  <c:v>1.2334942893371798E-2</c:v>
                </c:pt>
                <c:pt idx="743">
                  <c:v>1.2252088496360756E-2</c:v>
                </c:pt>
                <c:pt idx="744">
                  <c:v>1.2169124327903956E-2</c:v>
                </c:pt>
                <c:pt idx="745">
                  <c:v>1.2086051166522289E-2</c:v>
                </c:pt>
                <c:pt idx="746">
                  <c:v>1.2002869790736649E-2</c:v>
                </c:pt>
                <c:pt idx="747">
                  <c:v>1.1919580979067926E-2</c:v>
                </c:pt>
                <c:pt idx="748">
                  <c:v>1.1836185510037013E-2</c:v>
                </c:pt>
                <c:pt idx="749">
                  <c:v>1.1752684162164802E-2</c:v>
                </c:pt>
                <c:pt idx="750">
                  <c:v>1.1669077713972183E-2</c:v>
                </c:pt>
                <c:pt idx="751">
                  <c:v>1.1585366943980052E-2</c:v>
                </c:pt>
                <c:pt idx="752">
                  <c:v>1.1501552630709297E-2</c:v>
                </c:pt>
                <c:pt idx="753">
                  <c:v>1.1417635552680811E-2</c:v>
                </c:pt>
                <c:pt idx="754">
                  <c:v>1.1333616488415486E-2</c:v>
                </c:pt>
                <c:pt idx="755">
                  <c:v>1.1249496216434215E-2</c:v>
                </c:pt>
                <c:pt idx="756">
                  <c:v>1.1165275515257889E-2</c:v>
                </c:pt>
                <c:pt idx="757">
                  <c:v>1.1080955163407399E-2</c:v>
                </c:pt>
                <c:pt idx="758">
                  <c:v>1.0996535939403638E-2</c:v>
                </c:pt>
                <c:pt idx="759">
                  <c:v>1.0912018621767498E-2</c:v>
                </c:pt>
                <c:pt idx="760">
                  <c:v>1.0827403989019871E-2</c:v>
                </c:pt>
                <c:pt idx="761">
                  <c:v>1.0742692819681647E-2</c:v>
                </c:pt>
                <c:pt idx="762">
                  <c:v>1.0657885892273721E-2</c:v>
                </c:pt>
                <c:pt idx="763">
                  <c:v>1.0572983985316982E-2</c:v>
                </c:pt>
                <c:pt idx="764">
                  <c:v>1.0487987877332324E-2</c:v>
                </c:pt>
                <c:pt idx="765">
                  <c:v>1.0402898346840637E-2</c:v>
                </c:pt>
                <c:pt idx="766">
                  <c:v>1.0317716172362814E-2</c:v>
                </c:pt>
                <c:pt idx="767">
                  <c:v>1.0232442132419747E-2</c:v>
                </c:pt>
                <c:pt idx="768">
                  <c:v>1.0147077005532327E-2</c:v>
                </c:pt>
                <c:pt idx="769">
                  <c:v>1.0061621570221448E-2</c:v>
                </c:pt>
                <c:pt idx="770">
                  <c:v>9.9760766050080007E-3</c:v>
                </c:pt>
                <c:pt idx="771">
                  <c:v>9.8904428884128755E-3</c:v>
                </c:pt>
                <c:pt idx="772">
                  <c:v>9.8047211989569661E-3</c:v>
                </c:pt>
                <c:pt idx="773">
                  <c:v>9.7189123151611642E-3</c:v>
                </c:pt>
                <c:pt idx="774">
                  <c:v>9.6330170155463617E-3</c:v>
                </c:pt>
                <c:pt idx="775">
                  <c:v>9.5470360786334505E-3</c:v>
                </c:pt>
                <c:pt idx="776">
                  <c:v>9.4609702829433207E-3</c:v>
                </c:pt>
                <c:pt idx="777">
                  <c:v>9.3748204069968658E-3</c:v>
                </c:pt>
                <c:pt idx="778">
                  <c:v>9.2885872293149777E-3</c:v>
                </c:pt>
                <c:pt idx="779">
                  <c:v>9.2022715284185482E-3</c:v>
                </c:pt>
                <c:pt idx="780">
                  <c:v>9.1158740828284693E-3</c:v>
                </c:pt>
                <c:pt idx="781">
                  <c:v>9.0293956710656327E-3</c:v>
                </c:pt>
                <c:pt idx="782">
                  <c:v>8.9428370716509303E-3</c:v>
                </c:pt>
                <c:pt idx="783">
                  <c:v>8.8561990631052558E-3</c:v>
                </c:pt>
                <c:pt idx="784">
                  <c:v>8.7694824239494991E-3</c:v>
                </c:pt>
                <c:pt idx="785">
                  <c:v>8.6826879327045522E-3</c:v>
                </c:pt>
                <c:pt idx="786">
                  <c:v>8.5958163678913069E-3</c:v>
                </c:pt>
                <c:pt idx="787">
                  <c:v>8.508868508030655E-3</c:v>
                </c:pt>
                <c:pt idx="788">
                  <c:v>8.4218451316434885E-3</c:v>
                </c:pt>
                <c:pt idx="789">
                  <c:v>8.3347470172507009E-3</c:v>
                </c:pt>
                <c:pt idx="790">
                  <c:v>8.2475749433731822E-3</c:v>
                </c:pt>
                <c:pt idx="791">
                  <c:v>8.1603296885318245E-3</c:v>
                </c:pt>
                <c:pt idx="792">
                  <c:v>8.0730120312475211E-3</c:v>
                </c:pt>
                <c:pt idx="793">
                  <c:v>7.9856227500411624E-3</c:v>
                </c:pt>
                <c:pt idx="794">
                  <c:v>7.89816262343364E-3</c:v>
                </c:pt>
                <c:pt idx="795">
                  <c:v>7.8106324299458477E-3</c:v>
                </c:pt>
                <c:pt idx="796">
                  <c:v>7.7230329480986763E-3</c:v>
                </c:pt>
                <c:pt idx="797">
                  <c:v>7.6353649564130177E-3</c:v>
                </c:pt>
                <c:pt idx="798">
                  <c:v>7.5476292334097639E-3</c:v>
                </c:pt>
                <c:pt idx="799">
                  <c:v>7.4598265576098065E-3</c:v>
                </c:pt>
                <c:pt idx="800">
                  <c:v>7.3719577075340376E-3</c:v>
                </c:pt>
                <c:pt idx="801">
                  <c:v>7.2840234617033489E-3</c:v>
                </c:pt>
                <c:pt idx="802">
                  <c:v>7.1960245986386322E-3</c:v>
                </c:pt>
                <c:pt idx="803">
                  <c:v>7.1079618968607804E-3</c:v>
                </c:pt>
                <c:pt idx="804">
                  <c:v>7.0198361348906843E-3</c:v>
                </c:pt>
                <c:pt idx="805">
                  <c:v>6.9316480912492368E-3</c:v>
                </c:pt>
                <c:pt idx="806">
                  <c:v>6.8433985444573287E-3</c:v>
                </c:pt>
                <c:pt idx="807">
                  <c:v>6.7550882730358528E-3</c:v>
                </c:pt>
                <c:pt idx="808">
                  <c:v>6.6667180555057002E-3</c:v>
                </c:pt>
                <c:pt idx="809">
                  <c:v>6.5782886703877634E-3</c:v>
                </c:pt>
                <c:pt idx="810">
                  <c:v>6.4898008962029343E-3</c:v>
                </c:pt>
                <c:pt idx="811">
                  <c:v>6.4012555114721049E-3</c:v>
                </c:pt>
                <c:pt idx="812">
                  <c:v>6.3126532947161661E-3</c:v>
                </c:pt>
                <c:pt idx="813">
                  <c:v>6.2239950244560105E-3</c:v>
                </c:pt>
                <c:pt idx="814">
                  <c:v>6.1352814792125301E-3</c:v>
                </c:pt>
                <c:pt idx="815">
                  <c:v>6.0465134375066168E-3</c:v>
                </c:pt>
                <c:pt idx="816">
                  <c:v>5.9576916778591622E-3</c:v>
                </c:pt>
                <c:pt idx="817">
                  <c:v>5.8688169787910584E-3</c:v>
                </c:pt>
                <c:pt idx="818">
                  <c:v>5.779890118823198E-3</c:v>
                </c:pt>
                <c:pt idx="819">
                  <c:v>5.690911876476472E-3</c:v>
                </c:pt>
                <c:pt idx="820">
                  <c:v>5.6018830302717723E-3</c:v>
                </c:pt>
                <c:pt idx="821">
                  <c:v>5.5128043587299915E-3</c:v>
                </c:pt>
                <c:pt idx="822">
                  <c:v>5.4236766403720207E-3</c:v>
                </c:pt>
                <c:pt idx="823">
                  <c:v>5.3345006537187517E-3</c:v>
                </c:pt>
                <c:pt idx="824">
                  <c:v>5.2452771772910772E-3</c:v>
                </c:pt>
                <c:pt idx="825">
                  <c:v>5.1560069896098883E-3</c:v>
                </c:pt>
                <c:pt idx="826">
                  <c:v>5.0666908691960775E-3</c:v>
                </c:pt>
                <c:pt idx="827">
                  <c:v>4.9773295945705369E-3</c:v>
                </c:pt>
                <c:pt idx="828">
                  <c:v>4.8879239442541581E-3</c:v>
                </c:pt>
                <c:pt idx="829">
                  <c:v>4.7984746967678323E-3</c:v>
                </c:pt>
                <c:pt idx="830">
                  <c:v>4.7089826306324521E-3</c:v>
                </c:pt>
                <c:pt idx="831">
                  <c:v>4.6194485243689094E-3</c:v>
                </c:pt>
                <c:pt idx="832">
                  <c:v>4.529873156498096E-3</c:v>
                </c:pt>
                <c:pt idx="833">
                  <c:v>4.4402573055409037E-3</c:v>
                </c:pt>
                <c:pt idx="834">
                  <c:v>4.3506017500182246E-3</c:v>
                </c:pt>
                <c:pt idx="835">
                  <c:v>4.2609072684509502E-3</c:v>
                </c:pt>
                <c:pt idx="836">
                  <c:v>4.1711746393599735E-3</c:v>
                </c:pt>
                <c:pt idx="837">
                  <c:v>4.0814046412661854E-3</c:v>
                </c:pt>
                <c:pt idx="838">
                  <c:v>3.9915980526904777E-3</c:v>
                </c:pt>
                <c:pt idx="839">
                  <c:v>3.9017556521537427E-3</c:v>
                </c:pt>
                <c:pt idx="840">
                  <c:v>3.8118782181768723E-3</c:v>
                </c:pt>
                <c:pt idx="841">
                  <c:v>3.7219665292807583E-3</c:v>
                </c:pt>
                <c:pt idx="842">
                  <c:v>3.6320213639862925E-3</c:v>
                </c:pt>
                <c:pt idx="843">
                  <c:v>3.5420435008143669E-3</c:v>
                </c:pt>
                <c:pt idx="844">
                  <c:v>3.4520337182858737E-3</c:v>
                </c:pt>
                <c:pt idx="845">
                  <c:v>3.3619927949217043E-3</c:v>
                </c:pt>
                <c:pt idx="846">
                  <c:v>3.271921509242751E-3</c:v>
                </c:pt>
                <c:pt idx="847">
                  <c:v>3.1818206397699052E-3</c:v>
                </c:pt>
                <c:pt idx="848">
                  <c:v>3.0916909650240592E-3</c:v>
                </c:pt>
                <c:pt idx="849">
                  <c:v>3.0015332635261048E-3</c:v>
                </c:pt>
                <c:pt idx="850">
                  <c:v>2.911348313796934E-3</c:v>
                </c:pt>
                <c:pt idx="851">
                  <c:v>2.8211368943574385E-3</c:v>
                </c:pt>
                <c:pt idx="852">
                  <c:v>2.7308997837285102E-3</c:v>
                </c:pt>
                <c:pt idx="853">
                  <c:v>2.6406377604310414E-3</c:v>
                </c:pt>
                <c:pt idx="854">
                  <c:v>2.5503516029859235E-3</c:v>
                </c:pt>
                <c:pt idx="855">
                  <c:v>2.4600420899140488E-3</c:v>
                </c:pt>
                <c:pt idx="856">
                  <c:v>2.3697099997363087E-3</c:v>
                </c:pt>
                <c:pt idx="857">
                  <c:v>2.2793561109735955E-3</c:v>
                </c:pt>
                <c:pt idx="858">
                  <c:v>2.188981202146801E-3</c:v>
                </c:pt>
                <c:pt idx="859">
                  <c:v>2.0985860517768171E-3</c:v>
                </c:pt>
                <c:pt idx="860">
                  <c:v>2.0081714383845357E-3</c:v>
                </c:pt>
                <c:pt idx="861">
                  <c:v>1.9177381404908488E-3</c:v>
                </c:pt>
                <c:pt idx="862">
                  <c:v>1.8272869366166482E-3</c:v>
                </c:pt>
                <c:pt idx="863">
                  <c:v>1.7368186052828258E-3</c:v>
                </c:pt>
                <c:pt idx="864">
                  <c:v>1.6463339250102735E-3</c:v>
                </c:pt>
                <c:pt idx="865">
                  <c:v>1.5558336743198833E-3</c:v>
                </c:pt>
                <c:pt idx="866">
                  <c:v>1.4653186317325469E-3</c:v>
                </c:pt>
                <c:pt idx="867">
                  <c:v>1.3747895757691563E-3</c:v>
                </c:pt>
                <c:pt idx="868">
                  <c:v>1.2842472849506033E-3</c:v>
                </c:pt>
                <c:pt idx="869">
                  <c:v>1.1936925377977799E-3</c:v>
                </c:pt>
                <c:pt idx="870">
                  <c:v>1.1031261128315781E-3</c:v>
                </c:pt>
                <c:pt idx="871">
                  <c:v>1.0125487885728898E-3</c:v>
                </c:pt>
                <c:pt idx="872">
                  <c:v>9.2196134354260669E-4</c:v>
                </c:pt>
                <c:pt idx="873">
                  <c:v>8.3136455626162077E-4</c:v>
                </c:pt>
                <c:pt idx="874">
                  <c:v>7.4075920525082395E-4</c:v>
                </c:pt>
                <c:pt idx="875">
                  <c:v>6.5014606903110808E-4</c:v>
                </c:pt>
                <c:pt idx="876">
                  <c:v>5.5952592612336512E-4</c:v>
                </c:pt>
                <c:pt idx="877">
                  <c:v>4.6889955504848699E-4</c:v>
                </c:pt>
                <c:pt idx="878">
                  <c:v>3.7826773432736557E-4</c:v>
                </c:pt>
                <c:pt idx="879">
                  <c:v>2.8763124248089273E-4</c:v>
                </c:pt>
                <c:pt idx="880">
                  <c:v>1.9699085802996036E-4</c:v>
                </c:pt>
                <c:pt idx="881">
                  <c:v>1.0634735949546038E-4</c:v>
                </c:pt>
                <c:pt idx="882">
                  <c:v>1.5701525398284684E-5</c:v>
                </c:pt>
                <c:pt idx="883">
                  <c:v>-7.4945865740674823E-5</c:v>
                </c:pt>
                <c:pt idx="884">
                  <c:v>-1.6559403540052618E-4</c:v>
                </c:pt>
                <c:pt idx="885">
                  <c:v>-2.5624220506037754E-4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1.6100020993775133E-4</c:v>
                </c:pt>
                <c:pt idx="1">
                  <c:v>1.609989269867982E-4</c:v>
                </c:pt>
                <c:pt idx="2">
                  <c:v>1.6099636108489205E-4</c:v>
                </c:pt>
                <c:pt idx="3">
                  <c:v>1.6099251223203304E-4</c:v>
                </c:pt>
                <c:pt idx="4">
                  <c:v>1.6098738042822134E-4</c:v>
                </c:pt>
                <c:pt idx="5">
                  <c:v>1.6098096567345737E-4</c:v>
                </c:pt>
                <c:pt idx="6">
                  <c:v>1.6097326796774141E-4</c:v>
                </c:pt>
                <c:pt idx="7">
                  <c:v>1.6096428731107409E-4</c:v>
                </c:pt>
                <c:pt idx="8">
                  <c:v>1.6095402370345586E-4</c:v>
                </c:pt>
                <c:pt idx="9">
                  <c:v>1.6094247714488739E-4</c:v>
                </c:pt>
                <c:pt idx="10">
                  <c:v>1.6092964763536941E-4</c:v>
                </c:pt>
                <c:pt idx="11">
                  <c:v>1.6091553517490271E-4</c:v>
                </c:pt>
                <c:pt idx="12">
                  <c:v>1.6090013976348817E-4</c:v>
                </c:pt>
                <c:pt idx="13">
                  <c:v>1.6088346140112679E-4</c:v>
                </c:pt>
                <c:pt idx="14">
                  <c:v>1.6086550008781954E-4</c:v>
                </c:pt>
                <c:pt idx="15">
                  <c:v>1.6084625582356762E-4</c:v>
                </c:pt>
                <c:pt idx="16">
                  <c:v>1.6082572860837217E-4</c:v>
                </c:pt>
                <c:pt idx="17">
                  <c:v>1.6080391844223454E-4</c:v>
                </c:pt>
                <c:pt idx="18">
                  <c:v>1.6078082532515605E-4</c:v>
                </c:pt>
                <c:pt idx="19">
                  <c:v>1.6075644925713818E-4</c:v>
                </c:pt>
                <c:pt idx="20">
                  <c:v>1.6073079023818241E-4</c:v>
                </c:pt>
                <c:pt idx="21">
                  <c:v>1.6070384826829043E-4</c:v>
                </c:pt>
                <c:pt idx="22">
                  <c:v>1.6067562334746389E-4</c:v>
                </c:pt>
                <c:pt idx="23">
                  <c:v>1.6064611547570454E-4</c:v>
                </c:pt>
                <c:pt idx="24">
                  <c:v>1.6061532465301432E-4</c:v>
                </c:pt>
                <c:pt idx="25">
                  <c:v>1.6058325087939506E-4</c:v>
                </c:pt>
                <c:pt idx="26">
                  <c:v>1.6054989415484889E-4</c:v>
                </c:pt>
                <c:pt idx="27">
                  <c:v>1.6051525447937785E-4</c:v>
                </c:pt>
                <c:pt idx="28">
                  <c:v>1.6047933185298419E-4</c:v>
                </c:pt>
                <c:pt idx="29">
                  <c:v>1.604421262756701E-4</c:v>
                </c:pt>
                <c:pt idx="30">
                  <c:v>1.6040363774743802E-4</c:v>
                </c:pt>
                <c:pt idx="31">
                  <c:v>1.6036386626829037E-4</c:v>
                </c:pt>
                <c:pt idx="32">
                  <c:v>1.6032281183822963E-4</c:v>
                </c:pt>
                <c:pt idx="33">
                  <c:v>1.6028047445725848E-4</c:v>
                </c:pt>
                <c:pt idx="34">
                  <c:v>1.602368541253796E-4</c:v>
                </c:pt>
                <c:pt idx="35">
                  <c:v>1.6019195084259575E-4</c:v>
                </c:pt>
                <c:pt idx="36">
                  <c:v>1.6014576460890979E-4</c:v>
                </c:pt>
                <c:pt idx="37">
                  <c:v>1.6009829542432469E-4</c:v>
                </c:pt>
                <c:pt idx="38">
                  <c:v>1.6004954328884354E-4</c:v>
                </c:pt>
                <c:pt idx="39">
                  <c:v>1.5999950820246942E-4</c:v>
                </c:pt>
                <c:pt idx="40">
                  <c:v>1.5994819016520553E-4</c:v>
                </c:pt>
                <c:pt idx="41">
                  <c:v>1.5989558917705519E-4</c:v>
                </c:pt>
                <c:pt idx="42">
                  <c:v>1.5984170523802182E-4</c:v>
                </c:pt>
                <c:pt idx="43">
                  <c:v>1.5978653834810885E-4</c:v>
                </c:pt>
                <c:pt idx="44">
                  <c:v>1.597300885073199E-4</c:v>
                </c:pt>
                <c:pt idx="45">
                  <c:v>1.5967235571565859E-4</c:v>
                </c:pt>
                <c:pt idx="46">
                  <c:v>1.5961333997312866E-4</c:v>
                </c:pt>
                <c:pt idx="47">
                  <c:v>1.5955304127973399E-4</c:v>
                </c:pt>
                <c:pt idx="48">
                  <c:v>1.5949145963547846E-4</c:v>
                </c:pt>
                <c:pt idx="49">
                  <c:v>1.5942859504036619E-4</c:v>
                </c:pt>
                <c:pt idx="50">
                  <c:v>1.5936444749440115E-4</c:v>
                </c:pt>
                <c:pt idx="51">
                  <c:v>1.5929901699758762E-4</c:v>
                </c:pt>
                <c:pt idx="52">
                  <c:v>1.5923230354992994E-4</c:v>
                </c:pt>
                <c:pt idx="53">
                  <c:v>1.591643071514324E-4</c:v>
                </c:pt>
                <c:pt idx="54">
                  <c:v>1.5909502780209956E-4</c:v>
                </c:pt>
                <c:pt idx="55">
                  <c:v>1.5902446550193598E-4</c:v>
                </c:pt>
                <c:pt idx="56">
                  <c:v>1.589526202509463E-4</c:v>
                </c:pt>
                <c:pt idx="57">
                  <c:v>1.5887949204913533E-4</c:v>
                </c:pt>
                <c:pt idx="58">
                  <c:v>1.5880508089650793E-4</c:v>
                </c:pt>
                <c:pt idx="59">
                  <c:v>1.5872938679306901E-4</c:v>
                </c:pt>
                <c:pt idx="60">
                  <c:v>1.5865240973882375E-4</c:v>
                </c:pt>
                <c:pt idx="61">
                  <c:v>1.5857414973377717E-4</c:v>
                </c:pt>
                <c:pt idx="62">
                  <c:v>1.5849460677793461E-4</c:v>
                </c:pt>
                <c:pt idx="63">
                  <c:v>1.5841378087130139E-4</c:v>
                </c:pt>
                <c:pt idx="64">
                  <c:v>1.5833167201388299E-4</c:v>
                </c:pt>
                <c:pt idx="65">
                  <c:v>1.5824828020568496E-4</c:v>
                </c:pt>
                <c:pt idx="66">
                  <c:v>1.5816360544671296E-4</c:v>
                </c:pt>
                <c:pt idx="67">
                  <c:v>1.5807764773697271E-4</c:v>
                </c:pt>
                <c:pt idx="68">
                  <c:v>1.5799040707647013E-4</c:v>
                </c:pt>
                <c:pt idx="69">
                  <c:v>1.579018834652112E-4</c:v>
                </c:pt>
                <c:pt idx="70">
                  <c:v>1.5781207690320189E-4</c:v>
                </c:pt>
                <c:pt idx="71">
                  <c:v>1.5772098739044848E-4</c:v>
                </c:pt>
                <c:pt idx="72">
                  <c:v>1.5762861492695719E-4</c:v>
                </c:pt>
                <c:pt idx="73">
                  <c:v>1.5753495951273448E-4</c:v>
                </c:pt>
                <c:pt idx="74">
                  <c:v>1.5744002114778677E-4</c:v>
                </c:pt>
                <c:pt idx="75">
                  <c:v>1.573437998321207E-4</c:v>
                </c:pt>
                <c:pt idx="76">
                  <c:v>1.5724629556574299E-4</c:v>
                </c:pt>
                <c:pt idx="77">
                  <c:v>1.5714750834866045E-4</c:v>
                </c:pt>
                <c:pt idx="78">
                  <c:v>1.5704743818088004E-4</c:v>
                </c:pt>
                <c:pt idx="79">
                  <c:v>1.5694608506240882E-4</c:v>
                </c:pt>
                <c:pt idx="80">
                  <c:v>1.5684344899325386E-4</c:v>
                </c:pt>
                <c:pt idx="81">
                  <c:v>1.5673952997342257E-4</c:v>
                </c:pt>
                <c:pt idx="82">
                  <c:v>1.5663432800292222E-4</c:v>
                </c:pt>
                <c:pt idx="83">
                  <c:v>1.5652784308176041E-4</c:v>
                </c:pt>
                <c:pt idx="84">
                  <c:v>1.5642007520994474E-4</c:v>
                </c:pt>
                <c:pt idx="85">
                  <c:v>1.5631102438748291E-4</c:v>
                </c:pt>
                <c:pt idx="86">
                  <c:v>1.5620069061438282E-4</c:v>
                </c:pt>
                <c:pt idx="87">
                  <c:v>1.5608907389065243E-4</c:v>
                </c:pt>
                <c:pt idx="88">
                  <c:v>1.5597617421629991E-4</c:v>
                </c:pt>
                <c:pt idx="89">
                  <c:v>1.5586199159133338E-4</c:v>
                </c:pt>
                <c:pt idx="90">
                  <c:v>1.5574652601576126E-4</c:v>
                </c:pt>
                <c:pt idx="91">
                  <c:v>1.5562977748959198E-4</c:v>
                </c:pt>
                <c:pt idx="92">
                  <c:v>1.5551174601283419E-4</c:v>
                </c:pt>
                <c:pt idx="93">
                  <c:v>1.5539243158549658E-4</c:v>
                </c:pt>
                <c:pt idx="94">
                  <c:v>1.55271834207588E-4</c:v>
                </c:pt>
                <c:pt idx="95">
                  <c:v>1.5514995387911745E-4</c:v>
                </c:pt>
                <c:pt idx="96">
                  <c:v>1.5502679060009402E-4</c:v>
                </c:pt>
                <c:pt idx="97">
                  <c:v>1.54902344370527E-4</c:v>
                </c:pt>
                <c:pt idx="98">
                  <c:v>1.5477661519042575E-4</c:v>
                </c:pt>
                <c:pt idx="99">
                  <c:v>1.5464960305979975E-4</c:v>
                </c:pt>
                <c:pt idx="100">
                  <c:v>1.5452130797865868E-4</c:v>
                </c:pt>
                <c:pt idx="101">
                  <c:v>1.5439172994701235E-4</c:v>
                </c:pt>
                <c:pt idx="102">
                  <c:v>1.542608689648706E-4</c:v>
                </c:pt>
                <c:pt idx="103">
                  <c:v>1.5412872503224359E-4</c:v>
                </c:pt>
                <c:pt idx="104">
                  <c:v>1.5399529814914148E-4</c:v>
                </c:pt>
                <c:pt idx="105">
                  <c:v>1.5386058831557461E-4</c:v>
                </c:pt>
                <c:pt idx="106">
                  <c:v>1.5372459553155354E-4</c:v>
                </c:pt>
                <c:pt idx="107">
                  <c:v>1.535873197970888E-4</c:v>
                </c:pt>
                <c:pt idx="108">
                  <c:v>1.5344876111219127E-4</c:v>
                </c:pt>
                <c:pt idx="109">
                  <c:v>1.5330891947687181E-4</c:v>
                </c:pt>
                <c:pt idx="110">
                  <c:v>1.531677948911416E-4</c:v>
                </c:pt>
                <c:pt idx="111">
                  <c:v>1.5302538735501177E-4</c:v>
                </c:pt>
                <c:pt idx="112">
                  <c:v>1.5288169686849379E-4</c:v>
                </c:pt>
                <c:pt idx="113">
                  <c:v>1.5273672343159921E-4</c:v>
                </c:pt>
                <c:pt idx="114">
                  <c:v>1.5259046704433967E-4</c:v>
                </c:pt>
                <c:pt idx="115">
                  <c:v>1.5244292770672711E-4</c:v>
                </c:pt>
                <c:pt idx="116">
                  <c:v>1.5229410541877349E-4</c:v>
                </c:pt>
                <c:pt idx="117">
                  <c:v>1.5214400018049098E-4</c:v>
                </c:pt>
                <c:pt idx="118">
                  <c:v>1.5199261199189205E-4</c:v>
                </c:pt>
                <c:pt idx="119">
                  <c:v>1.518399408529891E-4</c:v>
                </c:pt>
                <c:pt idx="120">
                  <c:v>1.5168598676379484E-4</c:v>
                </c:pt>
                <c:pt idx="121">
                  <c:v>1.5153074972432218E-4</c:v>
                </c:pt>
                <c:pt idx="122">
                  <c:v>1.5137422973458408E-4</c:v>
                </c:pt>
                <c:pt idx="123">
                  <c:v>1.5121642679459378E-4</c:v>
                </c:pt>
                <c:pt idx="124">
                  <c:v>1.5105734090436462E-4</c:v>
                </c:pt>
                <c:pt idx="125">
                  <c:v>1.5089697206391019E-4</c:v>
                </c:pt>
                <c:pt idx="126">
                  <c:v>1.5073532027324424E-4</c:v>
                </c:pt>
                <c:pt idx="127">
                  <c:v>1.5057238553238062E-4</c:v>
                </c:pt>
                <c:pt idx="128">
                  <c:v>1.5040816784133351E-4</c:v>
                </c:pt>
                <c:pt idx="129">
                  <c:v>1.5024266720011712E-4</c:v>
                </c:pt>
                <c:pt idx="130">
                  <c:v>1.5007588360874599E-4</c:v>
                </c:pt>
                <c:pt idx="131">
                  <c:v>1.4990781706723477E-4</c:v>
                </c:pt>
                <c:pt idx="132">
                  <c:v>1.4973846757559828E-4</c:v>
                </c:pt>
                <c:pt idx="133">
                  <c:v>1.4956783513385161E-4</c:v>
                </c:pt>
                <c:pt idx="134">
                  <c:v>1.4939591974201004E-4</c:v>
                </c:pt>
                <c:pt idx="135">
                  <c:v>1.4922272140008901E-4</c:v>
                </c:pt>
                <c:pt idx="136">
                  <c:v>1.4904824010810415E-4</c:v>
                </c:pt>
                <c:pt idx="137">
                  <c:v>1.4887247586607133E-4</c:v>
                </c:pt>
                <c:pt idx="138">
                  <c:v>1.4869542867400665E-4</c:v>
                </c:pt>
                <c:pt idx="139">
                  <c:v>1.4851709853192638E-4</c:v>
                </c:pt>
                <c:pt idx="140">
                  <c:v>1.4833748543984705E-4</c:v>
                </c:pt>
                <c:pt idx="141">
                  <c:v>1.4815658939778528E-4</c:v>
                </c:pt>
                <c:pt idx="142">
                  <c:v>1.4797441040575809E-4</c:v>
                </c:pt>
                <c:pt idx="143">
                  <c:v>1.477909484637826E-4</c:v>
                </c:pt>
                <c:pt idx="144">
                  <c:v>1.4760620357187618E-4</c:v>
                </c:pt>
                <c:pt idx="145">
                  <c:v>1.4742017573005645E-4</c:v>
                </c:pt>
                <c:pt idx="146">
                  <c:v>1.4723286493834129E-4</c:v>
                </c:pt>
                <c:pt idx="147">
                  <c:v>1.4704427119674869E-4</c:v>
                </c:pt>
                <c:pt idx="148">
                  <c:v>1.4685439450529697E-4</c:v>
                </c:pt>
                <c:pt idx="149">
                  <c:v>1.4666323486400474E-4</c:v>
                </c:pt>
                <c:pt idx="150">
                  <c:v>1.4647079227289071E-4</c:v>
                </c:pt>
                <c:pt idx="151">
                  <c:v>1.4627706673197397E-4</c:v>
                </c:pt>
                <c:pt idx="152">
                  <c:v>1.4608205824127377E-4</c:v>
                </c:pt>
                <c:pt idx="153">
                  <c:v>1.4588576680080967E-4</c:v>
                </c:pt>
                <c:pt idx="154">
                  <c:v>1.4568819241060147E-4</c:v>
                </c:pt>
                <c:pt idx="155">
                  <c:v>1.4548933507066921E-4</c:v>
                </c:pt>
                <c:pt idx="156">
                  <c:v>1.4528919478103321E-4</c:v>
                </c:pt>
                <c:pt idx="157">
                  <c:v>1.45087771541714E-4</c:v>
                </c:pt>
                <c:pt idx="158">
                  <c:v>1.4488506535273254E-4</c:v>
                </c:pt>
                <c:pt idx="159">
                  <c:v>1.4468107621410986E-4</c:v>
                </c:pt>
                <c:pt idx="160">
                  <c:v>1.4447580412586743E-4</c:v>
                </c:pt>
                <c:pt idx="161">
                  <c:v>1.4426924908802691E-4</c:v>
                </c:pt>
                <c:pt idx="162">
                  <c:v>1.4406141110061027E-4</c:v>
                </c:pt>
                <c:pt idx="163">
                  <c:v>1.4385229016363978E-4</c:v>
                </c:pt>
                <c:pt idx="164">
                  <c:v>1.4364188627713801E-4</c:v>
                </c:pt>
                <c:pt idx="165">
                  <c:v>1.4343019944112778E-4</c:v>
                </c:pt>
                <c:pt idx="166">
                  <c:v>1.432172296556323E-4</c:v>
                </c:pt>
                <c:pt idx="167">
                  <c:v>1.4300297692067495E-4</c:v>
                </c:pt>
                <c:pt idx="168">
                  <c:v>1.427874412362796E-4</c:v>
                </c:pt>
                <c:pt idx="169">
                  <c:v>1.425706226024703E-4</c:v>
                </c:pt>
                <c:pt idx="170">
                  <c:v>1.4235252101927145E-4</c:v>
                </c:pt>
                <c:pt idx="171">
                  <c:v>1.421331364867078E-4</c:v>
                </c:pt>
                <c:pt idx="172">
                  <c:v>1.419124690048044E-4</c:v>
                </c:pt>
                <c:pt idx="173">
                  <c:v>1.4169051857358667E-4</c:v>
                </c:pt>
                <c:pt idx="174">
                  <c:v>1.4146728519308033E-4</c:v>
                </c:pt>
                <c:pt idx="175">
                  <c:v>1.4124276886331148E-4</c:v>
                </c:pt>
                <c:pt idx="176">
                  <c:v>1.410169695843065E-4</c:v>
                </c:pt>
                <c:pt idx="177">
                  <c:v>1.4078988735609225E-4</c:v>
                </c:pt>
                <c:pt idx="178">
                  <c:v>1.4056152217869583E-4</c:v>
                </c:pt>
                <c:pt idx="179">
                  <c:v>1.4033187405214476E-4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1.3963523197784436E-4</c:v>
                </c:pt>
                <c:pt idx="183">
                  <c:v>1.394004520549573E-4</c:v>
                </c:pt>
                <c:pt idx="184">
                  <c:v>1.391643891830588E-4</c:v>
                </c:pt>
                <c:pt idx="185">
                  <c:v>1.3892704336217871E-4</c:v>
                </c:pt>
                <c:pt idx="186">
                  <c:v>1.3868841459234725E-4</c:v>
                </c:pt>
                <c:pt idx="187">
                  <c:v>1.3844850287359503E-4</c:v>
                </c:pt>
                <c:pt idx="188">
                  <c:v>1.3820730820595314E-4</c:v>
                </c:pt>
                <c:pt idx="189">
                  <c:v>1.3796483058945306E-4</c:v>
                </c:pt>
                <c:pt idx="190">
                  <c:v>1.3772107002412668E-4</c:v>
                </c:pt>
                <c:pt idx="191">
                  <c:v>1.3747602651000639E-4</c:v>
                </c:pt>
                <c:pt idx="192">
                  <c:v>1.3722970004712492E-4</c:v>
                </c:pt>
                <c:pt idx="193">
                  <c:v>1.3698209063551557E-4</c:v>
                </c:pt>
                <c:pt idx="194">
                  <c:v>1.3673319827521208E-4</c:v>
                </c:pt>
                <c:pt idx="195">
                  <c:v>1.3648302296624855E-4</c:v>
                </c:pt>
                <c:pt idx="196">
                  <c:v>1.3623156470865969E-4</c:v>
                </c:pt>
                <c:pt idx="197">
                  <c:v>1.3597882350248062E-4</c:v>
                </c:pt>
                <c:pt idx="198">
                  <c:v>1.3572479934774697E-4</c:v>
                </c:pt>
                <c:pt idx="199">
                  <c:v>1.3546949224449483E-4</c:v>
                </c:pt>
                <c:pt idx="200">
                  <c:v>1.3521290219276085E-4</c:v>
                </c:pt>
                <c:pt idx="201">
                  <c:v>1.3495502919258219E-4</c:v>
                </c:pt>
                <c:pt idx="202">
                  <c:v>1.3469587324399645E-4</c:v>
                </c:pt>
                <c:pt idx="203">
                  <c:v>1.3443543434704186E-4</c:v>
                </c:pt>
                <c:pt idx="204">
                  <c:v>1.3417371250175721E-4</c:v>
                </c:pt>
                <c:pt idx="205">
                  <c:v>1.3391070770818174E-4</c:v>
                </c:pt>
                <c:pt idx="206">
                  <c:v>1.3364641996635524E-4</c:v>
                </c:pt>
                <c:pt idx="207">
                  <c:v>1.3338084927631819E-4</c:v>
                </c:pt>
                <c:pt idx="208">
                  <c:v>1.3311399563811159E-4</c:v>
                </c:pt>
                <c:pt idx="209">
                  <c:v>1.3284585905177699E-4</c:v>
                </c:pt>
                <c:pt idx="210">
                  <c:v>1.3257643951735651E-4</c:v>
                </c:pt>
                <c:pt idx="211">
                  <c:v>1.3230573703489298E-4</c:v>
                </c:pt>
                <c:pt idx="212">
                  <c:v>1.320337516044298E-4</c:v>
                </c:pt>
                <c:pt idx="213">
                  <c:v>1.3176048322601096E-4</c:v>
                </c:pt>
                <c:pt idx="214">
                  <c:v>1.3148593189968115E-4</c:v>
                </c:pt>
                <c:pt idx="215">
                  <c:v>1.3121009762548567E-4</c:v>
                </c:pt>
                <c:pt idx="216">
                  <c:v>1.3093298040347048E-4</c:v>
                </c:pt>
                <c:pt idx="217">
                  <c:v>1.3065458023368224E-4</c:v>
                </c:pt>
                <c:pt idx="218">
                  <c:v>1.3037489711616827E-4</c:v>
                </c:pt>
                <c:pt idx="219">
                  <c:v>1.3009393105097662E-4</c:v>
                </c:pt>
                <c:pt idx="220">
                  <c:v>1.2981168203815595E-4</c:v>
                </c:pt>
                <c:pt idx="221">
                  <c:v>1.2952815007775579E-4</c:v>
                </c:pt>
                <c:pt idx="222">
                  <c:v>1.2924333516982627E-4</c:v>
                </c:pt>
                <c:pt idx="223">
                  <c:v>1.2895723731441841E-4</c:v>
                </c:pt>
                <c:pt idx="224">
                  <c:v>1.2866985651158381E-4</c:v>
                </c:pt>
                <c:pt idx="225">
                  <c:v>1.2838119276137495E-4</c:v>
                </c:pt>
                <c:pt idx="226">
                  <c:v>1.2809124606384513E-4</c:v>
                </c:pt>
                <c:pt idx="227">
                  <c:v>1.2780001641904835E-4</c:v>
                </c:pt>
                <c:pt idx="228">
                  <c:v>1.2750750382703956E-4</c:v>
                </c:pt>
                <c:pt idx="229">
                  <c:v>1.2721370828787436E-4</c:v>
                </c:pt>
                <c:pt idx="230">
                  <c:v>1.2691862980160939E-4</c:v>
                </c:pt>
                <c:pt idx="231">
                  <c:v>1.2662226836830201E-4</c:v>
                </c:pt>
                <c:pt idx="232">
                  <c:v>1.2632462398801049E-4</c:v>
                </c:pt>
                <c:pt idx="233">
                  <c:v>1.2602569666079412E-4</c:v>
                </c:pt>
                <c:pt idx="234">
                  <c:v>1.2572548638671287E-4</c:v>
                </c:pt>
                <c:pt idx="235">
                  <c:v>1.2542399316582781E-4</c:v>
                </c:pt>
                <c:pt idx="236">
                  <c:v>1.2512121699820094E-4</c:v>
                </c:pt>
                <c:pt idx="237">
                  <c:v>1.2481715788389516E-4</c:v>
                </c:pt>
                <c:pt idx="238">
                  <c:v>1.2451181582297436E-4</c:v>
                </c:pt>
                <c:pt idx="239">
                  <c:v>1.2420519081550346E-4</c:v>
                </c:pt>
                <c:pt idx="240">
                  <c:v>1.238972828615484E-4</c:v>
                </c:pt>
                <c:pt idx="241">
                  <c:v>1.2358809196117619E-4</c:v>
                </c:pt>
                <c:pt idx="242">
                  <c:v>1.2327761811445478E-4</c:v>
                </c:pt>
                <c:pt idx="243">
                  <c:v>1.2296586132145331E-4</c:v>
                </c:pt>
                <c:pt idx="244">
                  <c:v>1.2265282158224199E-4</c:v>
                </c:pt>
                <c:pt idx="245">
                  <c:v>1.2233849889689216E-4</c:v>
                </c:pt>
                <c:pt idx="246">
                  <c:v>1.2202289326547623E-4</c:v>
                </c:pt>
                <c:pt idx="247">
                  <c:v>1.2170600468806786E-4</c:v>
                </c:pt>
                <c:pt idx="248">
                  <c:v>1.2138783316474189E-4</c:v>
                </c:pt>
                <c:pt idx="249">
                  <c:v>1.2106837869557434E-4</c:v>
                </c:pt>
                <c:pt idx="250">
                  <c:v>1.2074764128064247E-4</c:v>
                </c:pt>
                <c:pt idx="251">
                  <c:v>1.204256209200248E-4</c:v>
                </c:pt>
                <c:pt idx="252">
                  <c:v>1.2010231761380117E-4</c:v>
                </c:pt>
                <c:pt idx="253">
                  <c:v>1.1977773136205267E-4</c:v>
                </c:pt>
                <c:pt idx="254">
                  <c:v>1.1945186216486179E-4</c:v>
                </c:pt>
                <c:pt idx="255">
                  <c:v>1.1912471002231235E-4</c:v>
                </c:pt>
                <c:pt idx="256">
                  <c:v>1.1879627493448954E-4</c:v>
                </c:pt>
                <c:pt idx="257">
                  <c:v>1.1846655690148004E-4</c:v>
                </c:pt>
                <c:pt idx="258">
                  <c:v>1.1813555592337192E-4</c:v>
                </c:pt>
                <c:pt idx="259">
                  <c:v>1.1780327200025474E-4</c:v>
                </c:pt>
                <c:pt idx="260">
                  <c:v>1.1746970513221961E-4</c:v>
                </c:pt>
                <c:pt idx="261">
                  <c:v>1.1713485531935911E-4</c:v>
                </c:pt>
                <c:pt idx="262">
                  <c:v>1.1679872256176747E-4</c:v>
                </c:pt>
                <c:pt idx="263">
                  <c:v>1.164613068595405E-4</c:v>
                </c:pt>
                <c:pt idx="264">
                  <c:v>1.1612260821277562E-4</c:v>
                </c:pt>
                <c:pt idx="265">
                  <c:v>1.1578262662157194E-4</c:v>
                </c:pt>
                <c:pt idx="266">
                  <c:v>1.1544136208603033E-4</c:v>
                </c:pt>
                <c:pt idx="267">
                  <c:v>1.1509881460625334E-4</c:v>
                </c:pt>
                <c:pt idx="268">
                  <c:v>1.1475498418234537E-4</c:v>
                </c:pt>
                <c:pt idx="269">
                  <c:v>1.1440987081441256E-4</c:v>
                </c:pt>
                <c:pt idx="270">
                  <c:v>1.1406347450256301E-4</c:v>
                </c:pt>
                <c:pt idx="271">
                  <c:v>1.1371579524690663E-4</c:v>
                </c:pt>
                <c:pt idx="272">
                  <c:v>1.1336683304755536E-4</c:v>
                </c:pt>
                <c:pt idx="273">
                  <c:v>1.1301658790462307E-4</c:v>
                </c:pt>
                <c:pt idx="274">
                  <c:v>1.126650598182257E-4</c:v>
                </c:pt>
                <c:pt idx="275">
                  <c:v>1.1231245270481782E-4</c:v>
                </c:pt>
                <c:pt idx="276">
                  <c:v>1.1195856386323238E-4</c:v>
                </c:pt>
                <c:pt idx="277">
                  <c:v>1.1160339329760397E-4</c:v>
                </c:pt>
                <c:pt idx="278">
                  <c:v>1.1124694101277393E-4</c:v>
                </c:pt>
                <c:pt idx="279">
                  <c:v>1.1088920701430217E-4</c:v>
                </c:pt>
                <c:pt idx="280">
                  <c:v>1.1053019130847946E-4</c:v>
                </c:pt>
                <c:pt idx="281">
                  <c:v>1.1016989390233997E-4</c:v>
                </c:pt>
                <c:pt idx="282">
                  <c:v>1.0980831480367433E-4</c:v>
                </c:pt>
                <c:pt idx="283">
                  <c:v>1.0944545402104284E-4</c:v>
                </c:pt>
                <c:pt idx="284">
                  <c:v>1.0908131156378938E-4</c:v>
                </c:pt>
                <c:pt idx="285">
                  <c:v>1.0871588744205554E-4</c:v>
                </c:pt>
                <c:pt idx="286">
                  <c:v>1.083491816667952E-4</c:v>
                </c:pt>
                <c:pt idx="287">
                  <c:v>1.0798119424978962E-4</c:v>
                </c:pt>
                <c:pt idx="288">
                  <c:v>1.0761192520366287E-4</c:v>
                </c:pt>
                <c:pt idx="289">
                  <c:v>1.0724137454189786E-4</c:v>
                </c:pt>
                <c:pt idx="290">
                  <c:v>1.0686954227885283E-4</c:v>
                </c:pt>
                <c:pt idx="291">
                  <c:v>1.0649642842977815E-4</c:v>
                </c:pt>
                <c:pt idx="292">
                  <c:v>1.0612203301083397E-4</c:v>
                </c:pt>
                <c:pt idx="293">
                  <c:v>1.0574635603910815E-4</c:v>
                </c:pt>
                <c:pt idx="294">
                  <c:v>1.0536939753263478E-4</c:v>
                </c:pt>
                <c:pt idx="295">
                  <c:v>1.0499115751041344E-4</c:v>
                </c:pt>
                <c:pt idx="296">
                  <c:v>1.046116359924287E-4</c:v>
                </c:pt>
                <c:pt idx="297">
                  <c:v>1.0423083299967073E-4</c:v>
                </c:pt>
                <c:pt idx="298">
                  <c:v>1.0384874855415604E-4</c:v>
                </c:pt>
                <c:pt idx="299">
                  <c:v>1.0346538267894912E-4</c:v>
                </c:pt>
                <c:pt idx="300">
                  <c:v>1.0308073539818494E-4</c:v>
                </c:pt>
                <c:pt idx="301">
                  <c:v>1.0269480673709166E-4</c:v>
                </c:pt>
                <c:pt idx="302">
                  <c:v>1.0230759672201451E-4</c:v>
                </c:pt>
                <c:pt idx="303">
                  <c:v>1.0191910538044021E-4</c:v>
                </c:pt>
                <c:pt idx="304">
                  <c:v>1.0152933274102219E-4</c:v>
                </c:pt>
                <c:pt idx="305">
                  <c:v>1.0113827883360666E-4</c:v>
                </c:pt>
                <c:pt idx="306">
                  <c:v>1.0074594368925945E-4</c:v>
                </c:pt>
                <c:pt idx="307">
                  <c:v>1.0035232734029376E-4</c:v>
                </c:pt>
                <c:pt idx="308">
                  <c:v>9.9957429820298757E-5</c:v>
                </c:pt>
                <c:pt idx="309">
                  <c:v>9.9561251164169179E-5</c:v>
                </c:pt>
                <c:pt idx="310">
                  <c:v>9.9163791408135707E-5</c:v>
                </c:pt>
                <c:pt idx="311">
                  <c:v>9.8765050589796641E-5</c:v>
                </c:pt>
                <c:pt idx="312">
                  <c:v>9.8365028748150302E-5</c:v>
                </c:pt>
                <c:pt idx="313">
                  <c:v>9.7963725923628633E-5</c:v>
                </c:pt>
                <c:pt idx="314">
                  <c:v>9.7561142158131956E-5</c:v>
                </c:pt>
                <c:pt idx="315">
                  <c:v>9.715727749506476E-5</c:v>
                </c:pt>
                <c:pt idx="316">
                  <c:v>9.6752131979372782E-5</c:v>
                </c:pt>
                <c:pt idx="317">
                  <c:v>9.6345705657581291E-5</c:v>
                </c:pt>
                <c:pt idx="318">
                  <c:v>9.5937998577834584E-5</c:v>
                </c:pt>
                <c:pt idx="319">
                  <c:v>9.5529010789936991E-5</c:v>
                </c:pt>
                <c:pt idx="320">
                  <c:v>9.5118742345395014E-5</c:v>
                </c:pt>
                <c:pt idx="321">
                  <c:v>9.4707193297461275E-5</c:v>
                </c:pt>
                <c:pt idx="322">
                  <c:v>9.4294363701179391E-5</c:v>
                </c:pt>
                <c:pt idx="323">
                  <c:v>9.3880253613431094E-5</c:v>
                </c:pt>
                <c:pt idx="324">
                  <c:v>9.3464863092984396E-5</c:v>
                </c:pt>
                <c:pt idx="325">
                  <c:v>9.304819220054371E-5</c:v>
                </c:pt>
                <c:pt idx="326">
                  <c:v>9.2630240998801711E-5</c:v>
                </c:pt>
                <c:pt idx="327">
                  <c:v>9.2211009552492818E-5</c:v>
                </c:pt>
                <c:pt idx="328">
                  <c:v>9.1790497928448948E-5</c:v>
                </c:pt>
                <c:pt idx="329">
                  <c:v>9.1368706195656718E-5</c:v>
                </c:pt>
                <c:pt idx="330">
                  <c:v>9.094563442531723E-5</c:v>
                </c:pt>
                <c:pt idx="331">
                  <c:v>9.0521282690907463E-5</c:v>
                </c:pt>
                <c:pt idx="332">
                  <c:v>9.009565106824444E-5</c:v>
                </c:pt>
                <c:pt idx="333">
                  <c:v>8.9668739635551166E-5</c:v>
                </c:pt>
                <c:pt idx="334">
                  <c:v>8.9240548473525419E-5</c:v>
                </c:pt>
                <c:pt idx="335">
                  <c:v>8.8811077665410724E-5</c:v>
                </c:pt>
                <c:pt idx="336">
                  <c:v>8.8380327297070134E-5</c:v>
                </c:pt>
                <c:pt idx="337">
                  <c:v>8.7948297457062676E-5</c:v>
                </c:pt>
                <c:pt idx="338">
                  <c:v>8.7514988236722614E-5</c:v>
                </c:pt>
                <c:pt idx="339">
                  <c:v>8.7080399730241759E-5</c:v>
                </c:pt>
                <c:pt idx="340">
                  <c:v>8.6644532034754854E-5</c:v>
                </c:pt>
                <c:pt idx="341">
                  <c:v>8.6207385250428059E-5</c:v>
                </c:pt>
                <c:pt idx="342">
                  <c:v>8.5768959480550996E-5</c:v>
                </c:pt>
                <c:pt idx="343">
                  <c:v>8.5329254831632232E-5</c:v>
                </c:pt>
                <c:pt idx="344">
                  <c:v>8.4888271413498465E-5</c:v>
                </c:pt>
                <c:pt idx="345">
                  <c:v>8.4446009339397498E-5</c:v>
                </c:pt>
                <c:pt idx="346">
                  <c:v>8.4002468726105265E-5</c:v>
                </c:pt>
                <c:pt idx="347">
                  <c:v>8.3557649694037189E-5</c:v>
                </c:pt>
                <c:pt idx="348">
                  <c:v>8.3111552367363652E-5</c:v>
                </c:pt>
                <c:pt idx="349">
                  <c:v>8.2664176874130366E-5</c:v>
                </c:pt>
                <c:pt idx="350">
                  <c:v>8.2215523346383318E-5</c:v>
                </c:pt>
                <c:pt idx="351">
                  <c:v>8.1765591920298882E-5</c:v>
                </c:pt>
                <c:pt idx="352">
                  <c:v>8.1314382736319228E-5</c:v>
                </c:pt>
                <c:pt idx="353">
                  <c:v>8.0861895939293089E-5</c:v>
                </c:pt>
                <c:pt idx="354">
                  <c:v>8.040813167862248E-5</c:v>
                </c:pt>
                <c:pt idx="355">
                  <c:v>7.9953090108415384E-5</c:v>
                </c:pt>
                <c:pt idx="356">
                  <c:v>7.9496771387644894E-5</c:v>
                </c:pt>
                <c:pt idx="357">
                  <c:v>7.9039175680314832E-5</c:v>
                </c:pt>
                <c:pt idx="358">
                  <c:v>7.8580303155632511E-5</c:v>
                </c:pt>
                <c:pt idx="359">
                  <c:v>7.8120153988188931E-5</c:v>
                </c:pt>
                <c:pt idx="360">
                  <c:v>7.7658728358146251E-5</c:v>
                </c:pt>
                <c:pt idx="361">
                  <c:v>7.7196026451433963E-5</c:v>
                </c:pt>
                <c:pt idx="362">
                  <c:v>7.6732048459952898E-5</c:v>
                </c:pt>
                <c:pt idx="363">
                  <c:v>7.6266794581788784E-5</c:v>
                </c:pt>
                <c:pt idx="364">
                  <c:v>7.5800265021434593E-5</c:v>
                </c:pt>
                <c:pt idx="365">
                  <c:v>7.5332459990023248E-5</c:v>
                </c:pt>
                <c:pt idx="366">
                  <c:v>7.4863379705570417E-5</c:v>
                </c:pt>
                <c:pt idx="367">
                  <c:v>7.4393024393228218E-5</c:v>
                </c:pt>
                <c:pt idx="368">
                  <c:v>7.3921394285550606E-5</c:v>
                </c:pt>
                <c:pt idx="369">
                  <c:v>7.3448489622770664E-5</c:v>
                </c:pt>
                <c:pt idx="370">
                  <c:v>7.2974310653090759E-5</c:v>
                </c:pt>
                <c:pt idx="371">
                  <c:v>7.2498857632986001E-5</c:v>
                </c:pt>
                <c:pt idx="372">
                  <c:v>7.202213082752207E-5</c:v>
                </c:pt>
                <c:pt idx="373">
                  <c:v>7.1544130510687847E-5</c:v>
                </c:pt>
                <c:pt idx="374">
                  <c:v>7.106485696574363E-5</c:v>
                </c:pt>
                <c:pt idx="375">
                  <c:v>7.0584310485586447E-5</c:v>
                </c:pt>
                <c:pt idx="376">
                  <c:v>7.0102491373132478E-5</c:v>
                </c:pt>
                <c:pt idx="377">
                  <c:v>6.9619399941718265E-5</c:v>
                </c:pt>
                <c:pt idx="378">
                  <c:v>6.9135036515521517E-5</c:v>
                </c:pt>
                <c:pt idx="379">
                  <c:v>6.8649401430002588E-5</c:v>
                </c:pt>
                <c:pt idx="380">
                  <c:v>6.8162495032368019E-5</c:v>
                </c:pt>
                <c:pt idx="381">
                  <c:v>6.7674317682057136E-5</c:v>
                </c:pt>
                <c:pt idx="382">
                  <c:v>6.7184869751253426E-5</c:v>
                </c:pt>
                <c:pt idx="383">
                  <c:v>6.6694151625421754E-5</c:v>
                </c:pt>
                <c:pt idx="384">
                  <c:v>6.6202163703873415E-5</c:v>
                </c:pt>
                <c:pt idx="385">
                  <c:v>6.5708906400360179E-5</c:v>
                </c:pt>
                <c:pt idx="386">
                  <c:v>6.5214380143699711E-5</c:v>
                </c:pt>
                <c:pt idx="387">
                  <c:v>6.4718585378433768E-5</c:v>
                </c:pt>
                <c:pt idx="388">
                  <c:v>6.4221522565521258E-5</c:v>
                </c:pt>
                <c:pt idx="389">
                  <c:v>6.3723192183068883E-5</c:v>
                </c:pt>
                <c:pt idx="390">
                  <c:v>6.3223594727100928E-5</c:v>
                </c:pt>
                <c:pt idx="391">
                  <c:v>6.2722730712371294E-5</c:v>
                </c:pt>
                <c:pt idx="392">
                  <c:v>6.2220600673220254E-5</c:v>
                </c:pt>
                <c:pt idx="393">
                  <c:v>6.171720516447889E-5</c:v>
                </c:pt>
                <c:pt idx="394">
                  <c:v>6.1212544762424172E-5</c:v>
                </c:pt>
                <c:pt idx="395">
                  <c:v>6.0706620065788324E-5</c:v>
                </c:pt>
                <c:pt idx="396">
                  <c:v>6.0199431696825725E-5</c:v>
                </c:pt>
                <c:pt idx="397">
                  <c:v>5.9690980302441584E-5</c:v>
                </c:pt>
                <c:pt idx="398">
                  <c:v>5.9181266555386346E-5</c:v>
                </c:pt>
                <c:pt idx="399">
                  <c:v>5.8670291155520292E-5</c:v>
                </c:pt>
                <c:pt idx="400">
                  <c:v>5.8158054831153514E-5</c:v>
                </c:pt>
                <c:pt idx="401">
                  <c:v>5.7644558340466105E-5</c:v>
                </c:pt>
                <c:pt idx="402">
                  <c:v>5.7129802473014581E-5</c:v>
                </c:pt>
                <c:pt idx="403">
                  <c:v>5.6613788051330526E-5</c:v>
                </c:pt>
                <c:pt idx="404">
                  <c:v>5.6096515932618141E-5</c:v>
                </c:pt>
                <c:pt idx="405">
                  <c:v>5.5577987010557845E-5</c:v>
                </c:pt>
                <c:pt idx="406">
                  <c:v>5.5058202217223794E-5</c:v>
                </c:pt>
                <c:pt idx="407">
                  <c:v>5.4537162525123862E-5</c:v>
                </c:pt>
                <c:pt idx="408">
                  <c:v>5.4014868949371118E-5</c:v>
                </c:pt>
                <c:pt idx="409">
                  <c:v>5.3491322549996837E-5</c:v>
                </c:pt>
                <c:pt idx="410">
                  <c:v>5.2966524434415986E-5</c:v>
                </c:pt>
                <c:pt idx="411">
                  <c:v>5.2440475760057008E-5</c:v>
                </c:pt>
                <c:pt idx="412">
                  <c:v>5.1913177737168742E-5</c:v>
                </c:pt>
                <c:pt idx="413">
                  <c:v>5.1384631631818485E-5</c:v>
                </c:pt>
                <c:pt idx="414">
                  <c:v>5.0854838769096785E-5</c:v>
                </c:pt>
                <c:pt idx="415">
                  <c:v>5.0323800536545344E-5</c:v>
                </c:pt>
                <c:pt idx="416">
                  <c:v>4.9791518387826837E-5</c:v>
                </c:pt>
                <c:pt idx="417">
                  <c:v>4.9257993846656332E-5</c:v>
                </c:pt>
                <c:pt idx="418">
                  <c:v>4.8723228511016493E-5</c:v>
                </c:pt>
                <c:pt idx="419">
                  <c:v>4.8187224057680813E-5</c:v>
                </c:pt>
                <c:pt idx="420">
                  <c:v>4.7649982247071098E-5</c:v>
                </c:pt>
                <c:pt idx="421">
                  <c:v>4.7111504928478677E-5</c:v>
                </c:pt>
                <c:pt idx="422">
                  <c:v>4.6571794045681236E-5</c:v>
                </c:pt>
                <c:pt idx="423">
                  <c:v>4.6030851642990726E-5</c:v>
                </c:pt>
                <c:pt idx="424">
                  <c:v>4.5488679871771289E-5</c:v>
                </c:pt>
                <c:pt idx="425">
                  <c:v>4.4945280997470414E-5</c:v>
                </c:pt>
                <c:pt idx="426">
                  <c:v>4.4400657407210811E-5</c:v>
                </c:pt>
                <c:pt idx="427">
                  <c:v>4.3854811617996101E-5</c:v>
                </c:pt>
                <c:pt idx="428">
                  <c:v>4.3307746285588405E-5</c:v>
                </c:pt>
                <c:pt idx="429">
                  <c:v>4.2759464214123245E-5</c:v>
                </c:pt>
                <c:pt idx="430">
                  <c:v>4.2209968366533745E-5</c:v>
                </c:pt>
                <c:pt idx="431">
                  <c:v>4.1659261875864678E-5</c:v>
                </c:pt>
                <c:pt idx="432">
                  <c:v>4.1107348057565995E-5</c:v>
                </c:pt>
                <c:pt idx="433">
                  <c:v>4.0554230422866028E-5</c:v>
                </c:pt>
                <c:pt idx="434">
                  <c:v>3.9999912693336219E-5</c:v>
                </c:pt>
                <c:pt idx="435">
                  <c:v>3.9444398816773047E-5</c:v>
                </c:pt>
                <c:pt idx="436">
                  <c:v>3.8887692984537615E-5</c:v>
                </c:pt>
                <c:pt idx="437">
                  <c:v>3.832979965051115E-5</c:v>
                </c:pt>
                <c:pt idx="438">
                  <c:v>3.7770723551844212E-5</c:v>
                </c:pt>
                <c:pt idx="439">
                  <c:v>3.7210469731700556E-5</c:v>
                </c:pt>
                <c:pt idx="440">
                  <c:v>3.6649043564221852E-5</c:v>
                </c:pt>
                <c:pt idx="441">
                  <c:v>3.6086450781970135E-5</c:v>
                </c:pt>
                <c:pt idx="442">
                  <c:v>3.5522697506138361E-5</c:v>
                </c:pt>
                <c:pt idx="443">
                  <c:v>3.4957790279859732E-5</c:v>
                </c:pt>
                <c:pt idx="444">
                  <c:v>3.4391736104991221E-5</c:v>
                </c:pt>
                <c:pt idx="445">
                  <c:v>3.3824542482800807E-5</c:v>
                </c:pt>
                <c:pt idx="446">
                  <c:v>3.3256217459047705E-5</c:v>
                </c:pt>
                <c:pt idx="447">
                  <c:v>3.2686769674017654E-5</c:v>
                </c:pt>
                <c:pt idx="448">
                  <c:v>3.2116208418157822E-5</c:v>
                </c:pt>
                <c:pt idx="449">
                  <c:v>3.1544543694052963E-5</c:v>
                </c:pt>
                <c:pt idx="450">
                  <c:v>3.0971786285599014E-5</c:v>
                </c:pt>
                <c:pt idx="451">
                  <c:v>3.0397947835364202E-5</c:v>
                </c:pt>
                <c:pt idx="452">
                  <c:v>2.9823040931285002E-5</c:v>
                </c:pt>
                <c:pt idx="453">
                  <c:v>2.9247079204032245E-5</c:v>
                </c:pt>
                <c:pt idx="454">
                  <c:v>2.8670077436603257E-5</c:v>
                </c:pt>
                <c:pt idx="455">
                  <c:v>2.8092051687959503E-5</c:v>
                </c:pt>
                <c:pt idx="456">
                  <c:v>2.751301943284392E-5</c:v>
                </c:pt>
                <c:pt idx="457">
                  <c:v>2.6932999720288106E-5</c:v>
                </c:pt>
                <c:pt idx="458">
                  <c:v>2.6352013353772753E-5</c:v>
                </c:pt>
                <c:pt idx="459">
                  <c:v>2.5770083096549111E-5</c:v>
                </c:pt>
                <c:pt idx="460">
                  <c:v>2.5187233906290754E-5</c:v>
                </c:pt>
                <c:pt idx="461">
                  <c:v>2.4603493204046886E-5</c:v>
                </c:pt>
                <c:pt idx="462">
                  <c:v>2.4018891183447316E-5</c:v>
                </c:pt>
                <c:pt idx="463">
                  <c:v>2.3433461167310012E-5</c:v>
                </c:pt>
                <c:pt idx="464">
                  <c:v>2.2847240020276898E-5</c:v>
                </c:pt>
                <c:pt idx="465">
                  <c:v>2.2260268627929305E-5</c:v>
                </c:pt>
                <c:pt idx="466">
                  <c:v>2.1672592455100511E-5</c:v>
                </c:pt>
                <c:pt idx="467">
                  <c:v>2.1084262198929981E-5</c:v>
                </c:pt>
                <c:pt idx="468">
                  <c:v>2.0495334555751984E-5</c:v>
                </c:pt>
                <c:pt idx="469">
                  <c:v>1.9905873125381782E-5</c:v>
                </c:pt>
                <c:pt idx="470">
                  <c:v>1.9315949482032339E-5</c:v>
                </c:pt>
                <c:pt idx="471">
                  <c:v>1.8725644448320268E-5</c:v>
                </c:pt>
                <c:pt idx="472">
                  <c:v>1.8135049618087083E-5</c:v>
                </c:pt>
                <c:pt idx="473">
                  <c:v>1.7544269185713935E-5</c:v>
                </c:pt>
                <c:pt idx="474">
                  <c:v>1.6953422155125576E-5</c:v>
                </c:pt>
                <c:pt idx="475">
                  <c:v>1.6362645021948356E-5</c:v>
                </c:pt>
                <c:pt idx="476">
                  <c:v>1.5772095048941453E-5</c:v>
                </c:pt>
                <c:pt idx="477">
                  <c:v>1.5181954290105763E-5</c:v>
                </c:pt>
                <c:pt idx="478">
                  <c:v>1.4592434565899499E-5</c:v>
                </c:pt>
                <c:pt idx="479">
                  <c:v>1.4003783655089918E-5</c:v>
                </c:pt>
                <c:pt idx="480">
                  <c:v>1.3416293054004081E-5</c:v>
                </c:pt>
                <c:pt idx="481">
                  <c:v>1.2830307769811065E-5</c:v>
                </c:pt>
                <c:pt idx="482">
                  <c:v>1.224623877292129E-5</c:v>
                </c:pt>
                <c:pt idx="483">
                  <c:v>1.1664578951367086E-5</c:v>
                </c:pt>
                <c:pt idx="484">
                  <c:v>1.1085923710458025E-5</c:v>
                </c:pt>
                <c:pt idx="485">
                  <c:v>1.0510997776056472E-5</c:v>
                </c:pt>
                <c:pt idx="486">
                  <c:v>9.940690332074641E-6</c:v>
                </c:pt>
                <c:pt idx="487">
                  <c:v>9.3761014056665444E-6</c:v>
                </c:pt>
                <c:pt idx="488">
                  <c:v>8.8186034659423131E-6</c:v>
                </c:pt>
                <c:pt idx="489">
                  <c:v>8.2699235673024863E-6</c:v>
                </c:pt>
                <c:pt idx="490">
                  <c:v>7.7322530158097703E-6</c:v>
                </c:pt>
                <c:pt idx="491">
                  <c:v>7.2083932147905101E-6</c:v>
                </c:pt>
                <c:pt idx="492">
                  <c:v>6.7019472470424297E-6</c:v>
                </c:pt>
                <c:pt idx="493">
                  <c:v>6.2175648102545567E-6</c:v>
                </c:pt>
                <c:pt idx="494">
                  <c:v>5.7612387143818031E-6</c:v>
                </c:pt>
                <c:pt idx="495">
                  <c:v>5.3406252396142216E-6</c:v>
                </c:pt>
                <c:pt idx="496">
                  <c:v>4.9653040626537445E-6</c:v>
                </c:pt>
                <c:pt idx="497">
                  <c:v>4.6467939450183583E-6</c:v>
                </c:pt>
                <c:pt idx="498">
                  <c:v>4.3980176830638908E-6</c:v>
                </c:pt>
                <c:pt idx="499">
                  <c:v>4.2318771423856536E-6</c:v>
                </c:pt>
                <c:pt idx="500">
                  <c:v>4.1588845604769295E-6</c:v>
                </c:pt>
                <c:pt idx="501">
                  <c:v>4.1845110176866582E-6</c:v>
                </c:pt>
                <c:pt idx="502">
                  <c:v>4.3075738135496903E-6</c:v>
                </c:pt>
                <c:pt idx="503">
                  <c:v>4.520672836816466E-6</c:v>
                </c:pt>
                <c:pt idx="504">
                  <c:v>4.8123796274453341E-6</c:v>
                </c:pt>
                <c:pt idx="505">
                  <c:v>5.1698877658427298E-6</c:v>
                </c:pt>
                <c:pt idx="506">
                  <c:v>5.5810143708013159E-6</c:v>
                </c:pt>
                <c:pt idx="507">
                  <c:v>6.0352271191222032E-6</c:v>
                </c:pt>
                <c:pt idx="508">
                  <c:v>6.5239181052807798E-6</c:v>
                </c:pt>
                <c:pt idx="509">
                  <c:v>7.0402690020112301E-6</c:v>
                </c:pt>
                <c:pt idx="510">
                  <c:v>7.5789616656328157E-6</c:v>
                </c:pt>
                <c:pt idx="511">
                  <c:v>8.1358704139823935E-6</c:v>
                </c:pt>
                <c:pt idx="512">
                  <c:v>8.7077920874575135E-6</c:v>
                </c:pt>
                <c:pt idx="513">
                  <c:v>9.2922284675489466E-6</c:v>
                </c:pt>
                <c:pt idx="514">
                  <c:v>9.8872180611089769E-6</c:v>
                </c:pt>
                <c:pt idx="515">
                  <c:v>1.0491208669918177E-5</c:v>
                </c:pt>
                <c:pt idx="516">
                  <c:v>1.1102961678402806E-5</c:v>
                </c:pt>
                <c:pt idx="517">
                  <c:v>1.1721480284276817E-5</c:v>
                </c:pt>
                <c:pt idx="518">
                  <c:v>1.2345955550860944E-5</c:v>
                </c:pt>
                <c:pt idx="519">
                  <c:v>1.2975725656092094E-5</c:v>
                </c:pt>
                <c:pt idx="520">
                  <c:v>1.3610244913841672E-5</c:v>
                </c:pt>
                <c:pt idx="521">
                  <c:v>1.4249060054932534E-5</c:v>
                </c:pt>
                <c:pt idx="522">
                  <c:v>1.4891791928945967E-5</c:v>
                </c:pt>
                <c:pt idx="523">
                  <c:v>1.5538121279128283E-5</c:v>
                </c:pt>
                <c:pt idx="524">
                  <c:v>1.618777759896119E-5</c:v>
                </c:pt>
                <c:pt idx="525">
                  <c:v>1.6840530337187839E-5</c:v>
                </c:pt>
                <c:pt idx="526">
                  <c:v>1.7496181905701209E-5</c:v>
                </c:pt>
                <c:pt idx="527">
                  <c:v>1.8154562081590239E-5</c:v>
                </c:pt>
                <c:pt idx="528">
                  <c:v>1.8815523495053267E-5</c:v>
                </c:pt>
                <c:pt idx="529">
                  <c:v>1.9478937968994391E-5</c:v>
                </c:pt>
                <c:pt idx="530">
                  <c:v>2.0144693531165997E-5</c:v>
                </c:pt>
                <c:pt idx="531">
                  <c:v>2.0812691960881057E-5</c:v>
                </c:pt>
                <c:pt idx="532">
                  <c:v>2.1482846763306762E-5</c:v>
                </c:pt>
                <c:pt idx="533">
                  <c:v>2.2155081487835438E-5</c:v>
                </c:pt>
                <c:pt idx="534">
                  <c:v>2.2829328324944253E-5</c:v>
                </c:pt>
                <c:pt idx="535">
                  <c:v>2.3505526929711662E-5</c:v>
                </c:pt>
                <c:pt idx="536">
                  <c:v>2.4183623430788895E-5</c:v>
                </c:pt>
                <c:pt idx="537">
                  <c:v>2.4863569591886748E-5</c:v>
                </c:pt>
                <c:pt idx="538">
                  <c:v>2.5545322099301959E-5</c:v>
                </c:pt>
                <c:pt idx="539">
                  <c:v>2.622884195408912E-5</c:v>
                </c:pt>
                <c:pt idx="540">
                  <c:v>2.6914093951504803E-5</c:v>
                </c:pt>
                <c:pt idx="541">
                  <c:v>2.7601046233546138E-5</c:v>
                </c:pt>
                <c:pt idx="542">
                  <c:v>2.8289669902961303E-5</c:v>
                </c:pt>
                <c:pt idx="543">
                  <c:v>2.8979938689160189E-5</c:v>
                </c:pt>
                <c:pt idx="544">
                  <c:v>2.9671828658110044E-5</c:v>
                </c:pt>
                <c:pt idx="545">
                  <c:v>3.0365317959642402E-5</c:v>
                </c:pt>
                <c:pt idx="546">
                  <c:v>3.1060386606691048E-5</c:v>
                </c:pt>
                <c:pt idx="547">
                  <c:v>3.1757016281874714E-5</c:v>
                </c:pt>
                <c:pt idx="548">
                  <c:v>3.2455190167571753E-5</c:v>
                </c:pt>
                <c:pt idx="549">
                  <c:v>3.3154892796239459E-5</c:v>
                </c:pt>
                <c:pt idx="550">
                  <c:v>3.3856109918231454E-5</c:v>
                </c:pt>
                <c:pt idx="551">
                  <c:v>3.4558828384782316E-5</c:v>
                </c:pt>
                <c:pt idx="552">
                  <c:v>3.5263036044175468E-5</c:v>
                </c:pt>
                <c:pt idx="553">
                  <c:v>3.5968721649399938E-5</c:v>
                </c:pt>
                <c:pt idx="554">
                  <c:v>3.6675874775845996E-5</c:v>
                </c:pt>
                <c:pt idx="555">
                  <c:v>3.738448574779269E-5</c:v>
                </c:pt>
                <c:pt idx="556">
                  <c:v>3.80945455726156E-5</c:v>
                </c:pt>
                <c:pt idx="557">
                  <c:v>3.8806045881787601E-5</c:v>
                </c:pt>
                <c:pt idx="558">
                  <c:v>3.9518978877871227E-5</c:v>
                </c:pt>
                <c:pt idx="559">
                  <c:v>4.0233337286806712E-5</c:v>
                </c:pt>
                <c:pt idx="560">
                  <c:v>4.0949114314890274E-5</c:v>
                </c:pt>
                <c:pt idx="561">
                  <c:v>4.1666303609915323E-5</c:v>
                </c:pt>
                <c:pt idx="562">
                  <c:v>4.2384899226014871E-5</c:v>
                </c:pt>
                <c:pt idx="563">
                  <c:v>4.3104895591802148E-5</c:v>
                </c:pt>
                <c:pt idx="564">
                  <c:v>4.3826287481454275E-5</c:v>
                </c:pt>
                <c:pt idx="565">
                  <c:v>4.4549069988427668E-5</c:v>
                </c:pt>
                <c:pt idx="566">
                  <c:v>4.5273238501530752E-5</c:v>
                </c:pt>
                <c:pt idx="567">
                  <c:v>4.5998788683111429E-5</c:v>
                </c:pt>
                <c:pt idx="568">
                  <c:v>4.6725716449144807E-5</c:v>
                </c:pt>
                <c:pt idx="569">
                  <c:v>4.7454017951031547E-5</c:v>
                </c:pt>
                <c:pt idx="570">
                  <c:v>4.8183689558937805E-5</c:v>
                </c:pt>
                <c:pt idx="571">
                  <c:v>4.8914727846527135E-5</c:v>
                </c:pt>
                <c:pt idx="572">
                  <c:v>4.9647129576950916E-5</c:v>
                </c:pt>
                <c:pt idx="573">
                  <c:v>5.038089168997767E-5</c:v>
                </c:pt>
                <c:pt idx="574">
                  <c:v>5.1116011290155656E-5</c:v>
                </c:pt>
                <c:pt idx="575">
                  <c:v>5.1852485635912504E-5</c:v>
                </c:pt>
                <c:pt idx="576">
                  <c:v>5.2590312129507709E-5</c:v>
                </c:pt>
                <c:pt idx="577">
                  <c:v>5.3329488307760232E-5</c:v>
                </c:pt>
                <c:pt idx="578">
                  <c:v>5.4070011833483109E-5</c:v>
                </c:pt>
                <c:pt idx="579">
                  <c:v>5.4811880487563103E-5</c:v>
                </c:pt>
                <c:pt idx="580">
                  <c:v>5.5034239915504816E-5</c:v>
                </c:pt>
                <c:pt idx="581">
                  <c:v>5.5256167757095644E-5</c:v>
                </c:pt>
                <c:pt idx="582">
                  <c:v>5.5477657535313115E-5</c:v>
                </c:pt>
                <c:pt idx="583">
                  <c:v>5.5698702904116749E-5</c:v>
                </c:pt>
                <c:pt idx="584">
                  <c:v>5.591929764535339E-5</c:v>
                </c:pt>
                <c:pt idx="585">
                  <c:v>5.6139435665743694E-5</c:v>
                </c:pt>
                <c:pt idx="586">
                  <c:v>5.6359110993948103E-5</c:v>
                </c:pt>
                <c:pt idx="587">
                  <c:v>5.6578317777709291E-5</c:v>
                </c:pt>
                <c:pt idx="588">
                  <c:v>5.6797050281069684E-5</c:v>
                </c:pt>
                <c:pt idx="589">
                  <c:v>5.7015302881661499E-5</c:v>
                </c:pt>
                <c:pt idx="590">
                  <c:v>5.7233070068067572E-5</c:v>
                </c:pt>
                <c:pt idx="591">
                  <c:v>5.7450346437250883E-5</c:v>
                </c:pt>
                <c:pt idx="592">
                  <c:v>5.7667126692050909E-5</c:v>
                </c:pt>
                <c:pt idx="593">
                  <c:v>5.7883405638744932E-5</c:v>
                </c:pt>
                <c:pt idx="594">
                  <c:v>5.8099178184672584E-5</c:v>
                </c:pt>
                <c:pt idx="595">
                  <c:v>5.8314439335921651E-5</c:v>
                </c:pt>
                <c:pt idx="596">
                  <c:v>5.8529184195073759E-5</c:v>
                </c:pt>
                <c:pt idx="597">
                  <c:v>5.8743407959008063E-5</c:v>
                </c:pt>
                <c:pt idx="598">
                  <c:v>5.8957105916761274E-5</c:v>
                </c:pt>
                <c:pt idx="599">
                  <c:v>5.9170273447442808E-5</c:v>
                </c:pt>
                <c:pt idx="600">
                  <c:v>5.9382906018202996E-5</c:v>
                </c:pt>
                <c:pt idx="601">
                  <c:v>5.9594999182253611E-5</c:v>
                </c:pt>
                <c:pt idx="602">
                  <c:v>5.9806548576938381E-5</c:v>
                </c:pt>
                <c:pt idx="603">
                  <c:v>6.0017549921852899E-5</c:v>
                </c:pt>
                <c:pt idx="604">
                  <c:v>6.0227999017012058E-5</c:v>
                </c:pt>
                <c:pt idx="605">
                  <c:v>6.0437891741064045E-5</c:v>
                </c:pt>
                <c:pt idx="606">
                  <c:v>6.064722404954935E-5</c:v>
                </c:pt>
                <c:pt idx="607">
                  <c:v>6.085599197320359E-5</c:v>
                </c:pt>
                <c:pt idx="608">
                  <c:v>6.1064191616303238E-5</c:v>
                </c:pt>
                <c:pt idx="609">
                  <c:v>6.1271819155052631E-5</c:v>
                </c:pt>
                <c:pt idx="610">
                  <c:v>6.1478870836011425E-5</c:v>
                </c:pt>
                <c:pt idx="611">
                  <c:v>6.1685342974561298E-5</c:v>
                </c:pt>
                <c:pt idx="612">
                  <c:v>6.1891231953410873E-5</c:v>
                </c:pt>
                <c:pt idx="613">
                  <c:v>6.2096534221137769E-5</c:v>
                </c:pt>
                <c:pt idx="614">
                  <c:v>6.2301246290766724E-5</c:v>
                </c:pt>
                <c:pt idx="615">
                  <c:v>6.250536473838309E-5</c:v>
                </c:pt>
                <c:pt idx="616">
                  <c:v>6.2708886201780223E-5</c:v>
                </c:pt>
                <c:pt idx="617">
                  <c:v>6.2911807379140345E-5</c:v>
                </c:pt>
                <c:pt idx="618">
                  <c:v>6.3114125027747696E-5</c:v>
                </c:pt>
                <c:pt idx="619">
                  <c:v>6.3315835962733145E-5</c:v>
                </c:pt>
                <c:pt idx="620">
                  <c:v>6.3516937055849615E-5</c:v>
                </c:pt>
                <c:pt idx="621">
                  <c:v>6.3717425234277152E-5</c:v>
                </c:pt>
                <c:pt idx="622">
                  <c:v>6.3917297479457102E-5</c:v>
                </c:pt>
                <c:pt idx="623">
                  <c:v>6.4116550825954517E-5</c:v>
                </c:pt>
                <c:pt idx="624">
                  <c:v>6.4315182360347902E-5</c:v>
                </c:pt>
                <c:pt idx="625">
                  <c:v>6.4513189220146046E-5</c:v>
                </c:pt>
                <c:pt idx="626">
                  <c:v>6.4710568592730444E-5</c:v>
                </c:pt>
                <c:pt idx="627">
                  <c:v>6.4907317714323472E-5</c:v>
                </c:pt>
                <c:pt idx="628">
                  <c:v>6.5103433868981042E-5</c:v>
                </c:pt>
                <c:pt idx="629">
                  <c:v>6.5298914387609138E-5</c:v>
                </c:pt>
                <c:pt idx="630">
                  <c:v>6.549375664700409E-5</c:v>
                </c:pt>
                <c:pt idx="631">
                  <c:v>6.5687958068915228E-5</c:v>
                </c:pt>
                <c:pt idx="632">
                  <c:v>6.5881516119130007E-5</c:v>
                </c:pt>
                <c:pt idx="633">
                  <c:v>6.6074428306580447E-5</c:v>
                </c:pt>
                <c:pt idx="634">
                  <c:v>6.6266692182470784E-5</c:v>
                </c:pt>
                <c:pt idx="635">
                  <c:v>6.6458305339425503E-5</c:v>
                </c:pt>
                <c:pt idx="636">
                  <c:v>6.6649265410657243E-5</c:v>
                </c:pt>
                <c:pt idx="637">
                  <c:v>6.683957006915444E-5</c:v>
                </c:pt>
                <c:pt idx="638">
                  <c:v>6.7029217026887264E-5</c:v>
                </c:pt>
                <c:pt idx="639">
                  <c:v>6.7218204034032568E-5</c:v>
                </c:pt>
                <c:pt idx="640">
                  <c:v>6.7406528878216434E-5</c:v>
                </c:pt>
                <c:pt idx="641">
                  <c:v>6.7594189383774264E-5</c:v>
                </c:pt>
                <c:pt idx="642">
                  <c:v>6.7781183411028072E-5</c:v>
                </c:pt>
                <c:pt idx="643">
                  <c:v>6.7967508855579955E-5</c:v>
                </c:pt>
                <c:pt idx="644">
                  <c:v>6.8153163647622251E-5</c:v>
                </c:pt>
                <c:pt idx="645">
                  <c:v>6.8338145751263118E-5</c:v>
                </c:pt>
                <c:pt idx="646">
                  <c:v>6.8522453163867344E-5</c:v>
                </c:pt>
                <c:pt idx="647">
                  <c:v>6.870608391541249E-5</c:v>
                </c:pt>
                <c:pt idx="648">
                  <c:v>6.8889036067859281E-5</c:v>
                </c:pt>
                <c:pt idx="649">
                  <c:v>6.9071307714536404E-5</c:v>
                </c:pt>
                <c:pt idx="650">
                  <c:v>6.9252896979539005E-5</c:v>
                </c:pt>
                <c:pt idx="651">
                  <c:v>6.9433802017140943E-5</c:v>
                </c:pt>
                <c:pt idx="652">
                  <c:v>6.9614021011219729E-5</c:v>
                </c:pt>
                <c:pt idx="653">
                  <c:v>6.979355217469483E-5</c:v>
                </c:pt>
                <c:pt idx="654">
                  <c:v>6.9972393748978125E-5</c:v>
                </c:pt>
                <c:pt idx="655">
                  <c:v>7.0150544003436628E-5</c:v>
                </c:pt>
                <c:pt idx="656">
                  <c:v>7.0328001234867265E-5</c:v>
                </c:pt>
                <c:pt idx="657">
                  <c:v>7.0504763766982969E-5</c:v>
                </c:pt>
                <c:pt idx="658">
                  <c:v>7.0680829949910332E-5</c:v>
                </c:pt>
                <c:pt idx="659">
                  <c:v>7.0856198159698219E-5</c:v>
                </c:pt>
                <c:pt idx="660">
                  <c:v>7.1030866797837041E-5</c:v>
                </c:pt>
                <c:pt idx="661">
                  <c:v>7.1204834290788626E-5</c:v>
                </c:pt>
                <c:pt idx="662">
                  <c:v>7.1378099089526264E-5</c:v>
                </c:pt>
                <c:pt idx="663">
                  <c:v>7.1550659669084756E-5</c:v>
                </c:pt>
                <c:pt idx="664">
                  <c:v>7.172251452812024E-5</c:v>
                </c:pt>
                <c:pt idx="665">
                  <c:v>7.189366218847949E-5</c:v>
                </c:pt>
                <c:pt idx="666">
                  <c:v>7.2064101194778516E-5</c:v>
                </c:pt>
                <c:pt idx="667">
                  <c:v>7.2233830113990199E-5</c:v>
                </c:pt>
                <c:pt idx="668">
                  <c:v>7.2402847535040619E-5</c:v>
                </c:pt>
                <c:pt idx="669">
                  <c:v>7.2571152068414319E-5</c:v>
                </c:pt>
                <c:pt idx="670">
                  <c:v>7.2738742345767614E-5</c:v>
                </c:pt>
                <c:pt idx="671">
                  <c:v>7.2905617019550396E-5</c:v>
                </c:pt>
                <c:pt idx="672">
                  <c:v>7.3071774762635793E-5</c:v>
                </c:pt>
                <c:pt idx="673">
                  <c:v>7.3237214267957805E-5</c:v>
                </c:pt>
                <c:pt idx="674">
                  <c:v>7.3401934248156305E-5</c:v>
                </c:pt>
                <c:pt idx="675">
                  <c:v>7.356593343522975E-5</c:v>
                </c:pt>
                <c:pt idx="676">
                  <c:v>7.3729210580195125E-5</c:v>
                </c:pt>
                <c:pt idx="677">
                  <c:v>7.3891764452754815E-5</c:v>
                </c:pt>
                <c:pt idx="678">
                  <c:v>7.4053593840970732E-5</c:v>
                </c:pt>
                <c:pt idx="679">
                  <c:v>7.4214697550944826E-5</c:v>
                </c:pt>
                <c:pt idx="680">
                  <c:v>7.4375074406506691E-5</c:v>
                </c:pt>
                <c:pt idx="681">
                  <c:v>7.4534723248907163E-5</c:v>
                </c:pt>
                <c:pt idx="682">
                  <c:v>7.4693642936518516E-5</c:v>
                </c:pt>
                <c:pt idx="683">
                  <c:v>7.4851832344540763E-5</c:v>
                </c:pt>
                <c:pt idx="684">
                  <c:v>7.5009290364713935E-5</c:v>
                </c:pt>
                <c:pt idx="685">
                  <c:v>7.516601590503634E-5</c:v>
                </c:pt>
                <c:pt idx="686">
                  <c:v>7.5322007889488442E-5</c:v>
                </c:pt>
                <c:pt idx="687">
                  <c:v>7.5477265257762474E-5</c:v>
                </c:pt>
                <c:pt idx="688">
                  <c:v>7.5631786964997516E-5</c:v>
                </c:pt>
                <c:pt idx="689">
                  <c:v>7.5785571981519894E-5</c:v>
                </c:pt>
                <c:pt idx="690">
                  <c:v>7.5938619292588785E-5</c:v>
                </c:pt>
                <c:pt idx="691">
                  <c:v>7.6090927898147083E-5</c:v>
                </c:pt>
                <c:pt idx="692">
                  <c:v>7.6242496812577236E-5</c:v>
                </c:pt>
                <c:pt idx="693">
                  <c:v>7.6393325064461783E-5</c:v>
                </c:pt>
                <c:pt idx="694">
                  <c:v>7.6543411696348862E-5</c:v>
                </c:pt>
                <c:pt idx="695">
                  <c:v>7.6692755764522528E-5</c:v>
                </c:pt>
                <c:pt idx="696">
                  <c:v>7.6841356338777297E-5</c:v>
                </c:pt>
                <c:pt idx="697">
                  <c:v>7.6989212502197335E-5</c:v>
                </c:pt>
                <c:pt idx="698">
                  <c:v>7.7136323350940155E-5</c:v>
                </c:pt>
                <c:pt idx="699">
                  <c:v>7.7282687994024255E-5</c:v>
                </c:pt>
                <c:pt idx="700">
                  <c:v>7.7428305553121289E-5</c:v>
                </c:pt>
                <c:pt idx="701">
                  <c:v>7.7573175162351987E-5</c:v>
                </c:pt>
                <c:pt idx="702">
                  <c:v>7.7717295968086507E-5</c:v>
                </c:pt>
                <c:pt idx="703">
                  <c:v>7.7860667128748176E-5</c:v>
                </c:pt>
                <c:pt idx="704">
                  <c:v>7.8003287814621438E-5</c:v>
                </c:pt>
                <c:pt idx="705">
                  <c:v>7.8145157207663315E-5</c:v>
                </c:pt>
                <c:pt idx="706">
                  <c:v>7.8286274501318759E-5</c:v>
                </c:pt>
                <c:pt idx="707">
                  <c:v>7.8426638900339315E-5</c:v>
                </c:pt>
                <c:pt idx="708">
                  <c:v>7.8566249620605402E-5</c:v>
                </c:pt>
                <c:pt idx="709">
                  <c:v>7.8705105888952228E-5</c:v>
                </c:pt>
                <c:pt idx="710">
                  <c:v>7.8843206942998657E-5</c:v>
                </c:pt>
                <c:pt idx="711">
                  <c:v>7.8980552030979528E-5</c:v>
                </c:pt>
                <c:pt idx="712">
                  <c:v>7.9117140411581377E-5</c:v>
                </c:pt>
                <c:pt idx="713">
                  <c:v>7.9252971353780999E-5</c:v>
                </c:pt>
                <c:pt idx="714">
                  <c:v>7.9388044136687258E-5</c:v>
                </c:pt>
                <c:pt idx="715">
                  <c:v>7.9522358049385891E-5</c:v>
                </c:pt>
                <c:pt idx="716">
                  <c:v>7.9655912390787036E-5</c:v>
                </c:pt>
                <c:pt idx="717">
                  <c:v>7.9788706469476184E-5</c:v>
                </c:pt>
                <c:pt idx="718">
                  <c:v>7.9920739603567281E-5</c:v>
                </c:pt>
                <c:pt idx="719">
                  <c:v>8.0052011120559008E-5</c:v>
                </c:pt>
                <c:pt idx="720">
                  <c:v>8.0182520357193748E-5</c:v>
                </c:pt>
                <c:pt idx="721">
                  <c:v>8.0312266659318974E-5</c:v>
                </c:pt>
                <c:pt idx="722">
                  <c:v>8.044124938175144E-5</c:v>
                </c:pt>
                <c:pt idx="723">
                  <c:v>8.0569467888143845E-5</c:v>
                </c:pt>
                <c:pt idx="724">
                  <c:v>8.0696921550854048E-5</c:v>
                </c:pt>
                <c:pt idx="725">
                  <c:v>8.0823609750816511E-5</c:v>
                </c:pt>
                <c:pt idx="726">
                  <c:v>8.0949531877416378E-5</c:v>
                </c:pt>
                <c:pt idx="727">
                  <c:v>8.1074687328365694E-5</c:v>
                </c:pt>
                <c:pt idx="728">
                  <c:v>8.1199075509582019E-5</c:v>
                </c:pt>
                <c:pt idx="729">
                  <c:v>8.1322695835069338E-5</c:v>
                </c:pt>
                <c:pt idx="730">
                  <c:v>8.1445547726800889E-5</c:v>
                </c:pt>
                <c:pt idx="731">
                  <c:v>8.1567630614604644E-5</c:v>
                </c:pt>
                <c:pt idx="732">
                  <c:v>8.1688943936050317E-5</c:v>
                </c:pt>
                <c:pt idx="733">
                  <c:v>8.1809487136338783E-5</c:v>
                </c:pt>
                <c:pt idx="734">
                  <c:v>8.1929259668193531E-5</c:v>
                </c:pt>
                <c:pt idx="735">
                  <c:v>8.204826099175395E-5</c:v>
                </c:pt>
                <c:pt idx="736">
                  <c:v>8.2166490574470626E-5</c:v>
                </c:pt>
                <c:pt idx="737">
                  <c:v>8.2283947891002585E-5</c:v>
                </c:pt>
                <c:pt idx="738">
                  <c:v>8.2400632423116233E-5</c:v>
                </c:pt>
                <c:pt idx="739">
                  <c:v>8.25165436595865E-5</c:v>
                </c:pt>
                <c:pt idx="740">
                  <c:v>8.2631681096099295E-5</c:v>
                </c:pt>
                <c:pt idx="741">
                  <c:v>8.2746044235156062E-5</c:v>
                </c:pt>
                <c:pt idx="742">
                  <c:v>8.2859632585979978E-5</c:v>
                </c:pt>
                <c:pt idx="743">
                  <c:v>8.2972445664423677E-5</c:v>
                </c:pt>
                <c:pt idx="744">
                  <c:v>8.3084482992878961E-5</c:v>
                </c:pt>
                <c:pt idx="745">
                  <c:v>8.3195744100187735E-5</c:v>
                </c:pt>
                <c:pt idx="746">
                  <c:v>8.3306228521554969E-5</c:v>
                </c:pt>
                <c:pt idx="747">
                  <c:v>8.3415935798462944E-5</c:v>
                </c:pt>
                <c:pt idx="748">
                  <c:v>8.3524865478586878E-5</c:v>
                </c:pt>
                <c:pt idx="749">
                  <c:v>8.363301711571247E-5</c:v>
                </c:pt>
                <c:pt idx="750">
                  <c:v>8.3740390269654695E-5</c:v>
                </c:pt>
                <c:pt idx="751">
                  <c:v>8.3846984506178007E-5</c:v>
                </c:pt>
                <c:pt idx="752">
                  <c:v>8.3952799396918031E-5</c:v>
                </c:pt>
                <c:pt idx="753">
                  <c:v>8.4057834519304638E-5</c:v>
                </c:pt>
                <c:pt idx="754">
                  <c:v>8.4162089456486352E-5</c:v>
                </c:pt>
                <c:pt idx="755">
                  <c:v>8.4265563797256257E-5</c:v>
                </c:pt>
                <c:pt idx="756">
                  <c:v>8.4368257135978786E-5</c:v>
                </c:pt>
                <c:pt idx="757">
                  <c:v>8.44701690725185E-5</c:v>
                </c:pt>
                <c:pt idx="758">
                  <c:v>8.4571299212169392E-5</c:v>
                </c:pt>
                <c:pt idx="759">
                  <c:v>8.4671647165585935E-5</c:v>
                </c:pt>
                <c:pt idx="760">
                  <c:v>8.4771212548715152E-5</c:v>
                </c:pt>
                <c:pt idx="761">
                  <c:v>8.4869994982730067E-5</c:v>
                </c:pt>
                <c:pt idx="762">
                  <c:v>8.4967994093963927E-5</c:v>
                </c:pt>
                <c:pt idx="763">
                  <c:v>8.5065209513846023E-5</c:v>
                </c:pt>
                <c:pt idx="764">
                  <c:v>8.5161640878838449E-5</c:v>
                </c:pt>
                <c:pt idx="765">
                  <c:v>8.5257287830373793E-5</c:v>
                </c:pt>
                <c:pt idx="766">
                  <c:v>8.5352150014794483E-5</c:v>
                </c:pt>
                <c:pt idx="767">
                  <c:v>8.5446227083292405E-5</c:v>
                </c:pt>
                <c:pt idx="768">
                  <c:v>8.5539518691850398E-5</c:v>
                </c:pt>
                <c:pt idx="769">
                  <c:v>8.5632024501184037E-5</c:v>
                </c:pt>
                <c:pt idx="770">
                  <c:v>8.5723744176685151E-5</c:v>
                </c:pt>
                <c:pt idx="771">
                  <c:v>8.5814677388365589E-5</c:v>
                </c:pt>
                <c:pt idx="772">
                  <c:v>8.5904823810802652E-5</c:v>
                </c:pt>
                <c:pt idx="773">
                  <c:v>8.5994183123085072E-5</c:v>
                </c:pt>
                <c:pt idx="774">
                  <c:v>8.6082755008759878E-5</c:v>
                </c:pt>
                <c:pt idx="775">
                  <c:v>8.6170539155780836E-5</c:v>
                </c:pt>
                <c:pt idx="776">
                  <c:v>8.6257535256456912E-5</c:v>
                </c:pt>
                <c:pt idx="777">
                  <c:v>8.6343743007402061E-5</c:v>
                </c:pt>
                <c:pt idx="778">
                  <c:v>8.6429162109486217E-5</c:v>
                </c:pt>
                <c:pt idx="779">
                  <c:v>8.6513792267786481E-5</c:v>
                </c:pt>
                <c:pt idx="780">
                  <c:v>8.6597633191539793E-5</c:v>
                </c:pt>
                <c:pt idx="781">
                  <c:v>8.6680684594095866E-5</c:v>
                </c:pt>
                <c:pt idx="782">
                  <c:v>8.676294619287143E-5</c:v>
                </c:pt>
                <c:pt idx="783">
                  <c:v>8.6844417709305171E-5</c:v>
                </c:pt>
                <c:pt idx="784">
                  <c:v>8.6925098868813105E-5</c:v>
                </c:pt>
                <c:pt idx="785">
                  <c:v>8.7004989400745221E-5</c:v>
                </c:pt>
                <c:pt idx="786">
                  <c:v>8.7084089038342707E-5</c:v>
                </c:pt>
                <c:pt idx="787">
                  <c:v>8.7162397518695671E-5</c:v>
                </c:pt>
                <c:pt idx="788">
                  <c:v>8.7239914582702224E-5</c:v>
                </c:pt>
                <c:pt idx="789">
                  <c:v>8.73166399750277E-5</c:v>
                </c:pt>
                <c:pt idx="790">
                  <c:v>8.73925734440647E-5</c:v>
                </c:pt>
                <c:pt idx="791">
                  <c:v>8.7467714741894381E-5</c:v>
                </c:pt>
                <c:pt idx="792">
                  <c:v>8.7542063624247468E-5</c:v>
                </c:pt>
                <c:pt idx="793">
                  <c:v>8.7615619850467117E-5</c:v>
                </c:pt>
                <c:pt idx="794">
                  <c:v>8.7688383183471381E-5</c:v>
                </c:pt>
                <c:pt idx="795">
                  <c:v>8.7760353389716904E-5</c:v>
                </c:pt>
                <c:pt idx="796">
                  <c:v>8.7831530239163428E-5</c:v>
                </c:pt>
                <c:pt idx="797">
                  <c:v>8.7901913505238424E-5</c:v>
                </c:pt>
                <c:pt idx="798">
                  <c:v>8.7971502964802743E-5</c:v>
                </c:pt>
                <c:pt idx="799">
                  <c:v>8.804029839811678E-5</c:v>
                </c:pt>
                <c:pt idx="800">
                  <c:v>8.8108299588807217E-5</c:v>
                </c:pt>
                <c:pt idx="801">
                  <c:v>8.8175506323834356E-5</c:v>
                </c:pt>
                <c:pt idx="802">
                  <c:v>8.824191839346021E-5</c:v>
                </c:pt>
                <c:pt idx="803">
                  <c:v>8.8307535591216905E-5</c:v>
                </c:pt>
                <c:pt idx="804">
                  <c:v>8.8372357713876126E-5</c:v>
                </c:pt>
                <c:pt idx="805">
                  <c:v>8.8436384561418481E-5</c:v>
                </c:pt>
                <c:pt idx="806">
                  <c:v>8.8499615937003936E-5</c:v>
                </c:pt>
                <c:pt idx="807">
                  <c:v>8.8562051646942674E-5</c:v>
                </c:pt>
                <c:pt idx="808">
                  <c:v>8.8623691500666429E-5</c:v>
                </c:pt>
                <c:pt idx="809">
                  <c:v>8.8684535310700437E-5</c:v>
                </c:pt>
                <c:pt idx="810">
                  <c:v>8.8744582892635719E-5</c:v>
                </c:pt>
                <c:pt idx="811">
                  <c:v>8.8803834065102273E-5</c:v>
                </c:pt>
                <c:pt idx="812">
                  <c:v>8.8862288649742445E-5</c:v>
                </c:pt>
                <c:pt idx="813">
                  <c:v>8.8919946471184935E-5</c:v>
                </c:pt>
                <c:pt idx="814">
                  <c:v>8.8976807357019208E-5</c:v>
                </c:pt>
                <c:pt idx="815">
                  <c:v>8.9032871137770559E-5</c:v>
                </c:pt>
                <c:pt idx="816">
                  <c:v>8.9088137646875558E-5</c:v>
                </c:pt>
                <c:pt idx="817">
                  <c:v>8.9142606720658056E-5</c:v>
                </c:pt>
                <c:pt idx="818">
                  <c:v>8.9196278198305421E-5</c:v>
                </c:pt>
                <c:pt idx="819">
                  <c:v>8.9249151921845803E-5</c:v>
                </c:pt>
                <c:pt idx="820">
                  <c:v>8.9301227736125088E-5</c:v>
                </c:pt>
                <c:pt idx="821">
                  <c:v>8.9352505488784803E-5</c:v>
                </c:pt>
                <c:pt idx="822">
                  <c:v>8.9402985030240625E-5</c:v>
                </c:pt>
                <c:pt idx="823">
                  <c:v>8.9452666213660678E-5</c:v>
                </c:pt>
                <c:pt idx="824">
                  <c:v>8.9501548894945144E-5</c:v>
                </c:pt>
                <c:pt idx="825">
                  <c:v>8.9549632932705412E-5</c:v>
                </c:pt>
                <c:pt idx="826">
                  <c:v>8.9596918188244255E-5</c:v>
                </c:pt>
                <c:pt idx="827">
                  <c:v>8.9643404525536382E-5</c:v>
                </c:pt>
                <c:pt idx="828">
                  <c:v>8.9689091811209054E-5</c:v>
                </c:pt>
                <c:pt idx="829">
                  <c:v>8.9733979914523429E-5</c:v>
                </c:pt>
                <c:pt idx="830">
                  <c:v>8.9778068707356339E-5</c:v>
                </c:pt>
                <c:pt idx="831">
                  <c:v>8.9821358064182043E-5</c:v>
                </c:pt>
                <c:pt idx="832">
                  <c:v>8.9863847862055063E-5</c:v>
                </c:pt>
                <c:pt idx="833">
                  <c:v>8.9905537980592868E-5</c:v>
                </c:pt>
                <c:pt idx="834">
                  <c:v>8.9946428301958972E-5</c:v>
                </c:pt>
                <c:pt idx="835">
                  <c:v>8.9986518710846874E-5</c:v>
                </c:pt>
                <c:pt idx="836">
                  <c:v>9.002580909446377E-5</c:v>
                </c:pt>
                <c:pt idx="837">
                  <c:v>9.0064299342515196E-5</c:v>
                </c:pt>
                <c:pt idx="838">
                  <c:v>9.0101989347189632E-5</c:v>
                </c:pt>
                <c:pt idx="839">
                  <c:v>9.0138879003143435E-5</c:v>
                </c:pt>
                <c:pt idx="840">
                  <c:v>9.0174968207486943E-5</c:v>
                </c:pt>
                <c:pt idx="841">
                  <c:v>9.0210256859769665E-5</c:v>
                </c:pt>
                <c:pt idx="842">
                  <c:v>9.0244744861966904E-5</c:v>
                </c:pt>
                <c:pt idx="843">
                  <c:v>9.0278432118466177E-5</c:v>
                </c:pt>
                <c:pt idx="844">
                  <c:v>9.031131853605403E-5</c:v>
                </c:pt>
                <c:pt idx="845">
                  <c:v>9.0343404023903592E-5</c:v>
                </c:pt>
                <c:pt idx="846">
                  <c:v>9.0374688493561898E-5</c:v>
                </c:pt>
                <c:pt idx="847">
                  <c:v>9.0405171858937901E-5</c:v>
                </c:pt>
                <c:pt idx="848">
                  <c:v>9.043485403629105E-5</c:v>
                </c:pt>
                <c:pt idx="849">
                  <c:v>9.0463734944219433E-5</c:v>
                </c:pt>
                <c:pt idx="850">
                  <c:v>9.0491814503649095E-5</c:v>
                </c:pt>
                <c:pt idx="851">
                  <c:v>9.0519092637823158E-5</c:v>
                </c:pt>
                <c:pt idx="852">
                  <c:v>9.0545569272291532E-5</c:v>
                </c:pt>
                <c:pt idx="853">
                  <c:v>9.057124433490082E-5</c:v>
                </c:pt>
                <c:pt idx="854">
                  <c:v>9.0596117755784424E-5</c:v>
                </c:pt>
                <c:pt idx="855">
                  <c:v>9.0620189467353424E-5</c:v>
                </c:pt>
                <c:pt idx="856">
                  <c:v>9.0643459404287282E-5</c:v>
                </c:pt>
                <c:pt idx="857">
                  <c:v>9.0665927503524993E-5</c:v>
                </c:pt>
                <c:pt idx="858">
                  <c:v>9.068759370425688E-5</c:v>
                </c:pt>
                <c:pt idx="859">
                  <c:v>9.0708457947916079E-5</c:v>
                </c:pt>
                <c:pt idx="860">
                  <c:v>9.0728520178170967E-5</c:v>
                </c:pt>
                <c:pt idx="861">
                  <c:v>9.0747780340917457E-5</c:v>
                </c:pt>
                <c:pt idx="862">
                  <c:v>9.076623838427184E-5</c:v>
                </c:pt>
                <c:pt idx="863">
                  <c:v>9.0783894258563794E-5</c:v>
                </c:pt>
                <c:pt idx="864">
                  <c:v>9.0800747916329778E-5</c:v>
                </c:pt>
                <c:pt idx="865">
                  <c:v>9.0816799312306684E-5</c:v>
                </c:pt>
                <c:pt idx="866">
                  <c:v>9.0832048403425853E-5</c:v>
                </c:pt>
                <c:pt idx="867">
                  <c:v>9.0846495148807119E-5</c:v>
                </c:pt>
                <c:pt idx="868">
                  <c:v>9.0860139509753597E-5</c:v>
                </c:pt>
                <c:pt idx="869">
                  <c:v>9.0872981449746499E-5</c:v>
                </c:pt>
                <c:pt idx="870">
                  <c:v>9.0885020934440279E-5</c:v>
                </c:pt>
                <c:pt idx="871">
                  <c:v>9.0896257931657849E-5</c:v>
                </c:pt>
                <c:pt idx="872">
                  <c:v>9.0906692411386582E-5</c:v>
                </c:pt>
                <c:pt idx="873">
                  <c:v>9.0916324345774165E-5</c:v>
                </c:pt>
                <c:pt idx="874">
                  <c:v>9.0925153709124992E-5</c:v>
                </c:pt>
                <c:pt idx="875">
                  <c:v>9.0933180477896725E-5</c:v>
                </c:pt>
                <c:pt idx="876">
                  <c:v>9.0940404630697024E-5</c:v>
                </c:pt>
                <c:pt idx="877">
                  <c:v>9.0946826148280991E-5</c:v>
                </c:pt>
                <c:pt idx="878">
                  <c:v>9.0952445013548397E-5</c:v>
                </c:pt>
                <c:pt idx="879">
                  <c:v>9.095726121154159E-5</c:v>
                </c:pt>
                <c:pt idx="880">
                  <c:v>9.0961274729443295E-5</c:v>
                </c:pt>
                <c:pt idx="881">
                  <c:v>9.0964485556575041E-5</c:v>
                </c:pt>
                <c:pt idx="882">
                  <c:v>9.0966893684395783E-5</c:v>
                </c:pt>
                <c:pt idx="883">
                  <c:v>9.0968499106500731E-5</c:v>
                </c:pt>
                <c:pt idx="884">
                  <c:v>9.0969301818620446E-5</c:v>
                </c:pt>
                <c:pt idx="885">
                  <c:v>9.0969301818620446E-5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2.7873148964994598E-2</c:v>
                </c:pt>
                <c:pt idx="1">
                  <c:v>2.7712148755493764E-2</c:v>
                </c:pt>
                <c:pt idx="2">
                  <c:v>2.7551149828948834E-2</c:v>
                </c:pt>
                <c:pt idx="3">
                  <c:v>2.7390153468310682E-2</c:v>
                </c:pt>
                <c:pt idx="4">
                  <c:v>2.7229160956530198E-2</c:v>
                </c:pt>
                <c:pt idx="5">
                  <c:v>2.7068173576558253E-2</c:v>
                </c:pt>
                <c:pt idx="6">
                  <c:v>2.6907192611345724E-2</c:v>
                </c:pt>
                <c:pt idx="7">
                  <c:v>2.6746219343843494E-2</c:v>
                </c:pt>
                <c:pt idx="8">
                  <c:v>2.6585255057002429E-2</c:v>
                </c:pt>
                <c:pt idx="9">
                  <c:v>2.6424301033773398E-2</c:v>
                </c:pt>
                <c:pt idx="10">
                  <c:v>2.6263358557107274E-2</c:v>
                </c:pt>
                <c:pt idx="11">
                  <c:v>2.6102428909954917E-2</c:v>
                </c:pt>
                <c:pt idx="12">
                  <c:v>2.5941513375267202E-2</c:v>
                </c:pt>
                <c:pt idx="13">
                  <c:v>2.5780613235994978E-2</c:v>
                </c:pt>
                <c:pt idx="14">
                  <c:v>2.5619729775089115E-2</c:v>
                </c:pt>
                <c:pt idx="15">
                  <c:v>2.5458864275500464E-2</c:v>
                </c:pt>
                <c:pt idx="16">
                  <c:v>2.5298018020179884E-2</c:v>
                </c:pt>
                <c:pt idx="17">
                  <c:v>2.5137192292078225E-2</c:v>
                </c:pt>
                <c:pt idx="18">
                  <c:v>2.4976388374146331E-2</c:v>
                </c:pt>
                <c:pt idx="19">
                  <c:v>2.4815607549335063E-2</c:v>
                </c:pt>
                <c:pt idx="20">
                  <c:v>2.4654851100595249E-2</c:v>
                </c:pt>
                <c:pt idx="21">
                  <c:v>2.4494120310877745E-2</c:v>
                </c:pt>
                <c:pt idx="22">
                  <c:v>2.4333416463133389E-2</c:v>
                </c:pt>
                <c:pt idx="23">
                  <c:v>2.4172740840313012E-2</c:v>
                </c:pt>
                <c:pt idx="24">
                  <c:v>2.4012094725367451E-2</c:v>
                </c:pt>
                <c:pt idx="25">
                  <c:v>2.3851479401247544E-2</c:v>
                </c:pt>
                <c:pt idx="26">
                  <c:v>2.3690896150904094E-2</c:v>
                </c:pt>
                <c:pt idx="27">
                  <c:v>2.3530346257287955E-2</c:v>
                </c:pt>
                <c:pt idx="28">
                  <c:v>2.3369831003349929E-2</c:v>
                </c:pt>
                <c:pt idx="29">
                  <c:v>2.3209351672040846E-2</c:v>
                </c:pt>
                <c:pt idx="30">
                  <c:v>2.3048909546311523E-2</c:v>
                </c:pt>
                <c:pt idx="31">
                  <c:v>2.2888505909112768E-2</c:v>
                </c:pt>
                <c:pt idx="32">
                  <c:v>2.2728142043395388E-2</c:v>
                </c:pt>
                <c:pt idx="33">
                  <c:v>2.2567819232110195E-2</c:v>
                </c:pt>
                <c:pt idx="34">
                  <c:v>2.2407538758207987E-2</c:v>
                </c:pt>
                <c:pt idx="35">
                  <c:v>2.2247301904639562E-2</c:v>
                </c:pt>
                <c:pt idx="36">
                  <c:v>2.2087109954355724E-2</c:v>
                </c:pt>
                <c:pt idx="37">
                  <c:v>2.1926964190307256E-2</c:v>
                </c:pt>
                <c:pt idx="38">
                  <c:v>2.1766865895444954E-2</c:v>
                </c:pt>
                <c:pt idx="39">
                  <c:v>2.1606816352719597E-2</c:v>
                </c:pt>
                <c:pt idx="40">
                  <c:v>2.144681684508197E-2</c:v>
                </c:pt>
                <c:pt idx="41">
                  <c:v>2.1286868655482846E-2</c:v>
                </c:pt>
                <c:pt idx="42">
                  <c:v>2.1126973066872997E-2</c:v>
                </c:pt>
                <c:pt idx="43">
                  <c:v>2.0967131362203198E-2</c:v>
                </c:pt>
                <c:pt idx="44">
                  <c:v>2.0807344824424215E-2</c:v>
                </c:pt>
                <c:pt idx="45">
                  <c:v>2.0647614736486807E-2</c:v>
                </c:pt>
                <c:pt idx="46">
                  <c:v>2.0487942381341735E-2</c:v>
                </c:pt>
                <c:pt idx="47">
                  <c:v>2.0328329041939746E-2</c:v>
                </c:pt>
                <c:pt idx="48">
                  <c:v>2.0168776001231601E-2</c:v>
                </c:pt>
                <c:pt idx="49">
                  <c:v>2.0009284542168031E-2</c:v>
                </c:pt>
                <c:pt idx="50">
                  <c:v>1.9849855947699786E-2</c:v>
                </c:pt>
                <c:pt idx="51">
                  <c:v>1.9690491500777594E-2</c:v>
                </c:pt>
                <c:pt idx="52">
                  <c:v>1.9531192484352197E-2</c:v>
                </c:pt>
                <c:pt idx="53">
                  <c:v>1.9371960181374315E-2</c:v>
                </c:pt>
                <c:pt idx="54">
                  <c:v>1.9212795874794675E-2</c:v>
                </c:pt>
                <c:pt idx="55">
                  <c:v>1.9053700847563994E-2</c:v>
                </c:pt>
                <c:pt idx="56">
                  <c:v>1.8894676382632987E-2</c:v>
                </c:pt>
                <c:pt idx="57">
                  <c:v>1.8735723762952353E-2</c:v>
                </c:pt>
                <c:pt idx="58">
                  <c:v>1.8576844271472808E-2</c:v>
                </c:pt>
                <c:pt idx="59">
                  <c:v>1.8418039191145048E-2</c:v>
                </c:pt>
                <c:pt idx="60">
                  <c:v>1.8259309804919768E-2</c:v>
                </c:pt>
                <c:pt idx="61">
                  <c:v>1.8100657395747646E-2</c:v>
                </c:pt>
                <c:pt idx="62">
                  <c:v>1.7942083246579376E-2</c:v>
                </c:pt>
                <c:pt idx="63">
                  <c:v>1.7783588640365632E-2</c:v>
                </c:pt>
                <c:pt idx="64">
                  <c:v>1.7625174860057099E-2</c:v>
                </c:pt>
                <c:pt idx="65">
                  <c:v>1.7466843188604433E-2</c:v>
                </c:pt>
                <c:pt idx="66">
                  <c:v>1.7308594908958301E-2</c:v>
                </c:pt>
                <c:pt idx="67">
                  <c:v>1.7150431304069364E-2</c:v>
                </c:pt>
                <c:pt idx="68">
                  <c:v>1.6992353656888264E-2</c:v>
                </c:pt>
                <c:pt idx="69">
                  <c:v>1.6834363250365653E-2</c:v>
                </c:pt>
                <c:pt idx="70">
                  <c:v>1.6676461367452176E-2</c:v>
                </c:pt>
                <c:pt idx="71">
                  <c:v>1.6518649291098461E-2</c:v>
                </c:pt>
                <c:pt idx="72">
                  <c:v>1.6360928304255139E-2</c:v>
                </c:pt>
                <c:pt idx="73">
                  <c:v>1.620329968987284E-2</c:v>
                </c:pt>
                <c:pt idx="74">
                  <c:v>1.6045764730902183E-2</c:v>
                </c:pt>
                <c:pt idx="75">
                  <c:v>1.5888324710293764E-2</c:v>
                </c:pt>
                <c:pt idx="76">
                  <c:v>1.5730980910998209E-2</c:v>
                </c:pt>
                <c:pt idx="77">
                  <c:v>1.55737346159661E-2</c:v>
                </c:pt>
                <c:pt idx="78">
                  <c:v>1.5416587108148042E-2</c:v>
                </c:pt>
                <c:pt idx="79">
                  <c:v>1.5259539670494614E-2</c:v>
                </c:pt>
                <c:pt idx="80">
                  <c:v>1.5102593585956399E-2</c:v>
                </c:pt>
                <c:pt idx="81">
                  <c:v>1.4945750137483973E-2</c:v>
                </c:pt>
                <c:pt idx="82">
                  <c:v>1.4789010608027904E-2</c:v>
                </c:pt>
                <c:pt idx="83">
                  <c:v>1.4632376280538753E-2</c:v>
                </c:pt>
                <c:pt idx="84">
                  <c:v>1.4475848437967072E-2</c:v>
                </c:pt>
                <c:pt idx="85">
                  <c:v>1.4319428363263415E-2</c:v>
                </c:pt>
                <c:pt idx="86">
                  <c:v>1.4163117339378316E-2</c:v>
                </c:pt>
                <c:pt idx="87">
                  <c:v>1.4006916649262314E-2</c:v>
                </c:pt>
                <c:pt idx="88">
                  <c:v>1.3850827575865933E-2</c:v>
                </c:pt>
                <c:pt idx="89">
                  <c:v>1.3694851402139696E-2</c:v>
                </c:pt>
                <c:pt idx="90">
                  <c:v>1.3538989411034114E-2</c:v>
                </c:pt>
                <c:pt idx="91">
                  <c:v>1.3383242885499694E-2</c:v>
                </c:pt>
                <c:pt idx="92">
                  <c:v>1.3227613108486939E-2</c:v>
                </c:pt>
                <c:pt idx="93">
                  <c:v>1.3072101362946334E-2</c:v>
                </c:pt>
                <c:pt idx="94">
                  <c:v>1.2916708931828362E-2</c:v>
                </c:pt>
                <c:pt idx="95">
                  <c:v>1.2761437098083507E-2</c:v>
                </c:pt>
                <c:pt idx="96">
                  <c:v>1.2606287144662234E-2</c:v>
                </c:pt>
                <c:pt idx="97">
                  <c:v>1.2451260354515003E-2</c:v>
                </c:pt>
                <c:pt idx="98">
                  <c:v>1.229635801059227E-2</c:v>
                </c:pt>
                <c:pt idx="99">
                  <c:v>1.2141581395844481E-2</c:v>
                </c:pt>
                <c:pt idx="100">
                  <c:v>1.1986931793222072E-2</c:v>
                </c:pt>
                <c:pt idx="101">
                  <c:v>1.1832410485675468E-2</c:v>
                </c:pt>
                <c:pt idx="102">
                  <c:v>1.16780187561551E-2</c:v>
                </c:pt>
                <c:pt idx="103">
                  <c:v>1.1523757887611381E-2</c:v>
                </c:pt>
                <c:pt idx="104">
                  <c:v>1.1369629162994707E-2</c:v>
                </c:pt>
                <c:pt idx="105">
                  <c:v>1.1215633865255483E-2</c:v>
                </c:pt>
                <c:pt idx="106">
                  <c:v>1.1061773277344093E-2</c:v>
                </c:pt>
                <c:pt idx="107">
                  <c:v>1.090804868221092E-2</c:v>
                </c:pt>
                <c:pt idx="108">
                  <c:v>1.0754461362806335E-2</c:v>
                </c:pt>
                <c:pt idx="109">
                  <c:v>1.0601012602080699E-2</c:v>
                </c:pt>
                <c:pt idx="110">
                  <c:v>1.044770368298437E-2</c:v>
                </c:pt>
                <c:pt idx="111">
                  <c:v>1.0294535888467689E-2</c:v>
                </c:pt>
                <c:pt idx="112">
                  <c:v>1.0141510501480993E-2</c:v>
                </c:pt>
                <c:pt idx="113">
                  <c:v>9.9886288049746055E-3</c:v>
                </c:pt>
                <c:pt idx="114">
                  <c:v>9.8358920818988511E-3</c:v>
                </c:pt>
                <c:pt idx="115">
                  <c:v>9.6833016152040336E-3</c:v>
                </c:pt>
                <c:pt idx="116">
                  <c:v>9.5308586878404544E-3</c:v>
                </c:pt>
                <c:pt idx="117">
                  <c:v>9.3785645827584047E-3</c:v>
                </c:pt>
                <c:pt idx="118">
                  <c:v>9.2264205829081618E-3</c:v>
                </c:pt>
                <c:pt idx="119">
                  <c:v>9.0744279712399976E-3</c:v>
                </c:pt>
                <c:pt idx="120">
                  <c:v>8.9225880307041722E-3</c:v>
                </c:pt>
                <c:pt idx="121">
                  <c:v>8.7709020442509351E-3</c:v>
                </c:pt>
                <c:pt idx="122">
                  <c:v>8.6193712948305305E-3</c:v>
                </c:pt>
                <c:pt idx="123">
                  <c:v>8.4679970653931853E-3</c:v>
                </c:pt>
                <c:pt idx="124">
                  <c:v>8.3167806388891232E-3</c:v>
                </c:pt>
                <c:pt idx="125">
                  <c:v>8.1657232982685554E-3</c:v>
                </c:pt>
                <c:pt idx="126">
                  <c:v>8.0148263264816812E-3</c:v>
                </c:pt>
                <c:pt idx="127">
                  <c:v>7.8640910064786892E-3</c:v>
                </c:pt>
                <c:pt idx="128">
                  <c:v>7.7135186212097607E-3</c:v>
                </c:pt>
                <c:pt idx="129">
                  <c:v>7.5631104536250625E-3</c:v>
                </c:pt>
                <c:pt idx="130">
                  <c:v>7.4128677866747541E-3</c:v>
                </c:pt>
                <c:pt idx="131">
                  <c:v>7.2627919033089816E-3</c:v>
                </c:pt>
                <c:pt idx="132">
                  <c:v>7.112884086477882E-3</c:v>
                </c:pt>
                <c:pt idx="133">
                  <c:v>6.9631456191315789E-3</c:v>
                </c:pt>
                <c:pt idx="134">
                  <c:v>6.8135777842201865E-3</c:v>
                </c:pt>
                <c:pt idx="135">
                  <c:v>6.6641818646938069E-3</c:v>
                </c:pt>
                <c:pt idx="136">
                  <c:v>6.5149591435025326E-3</c:v>
                </c:pt>
                <c:pt idx="137">
                  <c:v>6.3659109035964405E-3</c:v>
                </c:pt>
                <c:pt idx="138">
                  <c:v>6.2170384279256006E-3</c:v>
                </c:pt>
                <c:pt idx="139">
                  <c:v>6.0683429994400672E-3</c:v>
                </c:pt>
                <c:pt idx="140">
                  <c:v>5.9198259010898851E-3</c:v>
                </c:pt>
                <c:pt idx="141">
                  <c:v>5.7714884158250879E-3</c:v>
                </c:pt>
                <c:pt idx="142">
                  <c:v>5.6233318265956934E-3</c:v>
                </c:pt>
                <c:pt idx="143">
                  <c:v>5.4753574163517093E-3</c:v>
                </c:pt>
                <c:pt idx="144">
                  <c:v>5.3275664680431326E-3</c:v>
                </c:pt>
                <c:pt idx="145">
                  <c:v>5.1799602646199457E-3</c:v>
                </c:pt>
                <c:pt idx="146">
                  <c:v>5.0325400890321179E-3</c:v>
                </c:pt>
                <c:pt idx="147">
                  <c:v>4.8853072242296082E-3</c:v>
                </c:pt>
                <c:pt idx="148">
                  <c:v>4.7382629531623616E-3</c:v>
                </c:pt>
                <c:pt idx="149">
                  <c:v>4.5914085587803076E-3</c:v>
                </c:pt>
                <c:pt idx="150">
                  <c:v>4.4447453240333678E-3</c:v>
                </c:pt>
                <c:pt idx="151">
                  <c:v>4.2982745318714466E-3</c:v>
                </c:pt>
                <c:pt idx="152">
                  <c:v>4.151997465244436E-3</c:v>
                </c:pt>
                <c:pt idx="153">
                  <c:v>4.0059154071022144E-3</c:v>
                </c:pt>
                <c:pt idx="154">
                  <c:v>3.8600296403946475E-3</c:v>
                </c:pt>
                <c:pt idx="155">
                  <c:v>3.7143414480715863E-3</c:v>
                </c:pt>
                <c:pt idx="156">
                  <c:v>3.5688521130828673E-3</c:v>
                </c:pt>
                <c:pt idx="157">
                  <c:v>3.4235629183783146E-3</c:v>
                </c:pt>
                <c:pt idx="158">
                  <c:v>3.2784751469077376E-3</c:v>
                </c:pt>
                <c:pt idx="159">
                  <c:v>3.1335900816209313E-3</c:v>
                </c:pt>
                <c:pt idx="160">
                  <c:v>2.9889090054676759E-3</c:v>
                </c:pt>
                <c:pt idx="161">
                  <c:v>2.8444332013977374E-3</c:v>
                </c:pt>
                <c:pt idx="162">
                  <c:v>2.7001639523608675E-3</c:v>
                </c:pt>
                <c:pt idx="163">
                  <c:v>2.5561025413068025E-3</c:v>
                </c:pt>
                <c:pt idx="164">
                  <c:v>2.412250251185263E-3</c:v>
                </c:pt>
                <c:pt idx="165">
                  <c:v>2.2686083649459564E-3</c:v>
                </c:pt>
                <c:pt idx="166">
                  <c:v>2.125178165538573E-3</c:v>
                </c:pt>
                <c:pt idx="167">
                  <c:v>1.9819609359127887E-3</c:v>
                </c:pt>
                <c:pt idx="168">
                  <c:v>1.8389579590182635E-3</c:v>
                </c:pt>
                <c:pt idx="169">
                  <c:v>1.6961705178046415E-3</c:v>
                </c:pt>
                <c:pt idx="170">
                  <c:v>1.5535998952215511E-3</c:v>
                </c:pt>
                <c:pt idx="171">
                  <c:v>1.4112473742186047E-3</c:v>
                </c:pt>
                <c:pt idx="172">
                  <c:v>1.2691142377453987E-3</c:v>
                </c:pt>
                <c:pt idx="173">
                  <c:v>1.1272017687515123E-3</c:v>
                </c:pt>
                <c:pt idx="174">
                  <c:v>9.8551125018650921E-4</c:v>
                </c:pt>
                <c:pt idx="175">
                  <c:v>8.4404396499993624E-4</c:v>
                </c:pt>
                <c:pt idx="176">
                  <c:v>7.0280119614132299E-4</c:v>
                </c:pt>
                <c:pt idx="177">
                  <c:v>5.6178422656018236E-4</c:v>
                </c:pt>
                <c:pt idx="178">
                  <c:v>4.2099433920601023E-4</c:v>
                </c:pt>
                <c:pt idx="179">
                  <c:v>2.8043281702828471E-4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2.7950396092919739E-4</c:v>
                </c:pt>
                <c:pt idx="183">
                  <c:v>4.1890441298313109E-4</c:v>
                </c:pt>
                <c:pt idx="184">
                  <c:v>5.5806880216412072E-4</c:v>
                </c:pt>
                <c:pt idx="185">
                  <c:v>6.9699584552281393E-4</c:v>
                </c:pt>
                <c:pt idx="186">
                  <c:v>8.3568426010987684E-4</c:v>
                </c:pt>
                <c:pt idx="187">
                  <c:v>9.7413276297599472E-4</c:v>
                </c:pt>
                <c:pt idx="188">
                  <c:v>1.1123400711718719E-3</c:v>
                </c:pt>
                <c:pt idx="189">
                  <c:v>1.2503049017482315E-3</c:v>
                </c:pt>
                <c:pt idx="190">
                  <c:v>1.3880259717558164E-3</c:v>
                </c:pt>
                <c:pt idx="191">
                  <c:v>1.5255019982453894E-3</c:v>
                </c:pt>
                <c:pt idx="192">
                  <c:v>1.6627316982677325E-3</c:v>
                </c:pt>
                <c:pt idx="193">
                  <c:v>1.7997137888736479E-3</c:v>
                </c:pt>
                <c:pt idx="194">
                  <c:v>1.9364469871139584E-3</c:v>
                </c:pt>
                <c:pt idx="195">
                  <c:v>2.0729300100395067E-3</c:v>
                </c:pt>
                <c:pt idx="196">
                  <c:v>2.2091615747011563E-3</c:v>
                </c:pt>
                <c:pt idx="197">
                  <c:v>2.3451403981497912E-3</c:v>
                </c:pt>
                <c:pt idx="198">
                  <c:v>2.4808651974363174E-3</c:v>
                </c:pt>
                <c:pt idx="199">
                  <c:v>2.61633468961166E-3</c:v>
                </c:pt>
                <c:pt idx="200">
                  <c:v>2.7515475917267674E-3</c:v>
                </c:pt>
                <c:pt idx="201">
                  <c:v>2.8865026208326088E-3</c:v>
                </c:pt>
                <c:pt idx="202">
                  <c:v>3.0211984939801763E-3</c:v>
                </c:pt>
                <c:pt idx="203">
                  <c:v>3.1556339282204819E-3</c:v>
                </c:pt>
                <c:pt idx="204">
                  <c:v>3.2898076406045616E-3</c:v>
                </c:pt>
                <c:pt idx="205">
                  <c:v>3.4237183481834734E-3</c:v>
                </c:pt>
                <c:pt idx="206">
                  <c:v>3.5573647680082975E-3</c:v>
                </c:pt>
                <c:pt idx="207">
                  <c:v>3.6907456171301378E-3</c:v>
                </c:pt>
                <c:pt idx="208">
                  <c:v>3.823859612600121E-3</c:v>
                </c:pt>
                <c:pt idx="209">
                  <c:v>3.956705471469397E-3</c:v>
                </c:pt>
                <c:pt idx="210">
                  <c:v>4.0892819107891379E-3</c:v>
                </c:pt>
                <c:pt idx="211">
                  <c:v>4.2215876476105431E-3</c:v>
                </c:pt>
                <c:pt idx="212">
                  <c:v>4.3536213989848324E-3</c:v>
                </c:pt>
                <c:pt idx="213">
                  <c:v>4.4853818819632525E-3</c:v>
                </c:pt>
                <c:pt idx="214">
                  <c:v>4.6168678135970719E-3</c:v>
                </c:pt>
                <c:pt idx="215">
                  <c:v>4.7480779109375874E-3</c:v>
                </c:pt>
                <c:pt idx="216">
                  <c:v>4.8790108910361178E-3</c:v>
                </c:pt>
                <c:pt idx="217">
                  <c:v>5.0096654709440077E-3</c:v>
                </c:pt>
                <c:pt idx="218">
                  <c:v>5.1400403677126288E-3</c:v>
                </c:pt>
                <c:pt idx="219">
                  <c:v>5.270134298393377E-3</c:v>
                </c:pt>
                <c:pt idx="220">
                  <c:v>5.399945980037674E-3</c:v>
                </c:pt>
                <c:pt idx="221">
                  <c:v>5.5294741296969697E-3</c:v>
                </c:pt>
                <c:pt idx="222">
                  <c:v>5.658717464422737E-3</c:v>
                </c:pt>
                <c:pt idx="223">
                  <c:v>5.7876747012664794E-3</c:v>
                </c:pt>
                <c:pt idx="224">
                  <c:v>5.9163445572797246E-3</c:v>
                </c:pt>
                <c:pt idx="225">
                  <c:v>6.0447257495140289E-3</c:v>
                </c:pt>
                <c:pt idx="226">
                  <c:v>6.1728169950209773E-3</c:v>
                </c:pt>
                <c:pt idx="227">
                  <c:v>6.3006170108521799E-3</c:v>
                </c:pt>
                <c:pt idx="228">
                  <c:v>6.4281245140592764E-3</c:v>
                </c:pt>
                <c:pt idx="229">
                  <c:v>6.5553382216939349E-3</c:v>
                </c:pt>
                <c:pt idx="230">
                  <c:v>6.6822568508078523E-3</c:v>
                </c:pt>
                <c:pt idx="231">
                  <c:v>6.8088791184527531E-3</c:v>
                </c:pt>
                <c:pt idx="232">
                  <c:v>6.9352037416803942E-3</c:v>
                </c:pt>
                <c:pt idx="233">
                  <c:v>7.0612294375425582E-3</c:v>
                </c:pt>
                <c:pt idx="234">
                  <c:v>7.1869549230910617E-3</c:v>
                </c:pt>
                <c:pt idx="235">
                  <c:v>7.3123789153777471E-3</c:v>
                </c:pt>
                <c:pt idx="236">
                  <c:v>7.4375001314544902E-3</c:v>
                </c:pt>
                <c:pt idx="237">
                  <c:v>7.5623172883731958E-3</c:v>
                </c:pt>
                <c:pt idx="238">
                  <c:v>7.6868291031858002E-3</c:v>
                </c:pt>
                <c:pt idx="239">
                  <c:v>7.8110342929442727E-3</c:v>
                </c:pt>
                <c:pt idx="240">
                  <c:v>7.934931574700611E-3</c:v>
                </c:pt>
                <c:pt idx="241">
                  <c:v>8.0585196655068494E-3</c:v>
                </c:pt>
                <c:pt idx="242">
                  <c:v>8.1817972824150507E-3</c:v>
                </c:pt>
                <c:pt idx="243">
                  <c:v>8.3047631424773092E-3</c:v>
                </c:pt>
                <c:pt idx="244">
                  <c:v>8.4274159627457587E-3</c:v>
                </c:pt>
                <c:pt idx="245">
                  <c:v>8.5497544602725611E-3</c:v>
                </c:pt>
                <c:pt idx="246">
                  <c:v>8.6717773521099092E-3</c:v>
                </c:pt>
                <c:pt idx="247">
                  <c:v>8.7934833553100378E-3</c:v>
                </c:pt>
                <c:pt idx="248">
                  <c:v>8.9148711869252092E-3</c:v>
                </c:pt>
                <c:pt idx="249">
                  <c:v>9.0359395640077257E-3</c:v>
                </c:pt>
                <c:pt idx="250">
                  <c:v>9.156687203609919E-3</c:v>
                </c:pt>
                <c:pt idx="251">
                  <c:v>9.2771128227841608E-3</c:v>
                </c:pt>
                <c:pt idx="252">
                  <c:v>9.3972151385828574E-3</c:v>
                </c:pt>
                <c:pt idx="253">
                  <c:v>9.5169928680584465E-3</c:v>
                </c:pt>
                <c:pt idx="254">
                  <c:v>9.6364447282634106E-3</c:v>
                </c:pt>
                <c:pt idx="255">
                  <c:v>9.7555694362502637E-3</c:v>
                </c:pt>
                <c:pt idx="256">
                  <c:v>9.8743657090715597E-3</c:v>
                </c:pt>
                <c:pt idx="257">
                  <c:v>9.9928322637798869E-3</c:v>
                </c:pt>
                <c:pt idx="258">
                  <c:v>1.0110967817427872E-2</c:v>
                </c:pt>
                <c:pt idx="259">
                  <c:v>1.0228771087068185E-2</c:v>
                </c:pt>
                <c:pt idx="260">
                  <c:v>1.0346240789753528E-2</c:v>
                </c:pt>
                <c:pt idx="261">
                  <c:v>1.0463375642536649E-2</c:v>
                </c:pt>
                <c:pt idx="262">
                  <c:v>1.0580174362470328E-2</c:v>
                </c:pt>
                <c:pt idx="263">
                  <c:v>1.069663566660739E-2</c:v>
                </c:pt>
                <c:pt idx="264">
                  <c:v>1.0812758272000704E-2</c:v>
                </c:pt>
                <c:pt idx="265">
                  <c:v>1.092854089570317E-2</c:v>
                </c:pt>
                <c:pt idx="266">
                  <c:v>1.1043982254767737E-2</c:v>
                </c:pt>
                <c:pt idx="267">
                  <c:v>1.1159081066247394E-2</c:v>
                </c:pt>
                <c:pt idx="268">
                  <c:v>1.127383604719517E-2</c:v>
                </c:pt>
                <c:pt idx="269">
                  <c:v>1.138824591466414E-2</c:v>
                </c:pt>
                <c:pt idx="270">
                  <c:v>1.1502309385707416E-2</c:v>
                </c:pt>
                <c:pt idx="271">
                  <c:v>1.1616025177378163E-2</c:v>
                </c:pt>
                <c:pt idx="272">
                  <c:v>1.172939200672958E-2</c:v>
                </c:pt>
                <c:pt idx="273">
                  <c:v>1.1842408590814918E-2</c:v>
                </c:pt>
                <c:pt idx="274">
                  <c:v>1.1955073646687469E-2</c:v>
                </c:pt>
                <c:pt idx="275">
                  <c:v>1.2067386095317028E-2</c:v>
                </c:pt>
                <c:pt idx="276">
                  <c:v>1.2179344654930263E-2</c:v>
                </c:pt>
                <c:pt idx="277">
                  <c:v>1.2290948043755452E-2</c:v>
                </c:pt>
                <c:pt idx="278">
                  <c:v>1.2402194980022537E-2</c:v>
                </c:pt>
                <c:pt idx="279">
                  <c:v>1.2513084181963185E-2</c:v>
                </c:pt>
                <c:pt idx="280">
                  <c:v>1.262361436781087E-2</c:v>
                </c:pt>
                <c:pt idx="281">
                  <c:v>1.2733784255800972E-2</c:v>
                </c:pt>
                <c:pt idx="282">
                  <c:v>1.284359256417089E-2</c:v>
                </c:pt>
                <c:pt idx="283">
                  <c:v>1.2953038011160167E-2</c:v>
                </c:pt>
                <c:pt idx="284">
                  <c:v>1.3062119315010629E-2</c:v>
                </c:pt>
                <c:pt idx="285">
                  <c:v>1.3170835193966534E-2</c:v>
                </c:pt>
                <c:pt idx="286">
                  <c:v>1.3279184366274736E-2</c:v>
                </c:pt>
                <c:pt idx="287">
                  <c:v>1.3387165550184868E-2</c:v>
                </c:pt>
                <c:pt idx="288">
                  <c:v>1.3494777463949507E-2</c:v>
                </c:pt>
                <c:pt idx="289">
                  <c:v>1.360201882582439E-2</c:v>
                </c:pt>
                <c:pt idx="290">
                  <c:v>1.3708888354068608E-2</c:v>
                </c:pt>
                <c:pt idx="291">
                  <c:v>1.3815384766944818E-2</c:v>
                </c:pt>
                <c:pt idx="292">
                  <c:v>1.3921506782719474E-2</c:v>
                </c:pt>
                <c:pt idx="293">
                  <c:v>1.4027253119663049E-2</c:v>
                </c:pt>
                <c:pt idx="294">
                  <c:v>1.4132622496050287E-2</c:v>
                </c:pt>
                <c:pt idx="295">
                  <c:v>1.4237613630160439E-2</c:v>
                </c:pt>
                <c:pt idx="296">
                  <c:v>1.4342225240277524E-2</c:v>
                </c:pt>
                <c:pt idx="297">
                  <c:v>1.444645604469059E-2</c:v>
                </c:pt>
                <c:pt idx="298">
                  <c:v>1.4550304761693993E-2</c:v>
                </c:pt>
                <c:pt idx="299">
                  <c:v>1.4653770109587658E-2</c:v>
                </c:pt>
                <c:pt idx="300">
                  <c:v>1.4756850806677381E-2</c:v>
                </c:pt>
                <c:pt idx="301">
                  <c:v>1.4859545571275109E-2</c:v>
                </c:pt>
                <c:pt idx="302">
                  <c:v>1.496185312169924E-2</c:v>
                </c:pt>
                <c:pt idx="303">
                  <c:v>1.5063772176274927E-2</c:v>
                </c:pt>
                <c:pt idx="304">
                  <c:v>1.516530145333439E-2</c:v>
                </c:pt>
                <c:pt idx="305">
                  <c:v>1.5266439671217234E-2</c:v>
                </c:pt>
                <c:pt idx="306">
                  <c:v>1.5367185548270771E-2</c:v>
                </c:pt>
                <c:pt idx="307">
                  <c:v>1.546753780285034E-2</c:v>
                </c:pt>
                <c:pt idx="308">
                  <c:v>1.556749515331966E-2</c:v>
                </c:pt>
                <c:pt idx="309">
                  <c:v>1.566705631805115E-2</c:v>
                </c:pt>
                <c:pt idx="310">
                  <c:v>1.5766220015426293E-2</c:v>
                </c:pt>
                <c:pt idx="311">
                  <c:v>1.5864984963835978E-2</c:v>
                </c:pt>
                <c:pt idx="312">
                  <c:v>1.5963349881680862E-2</c:v>
                </c:pt>
                <c:pt idx="313">
                  <c:v>1.606131348737173E-2</c:v>
                </c:pt>
                <c:pt idx="314">
                  <c:v>1.6158874499329866E-2</c:v>
                </c:pt>
                <c:pt idx="315">
                  <c:v>1.6256031635987437E-2</c:v>
                </c:pt>
                <c:pt idx="316">
                  <c:v>1.635278361578785E-2</c:v>
                </c:pt>
                <c:pt idx="317">
                  <c:v>1.6449129157186174E-2</c:v>
                </c:pt>
                <c:pt idx="318">
                  <c:v>1.6545066978649492E-2</c:v>
                </c:pt>
                <c:pt idx="319">
                  <c:v>1.6640595798657325E-2</c:v>
                </c:pt>
                <c:pt idx="320">
                  <c:v>1.6735714335702038E-2</c:v>
                </c:pt>
                <c:pt idx="321">
                  <c:v>1.6830421308289222E-2</c:v>
                </c:pt>
                <c:pt idx="322">
                  <c:v>1.6924715434938134E-2</c:v>
                </c:pt>
                <c:pt idx="323">
                  <c:v>1.7018595434182118E-2</c:v>
                </c:pt>
                <c:pt idx="324">
                  <c:v>1.7112060024568998E-2</c:v>
                </c:pt>
                <c:pt idx="325">
                  <c:v>1.7205107924661553E-2</c:v>
                </c:pt>
                <c:pt idx="326">
                  <c:v>1.7297737853037922E-2</c:v>
                </c:pt>
                <c:pt idx="327">
                  <c:v>1.7389948528292072E-2</c:v>
                </c:pt>
                <c:pt idx="328">
                  <c:v>1.7481738669034221E-2</c:v>
                </c:pt>
                <c:pt idx="329">
                  <c:v>1.7573106993891318E-2</c:v>
                </c:pt>
                <c:pt idx="330">
                  <c:v>1.7664052221507485E-2</c:v>
                </c:pt>
                <c:pt idx="331">
                  <c:v>1.7754573070544493E-2</c:v>
                </c:pt>
                <c:pt idx="332">
                  <c:v>1.7844668259682239E-2</c:v>
                </c:pt>
                <c:pt idx="333">
                  <c:v>1.793433650761922E-2</c:v>
                </c:pt>
                <c:pt idx="334">
                  <c:v>1.8023576533073005E-2</c:v>
                </c:pt>
                <c:pt idx="335">
                  <c:v>1.8112387054780757E-2</c:v>
                </c:pt>
                <c:pt idx="336">
                  <c:v>1.8200766791499703E-2</c:v>
                </c:pt>
                <c:pt idx="337">
                  <c:v>1.8288714462007666E-2</c:v>
                </c:pt>
                <c:pt idx="338">
                  <c:v>1.8376228785103539E-2</c:v>
                </c:pt>
                <c:pt idx="339">
                  <c:v>1.8463308479607844E-2</c:v>
                </c:pt>
                <c:pt idx="340">
                  <c:v>1.854995226436322E-2</c:v>
                </c:pt>
                <c:pt idx="341">
                  <c:v>1.8636158858234986E-2</c:v>
                </c:pt>
                <c:pt idx="342">
                  <c:v>1.8721926980111655E-2</c:v>
                </c:pt>
                <c:pt idx="343">
                  <c:v>1.880725534890549E-2</c:v>
                </c:pt>
                <c:pt idx="344">
                  <c:v>1.8892142683553048E-2</c:v>
                </c:pt>
                <c:pt idx="345">
                  <c:v>1.897658770301576E-2</c:v>
                </c:pt>
                <c:pt idx="346">
                  <c:v>1.9060589126280468E-2</c:v>
                </c:pt>
                <c:pt idx="347">
                  <c:v>1.9144145672360027E-2</c:v>
                </c:pt>
                <c:pt idx="348">
                  <c:v>1.9227256060293865E-2</c:v>
                </c:pt>
                <c:pt idx="349">
                  <c:v>1.930991900914858E-2</c:v>
                </c:pt>
                <c:pt idx="350">
                  <c:v>1.9392133238018545E-2</c:v>
                </c:pt>
                <c:pt idx="351">
                  <c:v>1.9473897466026496E-2</c:v>
                </c:pt>
                <c:pt idx="352">
                  <c:v>1.9555210412324157E-2</c:v>
                </c:pt>
                <c:pt idx="353">
                  <c:v>1.963607079609286E-2</c:v>
                </c:pt>
                <c:pt idx="354">
                  <c:v>1.9716477336544174E-2</c:v>
                </c:pt>
                <c:pt idx="355">
                  <c:v>1.9796428752920522E-2</c:v>
                </c:pt>
                <c:pt idx="356">
                  <c:v>1.987592376449587E-2</c:v>
                </c:pt>
                <c:pt idx="357">
                  <c:v>1.9954961090576335E-2</c:v>
                </c:pt>
                <c:pt idx="358">
                  <c:v>2.0033539450500872E-2</c:v>
                </c:pt>
                <c:pt idx="359">
                  <c:v>2.0111657563641951E-2</c:v>
                </c:pt>
                <c:pt idx="360">
                  <c:v>2.0189314149406223E-2</c:v>
                </c:pt>
                <c:pt idx="361">
                  <c:v>2.0266507927235219E-2</c:v>
                </c:pt>
                <c:pt idx="362">
                  <c:v>2.0343237616606051E-2</c:v>
                </c:pt>
                <c:pt idx="363">
                  <c:v>2.0419501937032111E-2</c:v>
                </c:pt>
                <c:pt idx="364">
                  <c:v>2.0495299608063802E-2</c:v>
                </c:pt>
                <c:pt idx="365">
                  <c:v>2.0570629349289264E-2</c:v>
                </c:pt>
                <c:pt idx="366">
                  <c:v>2.064548988033511E-2</c:v>
                </c:pt>
                <c:pt idx="367">
                  <c:v>2.0719879920867171E-2</c:v>
                </c:pt>
                <c:pt idx="368">
                  <c:v>2.0793798190591267E-2</c:v>
                </c:pt>
                <c:pt idx="369">
                  <c:v>2.0867243409253961E-2</c:v>
                </c:pt>
                <c:pt idx="370">
                  <c:v>2.0940214296643361E-2</c:v>
                </c:pt>
                <c:pt idx="371">
                  <c:v>2.1012709572589893E-2</c:v>
                </c:pt>
                <c:pt idx="372">
                  <c:v>2.1084727956967111E-2</c:v>
                </c:pt>
                <c:pt idx="373">
                  <c:v>2.1156268169692523E-2</c:v>
                </c:pt>
                <c:pt idx="374">
                  <c:v>2.1227328930728387E-2</c:v>
                </c:pt>
                <c:pt idx="375">
                  <c:v>2.1297908960082577E-2</c:v>
                </c:pt>
                <c:pt idx="376">
                  <c:v>2.1368006977809426E-2</c:v>
                </c:pt>
                <c:pt idx="377">
                  <c:v>2.1437621704010579E-2</c:v>
                </c:pt>
                <c:pt idx="378">
                  <c:v>2.1506751858835872E-2</c:v>
                </c:pt>
                <c:pt idx="379">
                  <c:v>2.1575396162484217E-2</c:v>
                </c:pt>
                <c:pt idx="380">
                  <c:v>2.1643553335204513E-2</c:v>
                </c:pt>
                <c:pt idx="381">
                  <c:v>2.1711222097296548E-2</c:v>
                </c:pt>
                <c:pt idx="382">
                  <c:v>2.1778401169111922E-2</c:v>
                </c:pt>
                <c:pt idx="383">
                  <c:v>2.1845089271054996E-2</c:v>
                </c:pt>
                <c:pt idx="384">
                  <c:v>2.191128512358384E-2</c:v>
                </c:pt>
                <c:pt idx="385">
                  <c:v>2.1976987447211209E-2</c:v>
                </c:pt>
                <c:pt idx="386">
                  <c:v>2.2042194962505503E-2</c:v>
                </c:pt>
                <c:pt idx="387">
                  <c:v>2.2106906390091798E-2</c:v>
                </c:pt>
                <c:pt idx="388">
                  <c:v>2.2171120450652834E-2</c:v>
                </c:pt>
                <c:pt idx="389">
                  <c:v>2.2234835864930035E-2</c:v>
                </c:pt>
                <c:pt idx="390">
                  <c:v>2.2298051353724587E-2</c:v>
                </c:pt>
                <c:pt idx="391">
                  <c:v>2.2360765637898451E-2</c:v>
                </c:pt>
                <c:pt idx="392">
                  <c:v>2.2422977438375478E-2</c:v>
                </c:pt>
                <c:pt idx="393">
                  <c:v>2.2484685476142463E-2</c:v>
                </c:pt>
                <c:pt idx="394">
                  <c:v>2.2545888472250288E-2</c:v>
                </c:pt>
                <c:pt idx="395">
                  <c:v>2.2606585147815019E-2</c:v>
                </c:pt>
                <c:pt idx="396">
                  <c:v>2.2666774224019061E-2</c:v>
                </c:pt>
                <c:pt idx="397">
                  <c:v>2.2726454422112317E-2</c:v>
                </c:pt>
                <c:pt idx="398">
                  <c:v>2.2785624463413364E-2</c:v>
                </c:pt>
                <c:pt idx="399">
                  <c:v>2.2844283069310641E-2</c:v>
                </c:pt>
                <c:pt idx="400">
                  <c:v>2.2902428961263686E-2</c:v>
                </c:pt>
                <c:pt idx="401">
                  <c:v>2.2960060860804338E-2</c:v>
                </c:pt>
                <c:pt idx="402">
                  <c:v>2.3017177489538024E-2</c:v>
                </c:pt>
                <c:pt idx="403">
                  <c:v>2.3073777569144999E-2</c:v>
                </c:pt>
                <c:pt idx="404">
                  <c:v>2.3129859821381674E-2</c:v>
                </c:pt>
                <c:pt idx="405">
                  <c:v>2.3185422968081904E-2</c:v>
                </c:pt>
                <c:pt idx="406">
                  <c:v>2.3240465731158334E-2</c:v>
                </c:pt>
                <c:pt idx="407">
                  <c:v>2.3294986832603753E-2</c:v>
                </c:pt>
                <c:pt idx="408">
                  <c:v>2.3348984994492478E-2</c:v>
                </c:pt>
                <c:pt idx="409">
                  <c:v>2.3402458938981744E-2</c:v>
                </c:pt>
                <c:pt idx="410">
                  <c:v>2.3455407388313136E-2</c:v>
                </c:pt>
                <c:pt idx="411">
                  <c:v>2.3507829064814051E-2</c:v>
                </c:pt>
                <c:pt idx="412">
                  <c:v>2.3559722690899124E-2</c:v>
                </c:pt>
                <c:pt idx="413">
                  <c:v>2.3611086989071783E-2</c:v>
                </c:pt>
                <c:pt idx="414">
                  <c:v>2.3661920681925713E-2</c:v>
                </c:pt>
                <c:pt idx="415">
                  <c:v>2.371222249214644E-2</c:v>
                </c:pt>
                <c:pt idx="416">
                  <c:v>2.3761991142512887E-2</c:v>
                </c:pt>
                <c:pt idx="417">
                  <c:v>2.3811225355898972E-2</c:v>
                </c:pt>
                <c:pt idx="418">
                  <c:v>2.3859923855275231E-2</c:v>
                </c:pt>
                <c:pt idx="419">
                  <c:v>2.3908085363710464E-2</c:v>
                </c:pt>
                <c:pt idx="420">
                  <c:v>2.3955708604373429E-2</c:v>
                </c:pt>
                <c:pt idx="421">
                  <c:v>2.4002792300534544E-2</c:v>
                </c:pt>
                <c:pt idx="422">
                  <c:v>2.4049335175567611E-2</c:v>
                </c:pt>
                <c:pt idx="423">
                  <c:v>2.4095335952951599E-2</c:v>
                </c:pt>
                <c:pt idx="424">
                  <c:v>2.4140793356272432E-2</c:v>
                </c:pt>
                <c:pt idx="425">
                  <c:v>2.4185706109224818E-2</c:v>
                </c:pt>
                <c:pt idx="426">
                  <c:v>2.4230072935614105E-2</c:v>
                </c:pt>
                <c:pt idx="427">
                  <c:v>2.4273892559358187E-2</c:v>
                </c:pt>
                <c:pt idx="428">
                  <c:v>2.4317163704489404E-2</c:v>
                </c:pt>
                <c:pt idx="429">
                  <c:v>2.4359885095156516E-2</c:v>
                </c:pt>
                <c:pt idx="430">
                  <c:v>2.4402055455626698E-2</c:v>
                </c:pt>
                <c:pt idx="431">
                  <c:v>2.4443673510287565E-2</c:v>
                </c:pt>
                <c:pt idx="432">
                  <c:v>2.448473798364921E-2</c:v>
                </c:pt>
                <c:pt idx="433">
                  <c:v>2.4525247600346356E-2</c:v>
                </c:pt>
                <c:pt idx="434">
                  <c:v>2.4565201085140442E-2</c:v>
                </c:pt>
                <c:pt idx="435">
                  <c:v>2.4604597162921817E-2</c:v>
                </c:pt>
                <c:pt idx="436">
                  <c:v>2.4643434558711968E-2</c:v>
                </c:pt>
                <c:pt idx="437">
                  <c:v>2.4681711997665751E-2</c:v>
                </c:pt>
                <c:pt idx="438">
                  <c:v>2.4719428205073696E-2</c:v>
                </c:pt>
                <c:pt idx="439">
                  <c:v>2.4756581906364355E-2</c:v>
                </c:pt>
                <c:pt idx="440">
                  <c:v>2.4793171827106657E-2</c:v>
                </c:pt>
                <c:pt idx="441">
                  <c:v>2.482919669301234E-2</c:v>
                </c:pt>
                <c:pt idx="442">
                  <c:v>2.4864655229938432E-2</c:v>
                </c:pt>
                <c:pt idx="443">
                  <c:v>2.4899546163889737E-2</c:v>
                </c:pt>
                <c:pt idx="444">
                  <c:v>2.4933868221021407E-2</c:v>
                </c:pt>
                <c:pt idx="445">
                  <c:v>2.496762012764156E-2</c:v>
                </c:pt>
                <c:pt idx="446">
                  <c:v>2.50008006102139E-2</c:v>
                </c:pt>
                <c:pt idx="447">
                  <c:v>2.5033408395360449E-2</c:v>
                </c:pt>
                <c:pt idx="448">
                  <c:v>2.5065442209864296E-2</c:v>
                </c:pt>
                <c:pt idx="449">
                  <c:v>2.5096900780672386E-2</c:v>
                </c:pt>
                <c:pt idx="450">
                  <c:v>2.5127782834898405E-2</c:v>
                </c:pt>
                <c:pt idx="451">
                  <c:v>2.5158087099825668E-2</c:v>
                </c:pt>
                <c:pt idx="452">
                  <c:v>2.5187812302910104E-2</c:v>
                </c:pt>
                <c:pt idx="453">
                  <c:v>2.521695717178327E-2</c:v>
                </c:pt>
                <c:pt idx="454">
                  <c:v>2.5245520434255427E-2</c:v>
                </c:pt>
                <c:pt idx="455">
                  <c:v>2.5273500818318712E-2</c:v>
                </c:pt>
                <c:pt idx="456">
                  <c:v>2.5300897052150304E-2</c:v>
                </c:pt>
                <c:pt idx="457">
                  <c:v>2.5327707864115694E-2</c:v>
                </c:pt>
                <c:pt idx="458">
                  <c:v>2.5353931982772041E-2</c:v>
                </c:pt>
                <c:pt idx="459">
                  <c:v>2.537956813687153E-2</c:v>
                </c:pt>
                <c:pt idx="460">
                  <c:v>2.540461505536484E-2</c:v>
                </c:pt>
                <c:pt idx="461">
                  <c:v>2.5429071467404689E-2</c:v>
                </c:pt>
                <c:pt idx="462">
                  <c:v>2.5452936102349399E-2</c:v>
                </c:pt>
                <c:pt idx="463">
                  <c:v>2.5476207689766588E-2</c:v>
                </c:pt>
                <c:pt idx="464">
                  <c:v>2.5498884959436887E-2</c:v>
                </c:pt>
                <c:pt idx="465">
                  <c:v>2.5520966641357772E-2</c:v>
                </c:pt>
                <c:pt idx="466">
                  <c:v>2.5542451465747448E-2</c:v>
                </c:pt>
                <c:pt idx="467">
                  <c:v>2.5563338163048809E-2</c:v>
                </c:pt>
                <c:pt idx="468">
                  <c:v>2.5583625463933501E-2</c:v>
                </c:pt>
                <c:pt idx="469">
                  <c:v>2.5603312099306039E-2</c:v>
                </c:pt>
                <c:pt idx="470">
                  <c:v>2.5622396800308023E-2</c:v>
                </c:pt>
                <c:pt idx="471">
                  <c:v>2.5640878298322435E-2</c:v>
                </c:pt>
                <c:pt idx="472">
                  <c:v>2.5658755324978043E-2</c:v>
                </c:pt>
                <c:pt idx="473">
                  <c:v>2.5676026612153846E-2</c:v>
                </c:pt>
                <c:pt idx="474">
                  <c:v>2.5692690891983672E-2</c:v>
                </c:pt>
                <c:pt idx="475">
                  <c:v>2.5708746896860823E-2</c:v>
                </c:pt>
                <c:pt idx="476">
                  <c:v>2.5724193359442843E-2</c:v>
                </c:pt>
                <c:pt idx="477">
                  <c:v>2.5739029012656376E-2</c:v>
                </c:pt>
                <c:pt idx="478">
                  <c:v>2.5753252589702132E-2</c:v>
                </c:pt>
                <c:pt idx="479">
                  <c:v>2.5766862824059933E-2</c:v>
                </c:pt>
                <c:pt idx="480">
                  <c:v>2.57798584494939E-2</c:v>
                </c:pt>
                <c:pt idx="481">
                  <c:v>2.5792238200057747E-2</c:v>
                </c:pt>
                <c:pt idx="482">
                  <c:v>2.5804000810100119E-2</c:v>
                </c:pt>
                <c:pt idx="483">
                  <c:v>2.581514501427018E-2</c:v>
                </c:pt>
                <c:pt idx="484">
                  <c:v>2.5825669547523161E-2</c:v>
                </c:pt>
                <c:pt idx="485">
                  <c:v>2.5835573145126141E-2</c:v>
                </c:pt>
                <c:pt idx="486">
                  <c:v>2.5844854542663932E-2</c:v>
                </c:pt>
                <c:pt idx="487">
                  <c:v>2.5853512476045035E-2</c:v>
                </c:pt>
                <c:pt idx="488">
                  <c:v>2.5861545681507801E-2</c:v>
                </c:pt>
                <c:pt idx="489">
                  <c:v>2.586895289562666E-2</c:v>
                </c:pt>
                <c:pt idx="490">
                  <c:v>2.5875732855318547E-2</c:v>
                </c:pt>
                <c:pt idx="491">
                  <c:v>2.5881884297849416E-2</c:v>
                </c:pt>
                <c:pt idx="492">
                  <c:v>2.5887405960840926E-2</c:v>
                </c:pt>
                <c:pt idx="493">
                  <c:v>2.5892296582277277E-2</c:v>
                </c:pt>
                <c:pt idx="494">
                  <c:v>2.5896554900512181E-2</c:v>
                </c:pt>
                <c:pt idx="495">
                  <c:v>2.5900179654276E-2</c:v>
                </c:pt>
                <c:pt idx="496">
                  <c:v>2.5903169582683044E-2</c:v>
                </c:pt>
                <c:pt idx="497">
                  <c:v>2.590552342523901E-2</c:v>
                </c:pt>
                <c:pt idx="498">
                  <c:v>2.5907239921848652E-2</c:v>
                </c:pt>
                <c:pt idx="499">
                  <c:v>2.5908317812823534E-2</c:v>
                </c:pt>
                <c:pt idx="500">
                  <c:v>2.5908755838890032E-2</c:v>
                </c:pt>
                <c:pt idx="501">
                  <c:v>2.590855274119748E-2</c:v>
                </c:pt>
                <c:pt idx="502">
                  <c:v>2.5907707261326528E-2</c:v>
                </c:pt>
                <c:pt idx="503">
                  <c:v>2.590621814129768E-2</c:v>
                </c:pt>
                <c:pt idx="504">
                  <c:v>2.5904084123580001E-2</c:v>
                </c:pt>
                <c:pt idx="505">
                  <c:v>2.5901303951100099E-2</c:v>
                </c:pt>
                <c:pt idx="506">
                  <c:v>2.5897876367251223E-2</c:v>
                </c:pt>
                <c:pt idx="507">
                  <c:v>2.5893800115902654E-2</c:v>
                </c:pt>
                <c:pt idx="508">
                  <c:v>2.5889073941409272E-2</c:v>
                </c:pt>
                <c:pt idx="509">
                  <c:v>2.5883696588621354E-2</c:v>
                </c:pt>
                <c:pt idx="510">
                  <c:v>2.587766680289463E-2</c:v>
                </c:pt>
                <c:pt idx="511">
                  <c:v>2.587098333010052E-2</c:v>
                </c:pt>
                <c:pt idx="512">
                  <c:v>2.5863644916636692E-2</c:v>
                </c:pt>
                <c:pt idx="513">
                  <c:v>2.5855650309437803E-2</c:v>
                </c:pt>
                <c:pt idx="514">
                  <c:v>2.5846998255986547E-2</c:v>
                </c:pt>
                <c:pt idx="515">
                  <c:v>2.5837687504324944E-2</c:v>
                </c:pt>
                <c:pt idx="516">
                  <c:v>2.5827716803065896E-2</c:v>
                </c:pt>
                <c:pt idx="517">
                  <c:v>2.5817084901405066E-2</c:v>
                </c:pt>
                <c:pt idx="518">
                  <c:v>2.5805790549132984E-2</c:v>
                </c:pt>
                <c:pt idx="519">
                  <c:v>2.5793832496647517E-2</c:v>
                </c:pt>
                <c:pt idx="520">
                  <c:v>2.5781209494966595E-2</c:v>
                </c:pt>
                <c:pt idx="521">
                  <c:v>2.5767920295741271E-2</c:v>
                </c:pt>
                <c:pt idx="522">
                  <c:v>2.575396365126912E-2</c:v>
                </c:pt>
                <c:pt idx="523">
                  <c:v>2.5739338314507931E-2</c:v>
                </c:pt>
                <c:pt idx="524">
                  <c:v>2.5724043039089803E-2</c:v>
                </c:pt>
                <c:pt idx="525">
                  <c:v>2.5708076579335527E-2</c:v>
                </c:pt>
                <c:pt idx="526">
                  <c:v>2.5691437690269388E-2</c:v>
                </c:pt>
                <c:pt idx="527">
                  <c:v>2.5674125127634322E-2</c:v>
                </c:pt>
                <c:pt idx="528">
                  <c:v>2.5656137647907435E-2</c:v>
                </c:pt>
                <c:pt idx="529">
                  <c:v>2.563747400831597E-2</c:v>
                </c:pt>
                <c:pt idx="530">
                  <c:v>2.5618132966853644E-2</c:v>
                </c:pt>
                <c:pt idx="531">
                  <c:v>2.5598113282297406E-2</c:v>
                </c:pt>
                <c:pt idx="532">
                  <c:v>2.5577413714224676E-2</c:v>
                </c:pt>
                <c:pt idx="533">
                  <c:v>2.5556033023030972E-2</c:v>
                </c:pt>
                <c:pt idx="534">
                  <c:v>2.5533969969948028E-2</c:v>
                </c:pt>
                <c:pt idx="535">
                  <c:v>2.5511223317062411E-2</c:v>
                </c:pt>
                <c:pt idx="536">
                  <c:v>2.5487791827334575E-2</c:v>
                </c:pt>
                <c:pt idx="537">
                  <c:v>2.5463674264618472E-2</c:v>
                </c:pt>
                <c:pt idx="538">
                  <c:v>2.5438869393681642E-2</c:v>
                </c:pt>
                <c:pt idx="539">
                  <c:v>2.5413375980225889E-2</c:v>
                </c:pt>
                <c:pt idx="540">
                  <c:v>2.5387192790908467E-2</c:v>
                </c:pt>
                <c:pt idx="541">
                  <c:v>2.5360318593363854E-2</c:v>
                </c:pt>
                <c:pt idx="542">
                  <c:v>2.5332752156226136E-2</c:v>
                </c:pt>
                <c:pt idx="543">
                  <c:v>2.5304492249151957E-2</c:v>
                </c:pt>
                <c:pt idx="544">
                  <c:v>2.5275537642844157E-2</c:v>
                </c:pt>
                <c:pt idx="545">
                  <c:v>2.5245887109076E-2</c:v>
                </c:pt>
                <c:pt idx="546">
                  <c:v>2.5215539420716103E-2</c:v>
                </c:pt>
                <c:pt idx="547">
                  <c:v>2.5184493351754055E-2</c:v>
                </c:pt>
                <c:pt idx="548">
                  <c:v>2.515274767732675E-2</c:v>
                </c:pt>
                <c:pt idx="549">
                  <c:v>2.5120301173745443E-2</c:v>
                </c:pt>
                <c:pt idx="550">
                  <c:v>2.5087152618523588E-2</c:v>
                </c:pt>
                <c:pt idx="551">
                  <c:v>2.5053300790405447E-2</c:v>
                </c:pt>
                <c:pt idx="552">
                  <c:v>2.5018744469395515E-2</c:v>
                </c:pt>
                <c:pt idx="553">
                  <c:v>2.4983482436788804E-2</c:v>
                </c:pt>
                <c:pt idx="554">
                  <c:v>2.4947513475201941E-2</c:v>
                </c:pt>
                <c:pt idx="555">
                  <c:v>2.4910836368605253E-2</c:v>
                </c:pt>
                <c:pt idx="556">
                  <c:v>2.4873449902355672E-2</c:v>
                </c:pt>
                <c:pt idx="557">
                  <c:v>2.4835352863230693E-2</c:v>
                </c:pt>
                <c:pt idx="558">
                  <c:v>2.4796544039463273E-2</c:v>
                </c:pt>
                <c:pt idx="559">
                  <c:v>2.4757022220777754E-2</c:v>
                </c:pt>
                <c:pt idx="560">
                  <c:v>2.4716786198426873E-2</c:v>
                </c:pt>
                <c:pt idx="561">
                  <c:v>2.4675834765229845E-2</c:v>
                </c:pt>
                <c:pt idx="562">
                  <c:v>2.4634166715611611E-2</c:v>
                </c:pt>
                <c:pt idx="563">
                  <c:v>2.4591780845643219E-2</c:v>
                </c:pt>
                <c:pt idx="564">
                  <c:v>2.4548675953083458E-2</c:v>
                </c:pt>
                <c:pt idx="565">
                  <c:v>2.4504850837421745E-2</c:v>
                </c:pt>
                <c:pt idx="566">
                  <c:v>2.4460304299922294E-2</c:v>
                </c:pt>
                <c:pt idx="567">
                  <c:v>2.4415035143669658E-2</c:v>
                </c:pt>
                <c:pt idx="568">
                  <c:v>2.4369042173615671E-2</c:v>
                </c:pt>
                <c:pt idx="569">
                  <c:v>2.4322324196627824E-2</c:v>
                </c:pt>
                <c:pt idx="570">
                  <c:v>2.4274880021539161E-2</c:v>
                </c:pt>
                <c:pt idx="571">
                  <c:v>2.4226708459199699E-2</c:v>
                </c:pt>
                <c:pt idx="572">
                  <c:v>2.4177808322529505E-2</c:v>
                </c:pt>
                <c:pt idx="573">
                  <c:v>2.4128178426573433E-2</c:v>
                </c:pt>
                <c:pt idx="574">
                  <c:v>2.4077817588557544E-2</c:v>
                </c:pt>
                <c:pt idx="575">
                  <c:v>2.4026724627947433E-2</c:v>
                </c:pt>
                <c:pt idx="576">
                  <c:v>2.3974898366508287E-2</c:v>
                </c:pt>
                <c:pt idx="577">
                  <c:v>2.3922337628367013E-2</c:v>
                </c:pt>
                <c:pt idx="578">
                  <c:v>2.3869041240076258E-2</c:v>
                </c:pt>
                <c:pt idx="579">
                  <c:v>2.3815008030680606E-2</c:v>
                </c:pt>
                <c:pt idx="580">
                  <c:v>2.3760737654215092E-2</c:v>
                </c:pt>
                <c:pt idx="581">
                  <c:v>2.3706230820926055E-2</c:v>
                </c:pt>
                <c:pt idx="582">
                  <c:v>2.3651488242004436E-2</c:v>
                </c:pt>
                <c:pt idx="583">
                  <c:v>2.3596510629576628E-2</c:v>
                </c:pt>
                <c:pt idx="584">
                  <c:v>2.3541298696695436E-2</c:v>
                </c:pt>
                <c:pt idx="585">
                  <c:v>2.3485853157331184E-2</c:v>
                </c:pt>
                <c:pt idx="586">
                  <c:v>2.3430174726362819E-2</c:v>
                </c:pt>
                <c:pt idx="587">
                  <c:v>2.3374264119569214E-2</c:v>
                </c:pt>
                <c:pt idx="588">
                  <c:v>2.3318122053620507E-2</c:v>
                </c:pt>
                <c:pt idx="589">
                  <c:v>2.3261749246069545E-2</c:v>
                </c:pt>
                <c:pt idx="590">
                  <c:v>2.3205146415343426E-2</c:v>
                </c:pt>
                <c:pt idx="591">
                  <c:v>2.3148314280735122E-2</c:v>
                </c:pt>
                <c:pt idx="592">
                  <c:v>2.3091253562395216E-2</c:v>
                </c:pt>
                <c:pt idx="593">
                  <c:v>2.3033964981323689E-2</c:v>
                </c:pt>
                <c:pt idx="594">
                  <c:v>2.2976449259361823E-2</c:v>
                </c:pt>
                <c:pt idx="595">
                  <c:v>2.2918707119184197E-2</c:v>
                </c:pt>
                <c:pt idx="596">
                  <c:v>2.2860739284290728E-2</c:v>
                </c:pt>
                <c:pt idx="597">
                  <c:v>2.2802546478998851E-2</c:v>
                </c:pt>
                <c:pt idx="598">
                  <c:v>2.2744129428435733E-2</c:v>
                </c:pt>
                <c:pt idx="599">
                  <c:v>2.2685488858530594E-2</c:v>
                </c:pt>
                <c:pt idx="600">
                  <c:v>2.2626625496007125E-2</c:v>
                </c:pt>
                <c:pt idx="601">
                  <c:v>2.2567540068375934E-2</c:v>
                </c:pt>
                <c:pt idx="602">
                  <c:v>2.2508233303927129E-2</c:v>
                </c:pt>
                <c:pt idx="603">
                  <c:v>2.2448705931722945E-2</c:v>
                </c:pt>
                <c:pt idx="604">
                  <c:v>2.2388958681590462E-2</c:v>
                </c:pt>
                <c:pt idx="605">
                  <c:v>2.232899228411438E-2</c:v>
                </c:pt>
                <c:pt idx="606">
                  <c:v>2.2268807470629905E-2</c:v>
                </c:pt>
                <c:pt idx="607">
                  <c:v>2.2208404973215672E-2</c:v>
                </c:pt>
                <c:pt idx="608">
                  <c:v>2.2147785524686773E-2</c:v>
                </c:pt>
                <c:pt idx="609">
                  <c:v>2.208694985858782E-2</c:v>
                </c:pt>
                <c:pt idx="610">
                  <c:v>2.2025898709186129E-2</c:v>
                </c:pt>
                <c:pt idx="611">
                  <c:v>2.1964632811464914E-2</c:v>
                </c:pt>
                <c:pt idx="612">
                  <c:v>2.1903152901116624E-2</c:v>
                </c:pt>
                <c:pt idx="613">
                  <c:v>2.1841459714536281E-2</c:v>
                </c:pt>
                <c:pt idx="614">
                  <c:v>2.1779553988814933E-2</c:v>
                </c:pt>
                <c:pt idx="615">
                  <c:v>2.1717436461733138E-2</c:v>
                </c:pt>
                <c:pt idx="616">
                  <c:v>2.1655107871754543E-2</c:v>
                </c:pt>
                <c:pt idx="617">
                  <c:v>2.1592568958019528E-2</c:v>
                </c:pt>
                <c:pt idx="618">
                  <c:v>2.152982046033889E-2</c:v>
                </c:pt>
                <c:pt idx="619">
                  <c:v>2.146686311918761E-2</c:v>
                </c:pt>
                <c:pt idx="620">
                  <c:v>2.1403697675698698E-2</c:v>
                </c:pt>
                <c:pt idx="621">
                  <c:v>2.1340324871657046E-2</c:v>
                </c:pt>
                <c:pt idx="622">
                  <c:v>2.1276745449493425E-2</c:v>
                </c:pt>
                <c:pt idx="623">
                  <c:v>2.1212960152278457E-2</c:v>
                </c:pt>
                <c:pt idx="624">
                  <c:v>2.1148969723716719E-2</c:v>
                </c:pt>
                <c:pt idx="625">
                  <c:v>2.1084774908140862E-2</c:v>
                </c:pt>
                <c:pt idx="626">
                  <c:v>2.1020376450505796E-2</c:v>
                </c:pt>
                <c:pt idx="627">
                  <c:v>2.0955775096382953E-2</c:v>
                </c:pt>
                <c:pt idx="628">
                  <c:v>2.0890971591954594E-2</c:v>
                </c:pt>
                <c:pt idx="629">
                  <c:v>2.0825966684008164E-2</c:v>
                </c:pt>
                <c:pt idx="630">
                  <c:v>2.0760761119930717E-2</c:v>
                </c:pt>
                <c:pt idx="631">
                  <c:v>2.0695355647703403E-2</c:v>
                </c:pt>
                <c:pt idx="632">
                  <c:v>2.0629751015895974E-2</c:v>
                </c:pt>
                <c:pt idx="633">
                  <c:v>2.056394797366139E-2</c:v>
                </c:pt>
                <c:pt idx="634">
                  <c:v>2.0497947270730454E-2</c:v>
                </c:pt>
                <c:pt idx="635">
                  <c:v>2.0431749657406496E-2</c:v>
                </c:pt>
                <c:pt idx="636">
                  <c:v>2.0365355884560121E-2</c:v>
                </c:pt>
                <c:pt idx="637">
                  <c:v>2.0298766703624013E-2</c:v>
                </c:pt>
                <c:pt idx="638">
                  <c:v>2.0231982866587755E-2</c:v>
                </c:pt>
                <c:pt idx="639">
                  <c:v>2.0165005125992761E-2</c:v>
                </c:pt>
                <c:pt idx="640">
                  <c:v>2.0097834234927191E-2</c:v>
                </c:pt>
                <c:pt idx="641">
                  <c:v>2.0030470947020974E-2</c:v>
                </c:pt>
                <c:pt idx="642">
                  <c:v>1.9962916016440822E-2</c:v>
                </c:pt>
                <c:pt idx="643">
                  <c:v>1.9895170197885347E-2</c:v>
                </c:pt>
                <c:pt idx="644">
                  <c:v>1.98272342465802E-2</c:v>
                </c:pt>
                <c:pt idx="645">
                  <c:v>1.9759108918273236E-2</c:v>
                </c:pt>
                <c:pt idx="646">
                  <c:v>1.9690794969229767E-2</c:v>
                </c:pt>
                <c:pt idx="647">
                  <c:v>1.9622293156227839E-2</c:v>
                </c:pt>
                <c:pt idx="648">
                  <c:v>1.9553604236553553E-2</c:v>
                </c:pt>
                <c:pt idx="649">
                  <c:v>1.9484728967996426E-2</c:v>
                </c:pt>
                <c:pt idx="650">
                  <c:v>1.9415668108844816E-2</c:v>
                </c:pt>
                <c:pt idx="651">
                  <c:v>1.9346422417881374E-2</c:v>
                </c:pt>
                <c:pt idx="652">
                  <c:v>1.9276992654378551E-2</c:v>
                </c:pt>
                <c:pt idx="653">
                  <c:v>1.9207379578094128E-2</c:v>
                </c:pt>
                <c:pt idx="654">
                  <c:v>1.9137583949266818E-2</c:v>
                </c:pt>
                <c:pt idx="655">
                  <c:v>1.9067606528611863E-2</c:v>
                </c:pt>
                <c:pt idx="656">
                  <c:v>1.8997448077316743E-2</c:v>
                </c:pt>
                <c:pt idx="657">
                  <c:v>1.8927109357036859E-2</c:v>
                </c:pt>
                <c:pt idx="658">
                  <c:v>1.8856591129891284E-2</c:v>
                </c:pt>
                <c:pt idx="659">
                  <c:v>1.8785894158458549E-2</c:v>
                </c:pt>
                <c:pt idx="660">
                  <c:v>1.8715019205772496E-2</c:v>
                </c:pt>
                <c:pt idx="661">
                  <c:v>1.864396703531811E-2</c:v>
                </c:pt>
                <c:pt idx="662">
                  <c:v>1.857273841102745E-2</c:v>
                </c:pt>
                <c:pt idx="663">
                  <c:v>1.8501334097275578E-2</c:v>
                </c:pt>
                <c:pt idx="664">
                  <c:v>1.8429754858876556E-2</c:v>
                </c:pt>
                <c:pt idx="665">
                  <c:v>1.8358001461079444E-2</c:v>
                </c:pt>
                <c:pt idx="666">
                  <c:v>1.8286074669564379E-2</c:v>
                </c:pt>
                <c:pt idx="667">
                  <c:v>1.8213975250438649E-2</c:v>
                </c:pt>
                <c:pt idx="668">
                  <c:v>1.8141703970232816E-2</c:v>
                </c:pt>
                <c:pt idx="669">
                  <c:v>1.8069261595896904E-2</c:v>
                </c:pt>
                <c:pt idx="670">
                  <c:v>1.7996648894796574E-2</c:v>
                </c:pt>
                <c:pt idx="671">
                  <c:v>1.7923866634709362E-2</c:v>
                </c:pt>
                <c:pt idx="672">
                  <c:v>1.7850915583820945E-2</c:v>
                </c:pt>
                <c:pt idx="673">
                  <c:v>1.7777796510721453E-2</c:v>
                </c:pt>
                <c:pt idx="674">
                  <c:v>1.7704510184401792E-2</c:v>
                </c:pt>
                <c:pt idx="675">
                  <c:v>1.7631057374250015E-2</c:v>
                </c:pt>
                <c:pt idx="676">
                  <c:v>1.7557438850047714E-2</c:v>
                </c:pt>
                <c:pt idx="677">
                  <c:v>1.748365538196647E-2</c:v>
                </c:pt>
                <c:pt idx="678">
                  <c:v>1.7409707740564304E-2</c:v>
                </c:pt>
                <c:pt idx="679">
                  <c:v>1.7335596696782175E-2</c:v>
                </c:pt>
                <c:pt idx="680">
                  <c:v>1.726132302194051E-2</c:v>
                </c:pt>
                <c:pt idx="681">
                  <c:v>1.7186887487735766E-2</c:v>
                </c:pt>
                <c:pt idx="682">
                  <c:v>1.7112290866237004E-2</c:v>
                </c:pt>
                <c:pt idx="683">
                  <c:v>1.703753392988254E-2</c:v>
                </c:pt>
                <c:pt idx="684">
                  <c:v>1.6962617451476553E-2</c:v>
                </c:pt>
                <c:pt idx="685">
                  <c:v>1.6887542204185799E-2</c:v>
                </c:pt>
                <c:pt idx="686">
                  <c:v>1.6812308961536297E-2</c:v>
                </c:pt>
                <c:pt idx="687">
                  <c:v>1.6736918497410078E-2</c:v>
                </c:pt>
                <c:pt idx="688">
                  <c:v>1.6661371586041945E-2</c:v>
                </c:pt>
                <c:pt idx="689">
                  <c:v>1.6585669002016266E-2</c:v>
                </c:pt>
                <c:pt idx="690">
                  <c:v>1.6509811520263814E-2</c:v>
                </c:pt>
                <c:pt idx="691">
                  <c:v>1.6433799916058579E-2</c:v>
                </c:pt>
                <c:pt idx="692">
                  <c:v>1.6357634965014686E-2</c:v>
                </c:pt>
                <c:pt idx="693">
                  <c:v>1.6281317443083271E-2</c:v>
                </c:pt>
                <c:pt idx="694">
                  <c:v>1.6204848126549432E-2</c:v>
                </c:pt>
                <c:pt idx="695">
                  <c:v>1.612822779202917E-2</c:v>
                </c:pt>
                <c:pt idx="696">
                  <c:v>1.6051457216466378E-2</c:v>
                </c:pt>
                <c:pt idx="697">
                  <c:v>1.5974537177129856E-2</c:v>
                </c:pt>
                <c:pt idx="698">
                  <c:v>1.5897468451610348E-2</c:v>
                </c:pt>
                <c:pt idx="699">
                  <c:v>1.5820251817817585E-2</c:v>
                </c:pt>
                <c:pt idx="700">
                  <c:v>1.5742888053977399E-2</c:v>
                </c:pt>
                <c:pt idx="701">
                  <c:v>1.5665377938628804E-2</c:v>
                </c:pt>
                <c:pt idx="702">
                  <c:v>1.5587722250621154E-2</c:v>
                </c:pt>
                <c:pt idx="703">
                  <c:v>1.5509921769111293E-2</c:v>
                </c:pt>
                <c:pt idx="704">
                  <c:v>1.5431977273560738E-2</c:v>
                </c:pt>
                <c:pt idx="705">
                  <c:v>1.5353889543732891E-2</c:v>
                </c:pt>
                <c:pt idx="706">
                  <c:v>1.5275659359690264E-2</c:v>
                </c:pt>
                <c:pt idx="707">
                  <c:v>1.5197287501791742E-2</c:v>
                </c:pt>
                <c:pt idx="708">
                  <c:v>1.5118774750689854E-2</c:v>
                </c:pt>
                <c:pt idx="709">
                  <c:v>1.5040121887328074E-2</c:v>
                </c:pt>
                <c:pt idx="710">
                  <c:v>1.4961329692938145E-2</c:v>
                </c:pt>
                <c:pt idx="711">
                  <c:v>1.4882398949037432E-2</c:v>
                </c:pt>
                <c:pt idx="712">
                  <c:v>1.4803330437426269E-2</c:v>
                </c:pt>
                <c:pt idx="713">
                  <c:v>1.4724124940185377E-2</c:v>
                </c:pt>
                <c:pt idx="714">
                  <c:v>1.464478323967325E-2</c:v>
                </c:pt>
                <c:pt idx="715">
                  <c:v>1.4565306118523601E-2</c:v>
                </c:pt>
                <c:pt idx="716">
                  <c:v>1.4485694359642814E-2</c:v>
                </c:pt>
                <c:pt idx="717">
                  <c:v>1.4405948746207424E-2</c:v>
                </c:pt>
                <c:pt idx="718">
                  <c:v>1.4326070061661599E-2</c:v>
                </c:pt>
                <c:pt idx="719">
                  <c:v>1.4246059089714677E-2</c:v>
                </c:pt>
                <c:pt idx="720">
                  <c:v>1.4165916614338683E-2</c:v>
                </c:pt>
                <c:pt idx="721">
                  <c:v>1.4085643419765899E-2</c:v>
                </c:pt>
                <c:pt idx="722">
                  <c:v>1.400524029048645E-2</c:v>
                </c:pt>
                <c:pt idx="723">
                  <c:v>1.392470801124588E-2</c:v>
                </c:pt>
                <c:pt idx="724">
                  <c:v>1.3844047367042788E-2</c:v>
                </c:pt>
                <c:pt idx="725">
                  <c:v>1.3763259143126457E-2</c:v>
                </c:pt>
                <c:pt idx="726">
                  <c:v>1.3682344124994517E-2</c:v>
                </c:pt>
                <c:pt idx="727">
                  <c:v>1.3601303098390617E-2</c:v>
                </c:pt>
                <c:pt idx="728">
                  <c:v>1.3520136849302122E-2</c:v>
                </c:pt>
                <c:pt idx="729">
                  <c:v>1.3438846163957827E-2</c:v>
                </c:pt>
                <c:pt idx="730">
                  <c:v>1.3357431828825695E-2</c:v>
                </c:pt>
                <c:pt idx="731">
                  <c:v>1.3275894630610598E-2</c:v>
                </c:pt>
                <c:pt idx="732">
                  <c:v>1.3194235356252106E-2</c:v>
                </c:pt>
                <c:pt idx="733">
                  <c:v>1.3112454792922258E-2</c:v>
                </c:pt>
                <c:pt idx="734">
                  <c:v>1.3030553728023381E-2</c:v>
                </c:pt>
                <c:pt idx="735">
                  <c:v>1.2948532949185918E-2</c:v>
                </c:pt>
                <c:pt idx="736">
                  <c:v>1.2866393244266259E-2</c:v>
                </c:pt>
                <c:pt idx="737">
                  <c:v>1.2784135401344619E-2</c:v>
                </c:pt>
                <c:pt idx="738">
                  <c:v>1.2701760208722906E-2</c:v>
                </c:pt>
                <c:pt idx="739">
                  <c:v>1.2619268454922632E-2</c:v>
                </c:pt>
                <c:pt idx="740">
                  <c:v>1.2536660928682818E-2</c:v>
                </c:pt>
                <c:pt idx="741">
                  <c:v>1.245393841895793E-2</c:v>
                </c:pt>
                <c:pt idx="742">
                  <c:v>1.2371101714915837E-2</c:v>
                </c:pt>
                <c:pt idx="743">
                  <c:v>1.2288151605935773E-2</c:v>
                </c:pt>
                <c:pt idx="744">
                  <c:v>1.2205088881606324E-2</c:v>
                </c:pt>
                <c:pt idx="745">
                  <c:v>1.2121914331723438E-2</c:v>
                </c:pt>
                <c:pt idx="746">
                  <c:v>1.2038628746288445E-2</c:v>
                </c:pt>
                <c:pt idx="747">
                  <c:v>1.1955232915506087E-2</c:v>
                </c:pt>
                <c:pt idx="748">
                  <c:v>1.1871727629782591E-2</c:v>
                </c:pt>
                <c:pt idx="749">
                  <c:v>1.1788113679723732E-2</c:v>
                </c:pt>
                <c:pt idx="750">
                  <c:v>1.1704391856132923E-2</c:v>
                </c:pt>
                <c:pt idx="751">
                  <c:v>1.162056295000934E-2</c:v>
                </c:pt>
                <c:pt idx="752">
                  <c:v>1.1536627752546028E-2</c:v>
                </c:pt>
                <c:pt idx="753">
                  <c:v>1.1452587055128055E-2</c:v>
                </c:pt>
                <c:pt idx="754">
                  <c:v>1.1368441649330685E-2</c:v>
                </c:pt>
                <c:pt idx="755">
                  <c:v>1.1284192326917542E-2</c:v>
                </c:pt>
                <c:pt idx="756">
                  <c:v>1.1199839879838816E-2</c:v>
                </c:pt>
                <c:pt idx="757">
                  <c:v>1.1115385100229471E-2</c:v>
                </c:pt>
                <c:pt idx="758">
                  <c:v>1.1030828780407505E-2</c:v>
                </c:pt>
                <c:pt idx="759">
                  <c:v>1.0946171712872162E-2</c:v>
                </c:pt>
                <c:pt idx="760">
                  <c:v>1.0861414690302244E-2</c:v>
                </c:pt>
                <c:pt idx="761">
                  <c:v>1.0776558505554371E-2</c:v>
                </c:pt>
                <c:pt idx="762">
                  <c:v>1.0691603951661311E-2</c:v>
                </c:pt>
                <c:pt idx="763">
                  <c:v>1.0606551821830295E-2</c:v>
                </c:pt>
                <c:pt idx="764">
                  <c:v>1.0521402909441374E-2</c:v>
                </c:pt>
                <c:pt idx="765">
                  <c:v>1.043615800804578E-2</c:v>
                </c:pt>
                <c:pt idx="766">
                  <c:v>1.0350817911364321E-2</c:v>
                </c:pt>
                <c:pt idx="767">
                  <c:v>1.0265383413285785E-2</c:v>
                </c:pt>
                <c:pt idx="768">
                  <c:v>1.0179855307865379E-2</c:v>
                </c:pt>
                <c:pt idx="769">
                  <c:v>1.009423438932317E-2</c:v>
                </c:pt>
                <c:pt idx="770">
                  <c:v>1.0008521452042562E-2</c:v>
                </c:pt>
                <c:pt idx="771">
                  <c:v>9.9227172905687975E-3</c:v>
                </c:pt>
                <c:pt idx="772">
                  <c:v>9.8368226996074764E-3</c:v>
                </c:pt>
                <c:pt idx="773">
                  <c:v>9.7508384740230981E-3</c:v>
                </c:pt>
                <c:pt idx="774">
                  <c:v>9.6647654088376292E-3</c:v>
                </c:pt>
                <c:pt idx="775">
                  <c:v>9.5786042992291025E-3</c:v>
                </c:pt>
                <c:pt idx="776">
                  <c:v>9.4923559405302345E-3</c:v>
                </c:pt>
                <c:pt idx="777">
                  <c:v>9.406021128227077E-3</c:v>
                </c:pt>
                <c:pt idx="778">
                  <c:v>9.3196006579576926E-3</c:v>
                </c:pt>
                <c:pt idx="779">
                  <c:v>9.2330953255108632E-3</c:v>
                </c:pt>
                <c:pt idx="780">
                  <c:v>9.1465059268248192E-3</c:v>
                </c:pt>
                <c:pt idx="781">
                  <c:v>9.0598332579860247E-3</c:v>
                </c:pt>
                <c:pt idx="782">
                  <c:v>8.9730781152279667E-3</c:v>
                </c:pt>
                <c:pt idx="783">
                  <c:v>8.8862412949300053E-3</c:v>
                </c:pt>
                <c:pt idx="784">
                  <c:v>8.799323593616239E-3</c:v>
                </c:pt>
                <c:pt idx="785">
                  <c:v>8.7123258079544273E-3</c:v>
                </c:pt>
                <c:pt idx="786">
                  <c:v>8.6252487347549429E-3</c:v>
                </c:pt>
                <c:pt idx="787">
                  <c:v>8.5380931709697731E-3</c:v>
                </c:pt>
                <c:pt idx="788">
                  <c:v>8.4508599136915649E-3</c:v>
                </c:pt>
                <c:pt idx="789">
                  <c:v>8.3635497601527165E-3</c:v>
                </c:pt>
                <c:pt idx="790">
                  <c:v>8.2761635077245217E-3</c:v>
                </c:pt>
                <c:pt idx="791">
                  <c:v>8.1887019539163709E-3</c:v>
                </c:pt>
                <c:pt idx="792">
                  <c:v>8.1011658963750077E-3</c:v>
                </c:pt>
                <c:pt idx="793">
                  <c:v>8.0135561328838426E-3</c:v>
                </c:pt>
                <c:pt idx="794">
                  <c:v>7.9258734613623476E-3</c:v>
                </c:pt>
                <c:pt idx="795">
                  <c:v>7.838118679865504E-3</c:v>
                </c:pt>
                <c:pt idx="796">
                  <c:v>7.7502925865833329E-3</c:v>
                </c:pt>
                <c:pt idx="797">
                  <c:v>7.6623959798405106E-3</c:v>
                </c:pt>
                <c:pt idx="798">
                  <c:v>7.5744296580960626E-3</c:v>
                </c:pt>
                <c:pt idx="799">
                  <c:v>7.4863944199431588E-3</c:v>
                </c:pt>
                <c:pt idx="800">
                  <c:v>7.3982910641090032E-3</c:v>
                </c:pt>
                <c:pt idx="801">
                  <c:v>7.310120389454838E-3</c:v>
                </c:pt>
                <c:pt idx="802">
                  <c:v>7.2218831949760554E-3</c:v>
                </c:pt>
                <c:pt idx="803">
                  <c:v>7.1335802798024543E-3</c:v>
                </c:pt>
                <c:pt idx="804">
                  <c:v>7.0452124431986092E-3</c:v>
                </c:pt>
                <c:pt idx="805">
                  <c:v>6.9567804845644147E-3</c:v>
                </c:pt>
                <c:pt idx="806">
                  <c:v>6.8682852034357708E-3</c:v>
                </c:pt>
                <c:pt idx="807">
                  <c:v>6.7797273994854614E-3</c:v>
                </c:pt>
                <c:pt idx="808">
                  <c:v>6.6911078725242126E-3</c:v>
                </c:pt>
                <c:pt idx="809">
                  <c:v>6.6024274225019728E-3</c:v>
                </c:pt>
                <c:pt idx="810">
                  <c:v>6.5136868495094154E-3</c:v>
                </c:pt>
                <c:pt idx="811">
                  <c:v>6.4248869537796901E-3</c:v>
                </c:pt>
                <c:pt idx="812">
                  <c:v>6.3360285356904656E-3</c:v>
                </c:pt>
                <c:pt idx="813">
                  <c:v>6.24711239576626E-3</c:v>
                </c:pt>
                <c:pt idx="814">
                  <c:v>6.1581393346811144E-3</c:v>
                </c:pt>
                <c:pt idx="815">
                  <c:v>6.0691101532616325E-3</c:v>
                </c:pt>
                <c:pt idx="816">
                  <c:v>5.9800256524904227E-3</c:v>
                </c:pt>
                <c:pt idx="817">
                  <c:v>5.8908866335099994E-3</c:v>
                </c:pt>
                <c:pt idx="818">
                  <c:v>5.8016938976271732E-3</c:v>
                </c:pt>
                <c:pt idx="819">
                  <c:v>5.7124482463179948E-3</c:v>
                </c:pt>
                <c:pt idx="820">
                  <c:v>5.6231504812333149E-3</c:v>
                </c:pt>
                <c:pt idx="821">
                  <c:v>5.5338014042050293E-3</c:v>
                </c:pt>
                <c:pt idx="822">
                  <c:v>5.4444018172530775E-3</c:v>
                </c:pt>
                <c:pt idx="823">
                  <c:v>5.3549525225933007E-3</c:v>
                </c:pt>
                <c:pt idx="824">
                  <c:v>5.2654543226462527E-3</c:v>
                </c:pt>
                <c:pt idx="825">
                  <c:v>5.1759080200470698E-3</c:v>
                </c:pt>
                <c:pt idx="826">
                  <c:v>5.0863144176565541E-3</c:v>
                </c:pt>
                <c:pt idx="827">
                  <c:v>4.996674318573602E-3</c:v>
                </c:pt>
                <c:pt idx="828">
                  <c:v>4.9069885261491634E-3</c:v>
                </c:pt>
                <c:pt idx="829">
                  <c:v>4.8172578440019258E-3</c:v>
                </c:pt>
                <c:pt idx="830">
                  <c:v>4.7274830760359564E-3</c:v>
                </c:pt>
                <c:pt idx="831">
                  <c:v>4.6376650264605725E-3</c:v>
                </c:pt>
                <c:pt idx="832">
                  <c:v>4.5478044998127397E-3</c:v>
                </c:pt>
                <c:pt idx="833">
                  <c:v>4.4579023009823707E-3</c:v>
                </c:pt>
                <c:pt idx="834">
                  <c:v>4.367959235240939E-3</c:v>
                </c:pt>
                <c:pt idx="835">
                  <c:v>4.2779761082738892E-3</c:v>
                </c:pt>
                <c:pt idx="836">
                  <c:v>4.1879537262174381E-3</c:v>
                </c:pt>
                <c:pt idx="837">
                  <c:v>4.0978928957004224E-3</c:v>
                </c:pt>
                <c:pt idx="838">
                  <c:v>4.007794423892019E-3</c:v>
                </c:pt>
                <c:pt idx="839">
                  <c:v>3.9176591185562633E-3</c:v>
                </c:pt>
                <c:pt idx="840">
                  <c:v>3.8274877881145021E-3</c:v>
                </c:pt>
                <c:pt idx="841">
                  <c:v>3.7372812417171336E-3</c:v>
                </c:pt>
                <c:pt idx="842">
                  <c:v>3.6470402893262455E-3</c:v>
                </c:pt>
                <c:pt idx="843">
                  <c:v>3.5567657418110977E-3</c:v>
                </c:pt>
                <c:pt idx="844">
                  <c:v>3.4664584110587963E-3</c:v>
                </c:pt>
                <c:pt idx="845">
                  <c:v>3.3761191101030312E-3</c:v>
                </c:pt>
                <c:pt idx="846">
                  <c:v>3.2857486532743519E-3</c:v>
                </c:pt>
                <c:pt idx="847">
                  <c:v>3.195347856376277E-3</c:v>
                </c:pt>
                <c:pt idx="848">
                  <c:v>3.1049175368925174E-3</c:v>
                </c:pt>
                <c:pt idx="849">
                  <c:v>3.01445851423187E-3</c:v>
                </c:pt>
                <c:pt idx="850">
                  <c:v>2.9239716100189759E-3</c:v>
                </c:pt>
                <c:pt idx="851">
                  <c:v>2.8334576484412284E-3</c:v>
                </c:pt>
                <c:pt idx="852">
                  <c:v>2.7429174566648354E-3</c:v>
                </c:pt>
                <c:pt idx="853">
                  <c:v>2.6523518653366268E-3</c:v>
                </c:pt>
                <c:pt idx="854">
                  <c:v>2.5617617091928712E-3</c:v>
                </c:pt>
                <c:pt idx="855">
                  <c:v>2.4711478278026445E-3</c:v>
                </c:pt>
                <c:pt idx="856">
                  <c:v>2.3805110664816883E-3</c:v>
                </c:pt>
                <c:pt idx="857">
                  <c:v>2.2898522774241078E-3</c:v>
                </c:pt>
                <c:pt idx="858">
                  <c:v>2.1991723211149021E-3</c:v>
                </c:pt>
                <c:pt idx="859">
                  <c:v>2.108472068108041E-3</c:v>
                </c:pt>
                <c:pt idx="860">
                  <c:v>2.0177524012853151E-3</c:v>
                </c:pt>
                <c:pt idx="861">
                  <c:v>1.9270142187546653E-3</c:v>
                </c:pt>
                <c:pt idx="862">
                  <c:v>1.8362584376095011E-3</c:v>
                </c:pt>
                <c:pt idx="863">
                  <c:v>1.7454859988628117E-3</c:v>
                </c:pt>
                <c:pt idx="864">
                  <c:v>1.6546978740077138E-3</c:v>
                </c:pt>
                <c:pt idx="865">
                  <c:v>1.5638950738660548E-3</c:v>
                </c:pt>
                <c:pt idx="866">
                  <c:v>1.4730786607132236E-3</c:v>
                </c:pt>
                <c:pt idx="867">
                  <c:v>1.3822497651870599E-3</c:v>
                </c:pt>
                <c:pt idx="868">
                  <c:v>1.2914096103376373E-3</c:v>
                </c:pt>
                <c:pt idx="869">
                  <c:v>1.2005595466018217E-3</c:v>
                </c:pt>
                <c:pt idx="870">
                  <c:v>1.1097011039652948E-3</c:v>
                </c:pt>
                <c:pt idx="871">
                  <c:v>1.0188360720428875E-3</c:v>
                </c:pt>
                <c:pt idx="872">
                  <c:v>9.279666272127904E-4</c:v>
                </c:pt>
                <c:pt idx="873">
                  <c:v>8.3709554255213619E-4</c:v>
                </c:pt>
                <c:pt idx="874">
                  <c:v>7.4622655112558712E-4</c:v>
                </c:pt>
                <c:pt idx="875">
                  <c:v>6.5536501136696096E-4</c:v>
                </c:pt>
                <c:pt idx="876">
                  <c:v>5.645192145730892E-4</c:v>
                </c:pt>
                <c:pt idx="877">
                  <c:v>4.737031952620605E-4</c:v>
                </c:pt>
                <c:pt idx="878">
                  <c:v>3.829435340119917E-4</c:v>
                </c:pt>
                <c:pt idx="879">
                  <c:v>2.9229880309988881E-4</c:v>
                </c:pt>
                <c:pt idx="880">
                  <c:v>2.0193117884024619E-4</c:v>
                </c:pt>
                <c:pt idx="881">
                  <c:v>1.1252094007564527E-4</c:v>
                </c:pt>
                <c:pt idx="882">
                  <c:v>3.3085778899665244E-5</c:v>
                </c:pt>
                <c:pt idx="883">
                  <c:v>7.7964946442960842E-5</c:v>
                </c:pt>
                <c:pt idx="884">
                  <c:v>1.6617214444508878E-4</c:v>
                </c:pt>
                <c:pt idx="885">
                  <c:v>2.5631749462695609E-4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2.6E-7</c:v>
                </c:pt>
                <c:pt idx="1">
                  <c:v>2.6E-7</c:v>
                </c:pt>
                <c:pt idx="2">
                  <c:v>2.6E-7</c:v>
                </c:pt>
                <c:pt idx="3">
                  <c:v>2.6E-7</c:v>
                </c:pt>
                <c:pt idx="4">
                  <c:v>2.6E-7</c:v>
                </c:pt>
                <c:pt idx="5">
                  <c:v>2.6E-7</c:v>
                </c:pt>
                <c:pt idx="6">
                  <c:v>2.6E-7</c:v>
                </c:pt>
                <c:pt idx="7">
                  <c:v>2.6E-7</c:v>
                </c:pt>
                <c:pt idx="8">
                  <c:v>2.6E-7</c:v>
                </c:pt>
                <c:pt idx="9">
                  <c:v>2.6E-7</c:v>
                </c:pt>
                <c:pt idx="10">
                  <c:v>2.6E-7</c:v>
                </c:pt>
                <c:pt idx="11">
                  <c:v>2.6E-7</c:v>
                </c:pt>
                <c:pt idx="12">
                  <c:v>2.6E-7</c:v>
                </c:pt>
                <c:pt idx="13">
                  <c:v>2.6E-7</c:v>
                </c:pt>
                <c:pt idx="14">
                  <c:v>2.6E-7</c:v>
                </c:pt>
                <c:pt idx="15">
                  <c:v>2.6E-7</c:v>
                </c:pt>
                <c:pt idx="16">
                  <c:v>2.6E-7</c:v>
                </c:pt>
                <c:pt idx="17">
                  <c:v>2.6E-7</c:v>
                </c:pt>
                <c:pt idx="18">
                  <c:v>2.6E-7</c:v>
                </c:pt>
                <c:pt idx="19">
                  <c:v>2.6E-7</c:v>
                </c:pt>
                <c:pt idx="20">
                  <c:v>2.6E-7</c:v>
                </c:pt>
                <c:pt idx="21">
                  <c:v>2.6E-7</c:v>
                </c:pt>
                <c:pt idx="22">
                  <c:v>2.6E-7</c:v>
                </c:pt>
                <c:pt idx="23">
                  <c:v>2.6E-7</c:v>
                </c:pt>
                <c:pt idx="24">
                  <c:v>2.6E-7</c:v>
                </c:pt>
                <c:pt idx="25">
                  <c:v>2.6E-7</c:v>
                </c:pt>
                <c:pt idx="26">
                  <c:v>2.6E-7</c:v>
                </c:pt>
                <c:pt idx="27">
                  <c:v>2.6E-7</c:v>
                </c:pt>
                <c:pt idx="28">
                  <c:v>2.6E-7</c:v>
                </c:pt>
                <c:pt idx="29">
                  <c:v>2.6E-7</c:v>
                </c:pt>
                <c:pt idx="30">
                  <c:v>2.6E-7</c:v>
                </c:pt>
                <c:pt idx="31">
                  <c:v>2.6E-7</c:v>
                </c:pt>
                <c:pt idx="32">
                  <c:v>2.6E-7</c:v>
                </c:pt>
                <c:pt idx="33">
                  <c:v>2.6E-7</c:v>
                </c:pt>
                <c:pt idx="34">
                  <c:v>2.6E-7</c:v>
                </c:pt>
                <c:pt idx="35">
                  <c:v>2.6E-7</c:v>
                </c:pt>
                <c:pt idx="36">
                  <c:v>2.6E-7</c:v>
                </c:pt>
                <c:pt idx="37">
                  <c:v>2.6E-7</c:v>
                </c:pt>
                <c:pt idx="38">
                  <c:v>2.6E-7</c:v>
                </c:pt>
                <c:pt idx="39">
                  <c:v>2.6E-7</c:v>
                </c:pt>
                <c:pt idx="40">
                  <c:v>2.6E-7</c:v>
                </c:pt>
                <c:pt idx="41">
                  <c:v>2.6E-7</c:v>
                </c:pt>
                <c:pt idx="42">
                  <c:v>2.6E-7</c:v>
                </c:pt>
                <c:pt idx="43">
                  <c:v>2.6E-7</c:v>
                </c:pt>
                <c:pt idx="44">
                  <c:v>2.6E-7</c:v>
                </c:pt>
                <c:pt idx="45">
                  <c:v>2.6E-7</c:v>
                </c:pt>
                <c:pt idx="46">
                  <c:v>2.6E-7</c:v>
                </c:pt>
                <c:pt idx="47">
                  <c:v>2.6E-7</c:v>
                </c:pt>
                <c:pt idx="48">
                  <c:v>2.6E-7</c:v>
                </c:pt>
                <c:pt idx="49">
                  <c:v>2.6E-7</c:v>
                </c:pt>
                <c:pt idx="50">
                  <c:v>2.6E-7</c:v>
                </c:pt>
                <c:pt idx="51">
                  <c:v>2.6E-7</c:v>
                </c:pt>
                <c:pt idx="52">
                  <c:v>2.6E-7</c:v>
                </c:pt>
                <c:pt idx="53">
                  <c:v>2.6E-7</c:v>
                </c:pt>
                <c:pt idx="54">
                  <c:v>2.6E-7</c:v>
                </c:pt>
                <c:pt idx="55">
                  <c:v>2.6E-7</c:v>
                </c:pt>
                <c:pt idx="56">
                  <c:v>2.6E-7</c:v>
                </c:pt>
                <c:pt idx="57">
                  <c:v>2.6E-7</c:v>
                </c:pt>
                <c:pt idx="58">
                  <c:v>2.6E-7</c:v>
                </c:pt>
                <c:pt idx="59">
                  <c:v>2.6E-7</c:v>
                </c:pt>
                <c:pt idx="60">
                  <c:v>2.6E-7</c:v>
                </c:pt>
                <c:pt idx="61">
                  <c:v>2.6E-7</c:v>
                </c:pt>
                <c:pt idx="62">
                  <c:v>2.6E-7</c:v>
                </c:pt>
                <c:pt idx="63">
                  <c:v>2.6E-7</c:v>
                </c:pt>
                <c:pt idx="64">
                  <c:v>2.6E-7</c:v>
                </c:pt>
                <c:pt idx="65">
                  <c:v>2.6E-7</c:v>
                </c:pt>
                <c:pt idx="66">
                  <c:v>2.6E-7</c:v>
                </c:pt>
                <c:pt idx="67">
                  <c:v>2.6E-7</c:v>
                </c:pt>
                <c:pt idx="68">
                  <c:v>2.6E-7</c:v>
                </c:pt>
                <c:pt idx="69">
                  <c:v>2.6E-7</c:v>
                </c:pt>
                <c:pt idx="70">
                  <c:v>2.6E-7</c:v>
                </c:pt>
                <c:pt idx="71">
                  <c:v>2.6E-7</c:v>
                </c:pt>
                <c:pt idx="72">
                  <c:v>2.6E-7</c:v>
                </c:pt>
                <c:pt idx="73">
                  <c:v>2.6E-7</c:v>
                </c:pt>
                <c:pt idx="74">
                  <c:v>2.6E-7</c:v>
                </c:pt>
                <c:pt idx="75">
                  <c:v>2.6E-7</c:v>
                </c:pt>
                <c:pt idx="76">
                  <c:v>2.6E-7</c:v>
                </c:pt>
                <c:pt idx="77">
                  <c:v>2.6E-7</c:v>
                </c:pt>
                <c:pt idx="78">
                  <c:v>2.6E-7</c:v>
                </c:pt>
                <c:pt idx="79">
                  <c:v>2.6E-7</c:v>
                </c:pt>
                <c:pt idx="80">
                  <c:v>2.6E-7</c:v>
                </c:pt>
                <c:pt idx="81">
                  <c:v>2.6E-7</c:v>
                </c:pt>
                <c:pt idx="82">
                  <c:v>2.6E-7</c:v>
                </c:pt>
                <c:pt idx="83">
                  <c:v>2.6E-7</c:v>
                </c:pt>
                <c:pt idx="84">
                  <c:v>2.6E-7</c:v>
                </c:pt>
                <c:pt idx="85">
                  <c:v>2.6E-7</c:v>
                </c:pt>
                <c:pt idx="86">
                  <c:v>2.6E-7</c:v>
                </c:pt>
                <c:pt idx="87">
                  <c:v>2.6E-7</c:v>
                </c:pt>
                <c:pt idx="88">
                  <c:v>2.6E-7</c:v>
                </c:pt>
                <c:pt idx="89">
                  <c:v>2.6E-7</c:v>
                </c:pt>
                <c:pt idx="90">
                  <c:v>2.6E-7</c:v>
                </c:pt>
                <c:pt idx="91">
                  <c:v>2.6E-7</c:v>
                </c:pt>
                <c:pt idx="92">
                  <c:v>2.6E-7</c:v>
                </c:pt>
                <c:pt idx="93">
                  <c:v>2.6E-7</c:v>
                </c:pt>
                <c:pt idx="94">
                  <c:v>2.6E-7</c:v>
                </c:pt>
                <c:pt idx="95">
                  <c:v>2.6E-7</c:v>
                </c:pt>
                <c:pt idx="96">
                  <c:v>2.6E-7</c:v>
                </c:pt>
                <c:pt idx="97">
                  <c:v>2.6E-7</c:v>
                </c:pt>
                <c:pt idx="98">
                  <c:v>2.6E-7</c:v>
                </c:pt>
                <c:pt idx="99">
                  <c:v>2.6E-7</c:v>
                </c:pt>
                <c:pt idx="100">
                  <c:v>2.6E-7</c:v>
                </c:pt>
                <c:pt idx="101">
                  <c:v>2.6E-7</c:v>
                </c:pt>
                <c:pt idx="102">
                  <c:v>2.6E-7</c:v>
                </c:pt>
                <c:pt idx="103">
                  <c:v>2.6E-7</c:v>
                </c:pt>
                <c:pt idx="104">
                  <c:v>2.6E-7</c:v>
                </c:pt>
                <c:pt idx="105">
                  <c:v>2.6E-7</c:v>
                </c:pt>
                <c:pt idx="106">
                  <c:v>2.6E-7</c:v>
                </c:pt>
                <c:pt idx="107">
                  <c:v>2.6E-7</c:v>
                </c:pt>
                <c:pt idx="108">
                  <c:v>2.6E-7</c:v>
                </c:pt>
                <c:pt idx="109">
                  <c:v>2.6E-7</c:v>
                </c:pt>
                <c:pt idx="110">
                  <c:v>2.6E-7</c:v>
                </c:pt>
                <c:pt idx="111">
                  <c:v>2.6E-7</c:v>
                </c:pt>
                <c:pt idx="112">
                  <c:v>2.6E-7</c:v>
                </c:pt>
                <c:pt idx="113">
                  <c:v>2.6E-7</c:v>
                </c:pt>
                <c:pt idx="114">
                  <c:v>2.6E-7</c:v>
                </c:pt>
                <c:pt idx="115">
                  <c:v>2.6E-7</c:v>
                </c:pt>
                <c:pt idx="116">
                  <c:v>2.6E-7</c:v>
                </c:pt>
                <c:pt idx="117">
                  <c:v>2.6E-7</c:v>
                </c:pt>
                <c:pt idx="118">
                  <c:v>2.6E-7</c:v>
                </c:pt>
                <c:pt idx="119">
                  <c:v>2.6E-7</c:v>
                </c:pt>
                <c:pt idx="120">
                  <c:v>2.6E-7</c:v>
                </c:pt>
                <c:pt idx="121">
                  <c:v>2.6E-7</c:v>
                </c:pt>
                <c:pt idx="122">
                  <c:v>2.6E-7</c:v>
                </c:pt>
                <c:pt idx="123">
                  <c:v>2.6E-7</c:v>
                </c:pt>
                <c:pt idx="124">
                  <c:v>2.6E-7</c:v>
                </c:pt>
                <c:pt idx="125">
                  <c:v>2.6E-7</c:v>
                </c:pt>
                <c:pt idx="126">
                  <c:v>2.6E-7</c:v>
                </c:pt>
                <c:pt idx="127">
                  <c:v>2.6E-7</c:v>
                </c:pt>
                <c:pt idx="128">
                  <c:v>2.6E-7</c:v>
                </c:pt>
                <c:pt idx="129">
                  <c:v>2.6E-7</c:v>
                </c:pt>
                <c:pt idx="130">
                  <c:v>2.6E-7</c:v>
                </c:pt>
                <c:pt idx="131">
                  <c:v>2.6E-7</c:v>
                </c:pt>
                <c:pt idx="132">
                  <c:v>2.6E-7</c:v>
                </c:pt>
                <c:pt idx="133">
                  <c:v>2.6E-7</c:v>
                </c:pt>
                <c:pt idx="134">
                  <c:v>2.6E-7</c:v>
                </c:pt>
                <c:pt idx="135">
                  <c:v>2.6E-7</c:v>
                </c:pt>
                <c:pt idx="136">
                  <c:v>2.6E-7</c:v>
                </c:pt>
                <c:pt idx="137">
                  <c:v>2.6E-7</c:v>
                </c:pt>
                <c:pt idx="138">
                  <c:v>2.6E-7</c:v>
                </c:pt>
                <c:pt idx="139">
                  <c:v>2.6E-7</c:v>
                </c:pt>
                <c:pt idx="140">
                  <c:v>2.6E-7</c:v>
                </c:pt>
                <c:pt idx="141">
                  <c:v>2.6E-7</c:v>
                </c:pt>
                <c:pt idx="142">
                  <c:v>2.6E-7</c:v>
                </c:pt>
                <c:pt idx="143">
                  <c:v>2.6E-7</c:v>
                </c:pt>
                <c:pt idx="144">
                  <c:v>2.6E-7</c:v>
                </c:pt>
                <c:pt idx="145">
                  <c:v>2.6E-7</c:v>
                </c:pt>
                <c:pt idx="146">
                  <c:v>2.6E-7</c:v>
                </c:pt>
                <c:pt idx="147">
                  <c:v>2.6E-7</c:v>
                </c:pt>
                <c:pt idx="148">
                  <c:v>2.6E-7</c:v>
                </c:pt>
                <c:pt idx="149">
                  <c:v>2.6E-7</c:v>
                </c:pt>
                <c:pt idx="150">
                  <c:v>2.6E-7</c:v>
                </c:pt>
                <c:pt idx="151">
                  <c:v>2.6E-7</c:v>
                </c:pt>
                <c:pt idx="152">
                  <c:v>2.6E-7</c:v>
                </c:pt>
                <c:pt idx="153">
                  <c:v>2.6E-7</c:v>
                </c:pt>
                <c:pt idx="154">
                  <c:v>2.6E-7</c:v>
                </c:pt>
                <c:pt idx="155">
                  <c:v>2.6E-7</c:v>
                </c:pt>
                <c:pt idx="156">
                  <c:v>2.6E-7</c:v>
                </c:pt>
                <c:pt idx="157">
                  <c:v>2.6E-7</c:v>
                </c:pt>
                <c:pt idx="158">
                  <c:v>2.6E-7</c:v>
                </c:pt>
                <c:pt idx="159">
                  <c:v>2.6E-7</c:v>
                </c:pt>
                <c:pt idx="160">
                  <c:v>2.6E-7</c:v>
                </c:pt>
                <c:pt idx="161">
                  <c:v>2.6E-7</c:v>
                </c:pt>
                <c:pt idx="162">
                  <c:v>2.6E-7</c:v>
                </c:pt>
                <c:pt idx="163">
                  <c:v>2.6E-7</c:v>
                </c:pt>
                <c:pt idx="164">
                  <c:v>2.6E-7</c:v>
                </c:pt>
                <c:pt idx="165">
                  <c:v>2.6E-7</c:v>
                </c:pt>
                <c:pt idx="166">
                  <c:v>2.6E-7</c:v>
                </c:pt>
                <c:pt idx="167">
                  <c:v>2.6E-7</c:v>
                </c:pt>
                <c:pt idx="168">
                  <c:v>2.6E-7</c:v>
                </c:pt>
                <c:pt idx="169">
                  <c:v>2.6E-7</c:v>
                </c:pt>
                <c:pt idx="170">
                  <c:v>2.6E-7</c:v>
                </c:pt>
                <c:pt idx="171">
                  <c:v>2.6E-7</c:v>
                </c:pt>
                <c:pt idx="172">
                  <c:v>2.6E-7</c:v>
                </c:pt>
                <c:pt idx="173">
                  <c:v>2.6E-7</c:v>
                </c:pt>
                <c:pt idx="174">
                  <c:v>2.6E-7</c:v>
                </c:pt>
                <c:pt idx="175">
                  <c:v>2.6E-7</c:v>
                </c:pt>
                <c:pt idx="176">
                  <c:v>2.6E-7</c:v>
                </c:pt>
                <c:pt idx="177">
                  <c:v>2.6E-7</c:v>
                </c:pt>
                <c:pt idx="178">
                  <c:v>2.6E-7</c:v>
                </c:pt>
                <c:pt idx="179">
                  <c:v>2.6E-7</c:v>
                </c:pt>
                <c:pt idx="180">
                  <c:v>2.6E-7</c:v>
                </c:pt>
                <c:pt idx="181">
                  <c:v>2.6E-7</c:v>
                </c:pt>
                <c:pt idx="182">
                  <c:v>2.6E-7</c:v>
                </c:pt>
                <c:pt idx="183">
                  <c:v>2.6E-7</c:v>
                </c:pt>
                <c:pt idx="184">
                  <c:v>2.6E-7</c:v>
                </c:pt>
                <c:pt idx="185">
                  <c:v>2.6E-7</c:v>
                </c:pt>
                <c:pt idx="186">
                  <c:v>2.6E-7</c:v>
                </c:pt>
                <c:pt idx="187">
                  <c:v>2.6E-7</c:v>
                </c:pt>
                <c:pt idx="188">
                  <c:v>2.6E-7</c:v>
                </c:pt>
                <c:pt idx="189">
                  <c:v>2.6E-7</c:v>
                </c:pt>
                <c:pt idx="190">
                  <c:v>2.6E-7</c:v>
                </c:pt>
                <c:pt idx="191">
                  <c:v>2.6E-7</c:v>
                </c:pt>
                <c:pt idx="192">
                  <c:v>2.6E-7</c:v>
                </c:pt>
                <c:pt idx="193">
                  <c:v>2.6E-7</c:v>
                </c:pt>
                <c:pt idx="194">
                  <c:v>2.6E-7</c:v>
                </c:pt>
                <c:pt idx="195">
                  <c:v>2.6E-7</c:v>
                </c:pt>
                <c:pt idx="196">
                  <c:v>2.6E-7</c:v>
                </c:pt>
                <c:pt idx="197">
                  <c:v>2.6E-7</c:v>
                </c:pt>
                <c:pt idx="198">
                  <c:v>2.6E-7</c:v>
                </c:pt>
                <c:pt idx="199">
                  <c:v>2.6E-7</c:v>
                </c:pt>
                <c:pt idx="200">
                  <c:v>2.6E-7</c:v>
                </c:pt>
                <c:pt idx="201">
                  <c:v>2.6E-7</c:v>
                </c:pt>
                <c:pt idx="202">
                  <c:v>2.6E-7</c:v>
                </c:pt>
                <c:pt idx="203">
                  <c:v>2.6E-7</c:v>
                </c:pt>
                <c:pt idx="204">
                  <c:v>2.6E-7</c:v>
                </c:pt>
                <c:pt idx="205">
                  <c:v>2.6E-7</c:v>
                </c:pt>
                <c:pt idx="206">
                  <c:v>2.6E-7</c:v>
                </c:pt>
                <c:pt idx="207">
                  <c:v>2.6E-7</c:v>
                </c:pt>
                <c:pt idx="208">
                  <c:v>2.6E-7</c:v>
                </c:pt>
                <c:pt idx="209">
                  <c:v>2.6E-7</c:v>
                </c:pt>
                <c:pt idx="210">
                  <c:v>2.6E-7</c:v>
                </c:pt>
                <c:pt idx="211">
                  <c:v>2.6E-7</c:v>
                </c:pt>
                <c:pt idx="212">
                  <c:v>2.6E-7</c:v>
                </c:pt>
                <c:pt idx="213">
                  <c:v>2.6E-7</c:v>
                </c:pt>
                <c:pt idx="214">
                  <c:v>2.6E-7</c:v>
                </c:pt>
                <c:pt idx="215">
                  <c:v>2.6E-7</c:v>
                </c:pt>
                <c:pt idx="216">
                  <c:v>2.6E-7</c:v>
                </c:pt>
                <c:pt idx="217">
                  <c:v>2.6E-7</c:v>
                </c:pt>
                <c:pt idx="218">
                  <c:v>2.6E-7</c:v>
                </c:pt>
                <c:pt idx="219">
                  <c:v>2.6E-7</c:v>
                </c:pt>
                <c:pt idx="220">
                  <c:v>2.6E-7</c:v>
                </c:pt>
                <c:pt idx="221">
                  <c:v>2.6E-7</c:v>
                </c:pt>
                <c:pt idx="222">
                  <c:v>2.6E-7</c:v>
                </c:pt>
                <c:pt idx="223">
                  <c:v>2.6E-7</c:v>
                </c:pt>
                <c:pt idx="224">
                  <c:v>2.6E-7</c:v>
                </c:pt>
                <c:pt idx="225">
                  <c:v>2.6E-7</c:v>
                </c:pt>
                <c:pt idx="226">
                  <c:v>2.6E-7</c:v>
                </c:pt>
                <c:pt idx="227">
                  <c:v>2.6E-7</c:v>
                </c:pt>
                <c:pt idx="228">
                  <c:v>2.6E-7</c:v>
                </c:pt>
                <c:pt idx="229">
                  <c:v>2.6E-7</c:v>
                </c:pt>
                <c:pt idx="230">
                  <c:v>2.6E-7</c:v>
                </c:pt>
                <c:pt idx="231">
                  <c:v>2.6E-7</c:v>
                </c:pt>
                <c:pt idx="232">
                  <c:v>2.6E-7</c:v>
                </c:pt>
                <c:pt idx="233">
                  <c:v>2.6E-7</c:v>
                </c:pt>
                <c:pt idx="234">
                  <c:v>2.6E-7</c:v>
                </c:pt>
                <c:pt idx="235">
                  <c:v>2.6E-7</c:v>
                </c:pt>
                <c:pt idx="236">
                  <c:v>2.6E-7</c:v>
                </c:pt>
                <c:pt idx="237">
                  <c:v>2.6E-7</c:v>
                </c:pt>
                <c:pt idx="238">
                  <c:v>2.6E-7</c:v>
                </c:pt>
                <c:pt idx="239">
                  <c:v>2.6E-7</c:v>
                </c:pt>
                <c:pt idx="240">
                  <c:v>2.6E-7</c:v>
                </c:pt>
                <c:pt idx="241">
                  <c:v>2.6E-7</c:v>
                </c:pt>
                <c:pt idx="242">
                  <c:v>2.6E-7</c:v>
                </c:pt>
                <c:pt idx="243">
                  <c:v>2.6E-7</c:v>
                </c:pt>
                <c:pt idx="244">
                  <c:v>2.6E-7</c:v>
                </c:pt>
                <c:pt idx="245">
                  <c:v>2.6E-7</c:v>
                </c:pt>
                <c:pt idx="246">
                  <c:v>2.6E-7</c:v>
                </c:pt>
                <c:pt idx="247">
                  <c:v>2.6E-7</c:v>
                </c:pt>
                <c:pt idx="248">
                  <c:v>2.6E-7</c:v>
                </c:pt>
                <c:pt idx="249">
                  <c:v>2.6E-7</c:v>
                </c:pt>
                <c:pt idx="250">
                  <c:v>2.6E-7</c:v>
                </c:pt>
                <c:pt idx="251">
                  <c:v>2.6E-7</c:v>
                </c:pt>
                <c:pt idx="252">
                  <c:v>2.6E-7</c:v>
                </c:pt>
                <c:pt idx="253">
                  <c:v>2.6E-7</c:v>
                </c:pt>
                <c:pt idx="254">
                  <c:v>2.6E-7</c:v>
                </c:pt>
                <c:pt idx="255">
                  <c:v>2.6E-7</c:v>
                </c:pt>
                <c:pt idx="256">
                  <c:v>2.6E-7</c:v>
                </c:pt>
                <c:pt idx="257">
                  <c:v>2.6E-7</c:v>
                </c:pt>
                <c:pt idx="258">
                  <c:v>2.6E-7</c:v>
                </c:pt>
                <c:pt idx="259">
                  <c:v>2.6E-7</c:v>
                </c:pt>
                <c:pt idx="260">
                  <c:v>2.6E-7</c:v>
                </c:pt>
                <c:pt idx="261">
                  <c:v>2.6E-7</c:v>
                </c:pt>
                <c:pt idx="262">
                  <c:v>2.6E-7</c:v>
                </c:pt>
                <c:pt idx="263">
                  <c:v>2.6E-7</c:v>
                </c:pt>
                <c:pt idx="264">
                  <c:v>2.6E-7</c:v>
                </c:pt>
                <c:pt idx="265">
                  <c:v>2.6E-7</c:v>
                </c:pt>
                <c:pt idx="266">
                  <c:v>2.6E-7</c:v>
                </c:pt>
                <c:pt idx="267">
                  <c:v>2.6E-7</c:v>
                </c:pt>
                <c:pt idx="268">
                  <c:v>2.6E-7</c:v>
                </c:pt>
                <c:pt idx="269">
                  <c:v>2.6E-7</c:v>
                </c:pt>
                <c:pt idx="270">
                  <c:v>2.6E-7</c:v>
                </c:pt>
                <c:pt idx="271">
                  <c:v>2.6E-7</c:v>
                </c:pt>
                <c:pt idx="272">
                  <c:v>2.6E-7</c:v>
                </c:pt>
                <c:pt idx="273">
                  <c:v>2.6E-7</c:v>
                </c:pt>
                <c:pt idx="274">
                  <c:v>2.6E-7</c:v>
                </c:pt>
                <c:pt idx="275">
                  <c:v>2.6000000000000016E-7</c:v>
                </c:pt>
                <c:pt idx="276">
                  <c:v>2.6015267089729986E-7</c:v>
                </c:pt>
                <c:pt idx="277">
                  <c:v>2.6045801269189895E-7</c:v>
                </c:pt>
                <c:pt idx="278">
                  <c:v>2.6091602538379758E-7</c:v>
                </c:pt>
                <c:pt idx="279">
                  <c:v>2.6152670897299565E-7</c:v>
                </c:pt>
                <c:pt idx="280">
                  <c:v>2.6229006345949321E-7</c:v>
                </c:pt>
                <c:pt idx="281">
                  <c:v>2.6320608884329021E-7</c:v>
                </c:pt>
                <c:pt idx="282">
                  <c:v>2.642747851243867E-7</c:v>
                </c:pt>
                <c:pt idx="283">
                  <c:v>2.6549615230278263E-7</c:v>
                </c:pt>
                <c:pt idx="284">
                  <c:v>2.668701903784781E-7</c:v>
                </c:pt>
                <c:pt idx="285">
                  <c:v>2.6839689935147301E-7</c:v>
                </c:pt>
                <c:pt idx="286">
                  <c:v>2.7007627922176736E-7</c:v>
                </c:pt>
                <c:pt idx="287">
                  <c:v>2.7190832998936119E-7</c:v>
                </c:pt>
                <c:pt idx="288">
                  <c:v>2.7389305165425452E-7</c:v>
                </c:pt>
                <c:pt idx="289">
                  <c:v>2.7603044421644735E-7</c:v>
                </c:pt>
                <c:pt idx="290">
                  <c:v>2.783205076759396E-7</c:v>
                </c:pt>
                <c:pt idx="291">
                  <c:v>2.8076324203273135E-7</c:v>
                </c:pt>
                <c:pt idx="292">
                  <c:v>2.8335864728682254E-7</c:v>
                </c:pt>
                <c:pt idx="293">
                  <c:v>2.8610672343821322E-7</c:v>
                </c:pt>
                <c:pt idx="294">
                  <c:v>2.8900747048690339E-7</c:v>
                </c:pt>
                <c:pt idx="295">
                  <c:v>2.92060888432893E-7</c:v>
                </c:pt>
                <c:pt idx="296">
                  <c:v>2.952669772761821E-7</c:v>
                </c:pt>
                <c:pt idx="297">
                  <c:v>2.9862573701677069E-7</c:v>
                </c:pt>
                <c:pt idx="298">
                  <c:v>3.0213716765465871E-7</c:v>
                </c:pt>
                <c:pt idx="299">
                  <c:v>3.0580126918984623E-7</c:v>
                </c:pt>
                <c:pt idx="300">
                  <c:v>3.0961804162233319E-7</c:v>
                </c:pt>
                <c:pt idx="301">
                  <c:v>3.1358748495211964E-7</c:v>
                </c:pt>
                <c:pt idx="302">
                  <c:v>3.1770959917920557E-7</c:v>
                </c:pt>
                <c:pt idx="303">
                  <c:v>3.21984384303591E-7</c:v>
                </c:pt>
                <c:pt idx="304">
                  <c:v>3.2641184032527587E-7</c:v>
                </c:pt>
                <c:pt idx="305">
                  <c:v>3.3099196724426023E-7</c:v>
                </c:pt>
                <c:pt idx="306">
                  <c:v>3.3572476506054403E-7</c:v>
                </c:pt>
                <c:pt idx="307">
                  <c:v>3.4061023377412731E-7</c:v>
                </c:pt>
                <c:pt idx="308">
                  <c:v>3.4564837338501009E-7</c:v>
                </c:pt>
                <c:pt idx="309">
                  <c:v>3.5083918389319231E-7</c:v>
                </c:pt>
                <c:pt idx="310">
                  <c:v>3.5618266529867402E-7</c:v>
                </c:pt>
                <c:pt idx="311">
                  <c:v>3.6167881760145516E-7</c:v>
                </c:pt>
                <c:pt idx="312">
                  <c:v>3.673276408015358E-7</c:v>
                </c:pt>
                <c:pt idx="313">
                  <c:v>3.7312913489891593E-7</c:v>
                </c:pt>
                <c:pt idx="314">
                  <c:v>3.7908329989359555E-7</c:v>
                </c:pt>
                <c:pt idx="315">
                  <c:v>3.851901357855746E-7</c:v>
                </c:pt>
                <c:pt idx="316">
                  <c:v>3.9144964257485315E-7</c:v>
                </c:pt>
                <c:pt idx="317">
                  <c:v>3.9786182026143114E-7</c:v>
                </c:pt>
                <c:pt idx="318">
                  <c:v>4.0442666884530867E-7</c:v>
                </c:pt>
                <c:pt idx="319">
                  <c:v>4.1114418832648558E-7</c:v>
                </c:pt>
                <c:pt idx="320">
                  <c:v>4.1801437870496204E-7</c:v>
                </c:pt>
                <c:pt idx="321">
                  <c:v>4.2503723998073788E-7</c:v>
                </c:pt>
                <c:pt idx="322">
                  <c:v>4.3221277215381327E-7</c:v>
                </c:pt>
                <c:pt idx="323">
                  <c:v>4.3954097522418809E-7</c:v>
                </c:pt>
                <c:pt idx="324">
                  <c:v>4.4702184919186241E-7</c:v>
                </c:pt>
                <c:pt idx="325">
                  <c:v>4.5465539405683622E-7</c:v>
                </c:pt>
                <c:pt idx="326">
                  <c:v>4.6244160981910946E-7</c:v>
                </c:pt>
                <c:pt idx="327">
                  <c:v>4.703804964786822E-7</c:v>
                </c:pt>
                <c:pt idx="328">
                  <c:v>4.7847205403555443E-7</c:v>
                </c:pt>
                <c:pt idx="329">
                  <c:v>4.8671628248972609E-7</c:v>
                </c:pt>
                <c:pt idx="330">
                  <c:v>4.951131818411972E-7</c:v>
                </c:pt>
                <c:pt idx="331">
                  <c:v>5.0366275208996784E-7</c:v>
                </c:pt>
                <c:pt idx="332">
                  <c:v>5.1236499323603793E-7</c:v>
                </c:pt>
                <c:pt idx="333">
                  <c:v>5.2121990527940745E-7</c:v>
                </c:pt>
                <c:pt idx="334">
                  <c:v>5.3022748822007652E-7</c:v>
                </c:pt>
                <c:pt idx="335">
                  <c:v>5.3938774205804503E-7</c:v>
                </c:pt>
                <c:pt idx="336">
                  <c:v>5.4870066679331308E-7</c:v>
                </c:pt>
                <c:pt idx="337">
                  <c:v>5.5816626242588046E-7</c:v>
                </c:pt>
                <c:pt idx="338">
                  <c:v>5.6778452895574738E-7</c:v>
                </c:pt>
                <c:pt idx="339">
                  <c:v>5.7755546638291375E-7</c:v>
                </c:pt>
                <c:pt idx="340">
                  <c:v>5.8747907470737965E-7</c:v>
                </c:pt>
                <c:pt idx="341">
                  <c:v>5.9755535392914489E-7</c:v>
                </c:pt>
                <c:pt idx="342">
                  <c:v>6.0778430404820978E-7</c:v>
                </c:pt>
                <c:pt idx="343">
                  <c:v>6.18165925064574E-7</c:v>
                </c:pt>
                <c:pt idx="344">
                  <c:v>6.2870021697823788E-7</c:v>
                </c:pt>
                <c:pt idx="345">
                  <c:v>6.3938717978920108E-7</c:v>
                </c:pt>
                <c:pt idx="346">
                  <c:v>6.5022681349746361E-7</c:v>
                </c:pt>
                <c:pt idx="347">
                  <c:v>6.6121911810302591E-7</c:v>
                </c:pt>
                <c:pt idx="348">
                  <c:v>6.7236409360588753E-7</c:v>
                </c:pt>
                <c:pt idx="349">
                  <c:v>6.8366174000604859E-7</c:v>
                </c:pt>
                <c:pt idx="350">
                  <c:v>6.951120573035092E-7</c:v>
                </c:pt>
                <c:pt idx="351">
                  <c:v>7.0671504549826924E-7</c:v>
                </c:pt>
                <c:pt idx="352">
                  <c:v>7.1847070459032883E-7</c:v>
                </c:pt>
                <c:pt idx="353">
                  <c:v>7.3037903457968775E-7</c:v>
                </c:pt>
                <c:pt idx="354">
                  <c:v>7.4244003546634621E-7</c:v>
                </c:pt>
                <c:pt idx="355">
                  <c:v>7.5465370725030422E-7</c:v>
                </c:pt>
                <c:pt idx="356">
                  <c:v>7.6702004993156156E-7</c:v>
                </c:pt>
                <c:pt idx="357">
                  <c:v>7.7953906351011844E-7</c:v>
                </c:pt>
                <c:pt idx="358">
                  <c:v>7.9221074798597487E-7</c:v>
                </c:pt>
                <c:pt idx="359">
                  <c:v>8.0503510335913063E-7</c:v>
                </c:pt>
                <c:pt idx="360">
                  <c:v>8.1801212962958614E-7</c:v>
                </c:pt>
                <c:pt idx="361">
                  <c:v>8.3114182679734078E-7</c:v>
                </c:pt>
                <c:pt idx="362">
                  <c:v>8.4442419486239517E-7</c:v>
                </c:pt>
                <c:pt idx="363">
                  <c:v>8.5785923382474889E-7</c:v>
                </c:pt>
                <c:pt idx="364">
                  <c:v>8.7144694368440195E-7</c:v>
                </c:pt>
                <c:pt idx="365">
                  <c:v>8.8518732444135476E-7</c:v>
                </c:pt>
                <c:pt idx="366">
                  <c:v>8.9908037609560669E-7</c:v>
                </c:pt>
                <c:pt idx="367">
                  <c:v>9.1312609864715838E-7</c:v>
                </c:pt>
                <c:pt idx="368">
                  <c:v>9.273244920960094E-7</c:v>
                </c:pt>
                <c:pt idx="369">
                  <c:v>9.4167555644215996E-7</c:v>
                </c:pt>
                <c:pt idx="370">
                  <c:v>9.5617929168561007E-7</c:v>
                </c:pt>
                <c:pt idx="371">
                  <c:v>9.708356978263595E-7</c:v>
                </c:pt>
                <c:pt idx="372">
                  <c:v>9.8564477486440849E-7</c:v>
                </c:pt>
                <c:pt idx="373">
                  <c:v>1.000606522799757E-6</c:v>
                </c:pt>
                <c:pt idx="374">
                  <c:v>1.0157209416324049E-6</c:v>
                </c:pt>
                <c:pt idx="375">
                  <c:v>1.0309880313623523E-6</c:v>
                </c:pt>
                <c:pt idx="376">
                  <c:v>1.046407791989599E-6</c:v>
                </c:pt>
                <c:pt idx="377">
                  <c:v>1.0619802235141453E-6</c:v>
                </c:pt>
                <c:pt idx="378">
                  <c:v>1.0777053259359911E-6</c:v>
                </c:pt>
                <c:pt idx="379">
                  <c:v>1.0935830992551365E-6</c:v>
                </c:pt>
                <c:pt idx="380">
                  <c:v>1.1096135434715812E-6</c:v>
                </c:pt>
                <c:pt idx="381">
                  <c:v>1.1257966585853254E-6</c:v>
                </c:pt>
                <c:pt idx="382">
                  <c:v>1.1421324445963692E-6</c:v>
                </c:pt>
                <c:pt idx="383">
                  <c:v>1.1586209015047123E-6</c:v>
                </c:pt>
                <c:pt idx="384">
                  <c:v>1.1752620293103548E-6</c:v>
                </c:pt>
                <c:pt idx="385">
                  <c:v>1.192055828013297E-6</c:v>
                </c:pt>
                <c:pt idx="386">
                  <c:v>1.2090022976135385E-6</c:v>
                </c:pt>
                <c:pt idx="387">
                  <c:v>1.2261014381110798E-6</c:v>
                </c:pt>
                <c:pt idx="388">
                  <c:v>1.2433532495059202E-6</c:v>
                </c:pt>
                <c:pt idx="389">
                  <c:v>1.2607577317980602E-6</c:v>
                </c:pt>
                <c:pt idx="390">
                  <c:v>1.2783148849874997E-6</c:v>
                </c:pt>
                <c:pt idx="391">
                  <c:v>1.2960247090742385E-6</c:v>
                </c:pt>
                <c:pt idx="392">
                  <c:v>1.3138872040582771E-6</c:v>
                </c:pt>
                <c:pt idx="393">
                  <c:v>1.3319023699396151E-6</c:v>
                </c:pt>
                <c:pt idx="394">
                  <c:v>1.3500702067182523E-6</c:v>
                </c:pt>
                <c:pt idx="395">
                  <c:v>1.3683907143941891E-6</c:v>
                </c:pt>
                <c:pt idx="396">
                  <c:v>1.3868638929674254E-6</c:v>
                </c:pt>
                <c:pt idx="397">
                  <c:v>1.4054897424379613E-6</c:v>
                </c:pt>
                <c:pt idx="398">
                  <c:v>1.4242682628057966E-6</c:v>
                </c:pt>
                <c:pt idx="399">
                  <c:v>1.4431994540709313E-6</c:v>
                </c:pt>
                <c:pt idx="400">
                  <c:v>1.4622833162333654E-6</c:v>
                </c:pt>
                <c:pt idx="401">
                  <c:v>1.4815198492930991E-6</c:v>
                </c:pt>
                <c:pt idx="402">
                  <c:v>1.5009090532501322E-6</c:v>
                </c:pt>
                <c:pt idx="403">
                  <c:v>1.5204509281044647E-6</c:v>
                </c:pt>
                <c:pt idx="404">
                  <c:v>1.540145473856097E-6</c:v>
                </c:pt>
                <c:pt idx="405">
                  <c:v>1.5599926905050284E-6</c:v>
                </c:pt>
                <c:pt idx="406">
                  <c:v>1.5799925780512593E-6</c:v>
                </c:pt>
                <c:pt idx="407">
                  <c:v>1.6001451364947898E-6</c:v>
                </c:pt>
                <c:pt idx="408">
                  <c:v>1.6204503658356198E-6</c:v>
                </c:pt>
                <c:pt idx="409">
                  <c:v>1.6409082660737494E-6</c:v>
                </c:pt>
                <c:pt idx="410">
                  <c:v>1.6615188372091783E-6</c:v>
                </c:pt>
                <c:pt idx="411">
                  <c:v>1.6822820792419065E-6</c:v>
                </c:pt>
                <c:pt idx="412">
                  <c:v>1.7031979921719345E-6</c:v>
                </c:pt>
                <c:pt idx="413">
                  <c:v>1.7242665759992619E-6</c:v>
                </c:pt>
                <c:pt idx="414">
                  <c:v>1.7454878307238885E-6</c:v>
                </c:pt>
                <c:pt idx="415">
                  <c:v>1.7668617563458149E-6</c:v>
                </c:pt>
                <c:pt idx="416">
                  <c:v>1.7883883528650406E-6</c:v>
                </c:pt>
                <c:pt idx="417">
                  <c:v>1.8100676202815657E-6</c:v>
                </c:pt>
                <c:pt idx="418">
                  <c:v>1.8318995585953903E-6</c:v>
                </c:pt>
                <c:pt idx="419">
                  <c:v>1.8538841678065145E-6</c:v>
                </c:pt>
                <c:pt idx="420">
                  <c:v>1.8760214479149382E-6</c:v>
                </c:pt>
                <c:pt idx="421">
                  <c:v>1.8983113989206614E-6</c:v>
                </c:pt>
                <c:pt idx="422">
                  <c:v>1.920754020823684E-6</c:v>
                </c:pt>
                <c:pt idx="423">
                  <c:v>1.9433493136240059E-6</c:v>
                </c:pt>
                <c:pt idx="424">
                  <c:v>1.9660972773216276E-6</c:v>
                </c:pt>
                <c:pt idx="425">
                  <c:v>1.9889979119165486E-6</c:v>
                </c:pt>
                <c:pt idx="426">
                  <c:v>2.0120512174087689E-6</c:v>
                </c:pt>
                <c:pt idx="427">
                  <c:v>2.0352571937982886E-6</c:v>
                </c:pt>
                <c:pt idx="428">
                  <c:v>2.058615841085108E-6</c:v>
                </c:pt>
                <c:pt idx="429">
                  <c:v>2.0821271592692268E-6</c:v>
                </c:pt>
                <c:pt idx="430">
                  <c:v>2.1057911483506453E-6</c:v>
                </c:pt>
                <c:pt idx="431">
                  <c:v>2.1296078083293631E-6</c:v>
                </c:pt>
                <c:pt idx="432">
                  <c:v>2.1535771392053803E-6</c:v>
                </c:pt>
                <c:pt idx="433">
                  <c:v>2.1776991409786972E-6</c:v>
                </c:pt>
                <c:pt idx="434">
                  <c:v>2.2019738136493139E-6</c:v>
                </c:pt>
                <c:pt idx="435">
                  <c:v>2.2264011572172295E-6</c:v>
                </c:pt>
                <c:pt idx="436">
                  <c:v>2.2509811716824448E-6</c:v>
                </c:pt>
                <c:pt idx="437">
                  <c:v>2.2757138570449595E-6</c:v>
                </c:pt>
                <c:pt idx="438">
                  <c:v>2.3005992133047735E-6</c:v>
                </c:pt>
                <c:pt idx="439">
                  <c:v>2.3256372404618869E-6</c:v>
                </c:pt>
                <c:pt idx="440">
                  <c:v>2.3508279385163E-6</c:v>
                </c:pt>
                <c:pt idx="441">
                  <c:v>2.3761713074680124E-6</c:v>
                </c:pt>
                <c:pt idx="442">
                  <c:v>2.4016673473170246E-6</c:v>
                </c:pt>
                <c:pt idx="443">
                  <c:v>2.4273160580633361E-6</c:v>
                </c:pt>
                <c:pt idx="444">
                  <c:v>2.4531174397069469E-6</c:v>
                </c:pt>
                <c:pt idx="445">
                  <c:v>2.4790714922478576E-6</c:v>
                </c:pt>
                <c:pt idx="446">
                  <c:v>2.5051782156860675E-6</c:v>
                </c:pt>
                <c:pt idx="447">
                  <c:v>2.5314376100215772E-6</c:v>
                </c:pt>
                <c:pt idx="448">
                  <c:v>2.5578496752543858E-6</c:v>
                </c:pt>
                <c:pt idx="449">
                  <c:v>2.5844144113844941E-6</c:v>
                </c:pt>
                <c:pt idx="450">
                  <c:v>2.6111318184119018E-6</c:v>
                </c:pt>
                <c:pt idx="451">
                  <c:v>2.6380018963366089E-6</c:v>
                </c:pt>
                <c:pt idx="452">
                  <c:v>2.6650246451586156E-6</c:v>
                </c:pt>
                <c:pt idx="453">
                  <c:v>2.6922000648779218E-6</c:v>
                </c:pt>
                <c:pt idx="454">
                  <c:v>2.7195281554945276E-6</c:v>
                </c:pt>
                <c:pt idx="455">
                  <c:v>2.7470089170084328E-6</c:v>
                </c:pt>
                <c:pt idx="456">
                  <c:v>2.7746423494196373E-6</c:v>
                </c:pt>
                <c:pt idx="457">
                  <c:v>2.8024284527281416E-6</c:v>
                </c:pt>
                <c:pt idx="458">
                  <c:v>2.8303672269339453E-6</c:v>
                </c:pt>
                <c:pt idx="459">
                  <c:v>2.8584586720370482E-6</c:v>
                </c:pt>
                <c:pt idx="460">
                  <c:v>2.8867027880374505E-6</c:v>
                </c:pt>
                <c:pt idx="461">
                  <c:v>2.9150995749351525E-6</c:v>
                </c:pt>
                <c:pt idx="462">
                  <c:v>2.9436490327301539E-6</c:v>
                </c:pt>
                <c:pt idx="463">
                  <c:v>2.9723511614224546E-6</c:v>
                </c:pt>
                <c:pt idx="464">
                  <c:v>3.0012059610120551E-6</c:v>
                </c:pt>
                <c:pt idx="465">
                  <c:v>3.0302134314989548E-6</c:v>
                </c:pt>
                <c:pt idx="466">
                  <c:v>3.0593735728831544E-6</c:v>
                </c:pt>
                <c:pt idx="467">
                  <c:v>3.0886863851646533E-6</c:v>
                </c:pt>
                <c:pt idx="468">
                  <c:v>3.1181518683434515E-6</c:v>
                </c:pt>
                <c:pt idx="469">
                  <c:v>3.1477700224195495E-6</c:v>
                </c:pt>
                <c:pt idx="470">
                  <c:v>3.1775408473929467E-6</c:v>
                </c:pt>
                <c:pt idx="471">
                  <c:v>3.2074643432636434E-6</c:v>
                </c:pt>
                <c:pt idx="472">
                  <c:v>3.2375405100316393E-6</c:v>
                </c:pt>
                <c:pt idx="473">
                  <c:v>3.2677693476969351E-6</c:v>
                </c:pt>
                <c:pt idx="474">
                  <c:v>3.2981508562595301E-6</c:v>
                </c:pt>
                <c:pt idx="475">
                  <c:v>3.3286850357194245E-6</c:v>
                </c:pt>
                <c:pt idx="476">
                  <c:v>3.3593718860766182E-6</c:v>
                </c:pt>
                <c:pt idx="477">
                  <c:v>3.3902114073311117E-6</c:v>
                </c:pt>
                <c:pt idx="478">
                  <c:v>3.4212035994829041E-6</c:v>
                </c:pt>
                <c:pt idx="479">
                  <c:v>3.4523484625319966E-6</c:v>
                </c:pt>
                <c:pt idx="480">
                  <c:v>3.4836459964783881E-6</c:v>
                </c:pt>
                <c:pt idx="481">
                  <c:v>3.5150962013220793E-6</c:v>
                </c:pt>
                <c:pt idx="482">
                  <c:v>3.5466990770630703E-6</c:v>
                </c:pt>
                <c:pt idx="483">
                  <c:v>3.5784546237013602E-6</c:v>
                </c:pt>
                <c:pt idx="484">
                  <c:v>3.6103628412369502E-6</c:v>
                </c:pt>
                <c:pt idx="485">
                  <c:v>3.6424237296698392E-6</c:v>
                </c:pt>
                <c:pt idx="486">
                  <c:v>3.6746372890000279E-6</c:v>
                </c:pt>
                <c:pt idx="487">
                  <c:v>3.7070035192275164E-6</c:v>
                </c:pt>
                <c:pt idx="488">
                  <c:v>3.7395224203523038E-6</c:v>
                </c:pt>
                <c:pt idx="489">
                  <c:v>3.7721939923743914E-6</c:v>
                </c:pt>
                <c:pt idx="490">
                  <c:v>3.8050182352937779E-6</c:v>
                </c:pt>
                <c:pt idx="491">
                  <c:v>3.8379951491104637E-6</c:v>
                </c:pt>
                <c:pt idx="492">
                  <c:v>3.8711247338244501E-6</c:v>
                </c:pt>
                <c:pt idx="493">
                  <c:v>3.904406989435735E-6</c:v>
                </c:pt>
                <c:pt idx="494">
                  <c:v>3.9378419159443201E-6</c:v>
                </c:pt>
                <c:pt idx="495">
                  <c:v>3.9714295133502037E-6</c:v>
                </c:pt>
                <c:pt idx="496">
                  <c:v>4.0051697816533874E-6</c:v>
                </c:pt>
                <c:pt idx="497">
                  <c:v>4.0390627208538713E-6</c:v>
                </c:pt>
                <c:pt idx="498">
                  <c:v>4.0731083309516538E-6</c:v>
                </c:pt>
                <c:pt idx="499">
                  <c:v>4.1073066119467363E-6</c:v>
                </c:pt>
                <c:pt idx="500">
                  <c:v>4.1416575638391174E-6</c:v>
                </c:pt>
                <c:pt idx="501">
                  <c:v>4.1761611866287978E-6</c:v>
                </c:pt>
                <c:pt idx="502">
                  <c:v>4.2108174803157776E-6</c:v>
                </c:pt>
                <c:pt idx="503">
                  <c:v>4.2456264449000575E-6</c:v>
                </c:pt>
                <c:pt idx="504">
                  <c:v>4.2805880803816367E-6</c:v>
                </c:pt>
                <c:pt idx="505">
                  <c:v>4.3157023867605153E-6</c:v>
                </c:pt>
                <c:pt idx="506">
                  <c:v>4.3509693640366932E-6</c:v>
                </c:pt>
                <c:pt idx="507">
                  <c:v>4.3863890122101705E-6</c:v>
                </c:pt>
                <c:pt idx="508">
                  <c:v>4.4219613312809479E-6</c:v>
                </c:pt>
                <c:pt idx="509">
                  <c:v>4.4576863212490247E-6</c:v>
                </c:pt>
                <c:pt idx="510">
                  <c:v>4.4935639821144007E-6</c:v>
                </c:pt>
                <c:pt idx="511">
                  <c:v>4.5295943138770762E-6</c:v>
                </c:pt>
                <c:pt idx="512">
                  <c:v>4.5657773165370509E-6</c:v>
                </c:pt>
                <c:pt idx="513">
                  <c:v>4.6021129900943259E-6</c:v>
                </c:pt>
                <c:pt idx="514">
                  <c:v>4.6386013345489001E-6</c:v>
                </c:pt>
                <c:pt idx="515">
                  <c:v>4.6752423499007737E-6</c:v>
                </c:pt>
                <c:pt idx="516">
                  <c:v>4.7120360361499467E-6</c:v>
                </c:pt>
                <c:pt idx="517">
                  <c:v>4.7489823932964189E-6</c:v>
                </c:pt>
                <c:pt idx="518">
                  <c:v>4.7860814213401914E-6</c:v>
                </c:pt>
                <c:pt idx="519">
                  <c:v>4.8233331202812631E-6</c:v>
                </c:pt>
                <c:pt idx="520">
                  <c:v>4.8607374901196342E-6</c:v>
                </c:pt>
                <c:pt idx="521">
                  <c:v>4.8982945308553047E-6</c:v>
                </c:pt>
                <c:pt idx="522">
                  <c:v>4.9360042424882744E-6</c:v>
                </c:pt>
                <c:pt idx="523">
                  <c:v>4.9738666250185436E-6</c:v>
                </c:pt>
                <c:pt idx="524">
                  <c:v>5.011881678446112E-6</c:v>
                </c:pt>
                <c:pt idx="525">
                  <c:v>5.0500494027709798E-6</c:v>
                </c:pt>
                <c:pt idx="526">
                  <c:v>5.0883697979931469E-6</c:v>
                </c:pt>
                <c:pt idx="527">
                  <c:v>5.1268428641126141E-6</c:v>
                </c:pt>
                <c:pt idx="528">
                  <c:v>5.1654686011293807E-6</c:v>
                </c:pt>
                <c:pt idx="529">
                  <c:v>5.2042470090434467E-6</c:v>
                </c:pt>
                <c:pt idx="530">
                  <c:v>5.243178087854812E-6</c:v>
                </c:pt>
                <c:pt idx="531">
                  <c:v>5.2822618375634766E-6</c:v>
                </c:pt>
                <c:pt idx="532">
                  <c:v>5.3214982581694414E-6</c:v>
                </c:pt>
                <c:pt idx="533">
                  <c:v>5.3608873496727055E-6</c:v>
                </c:pt>
                <c:pt idx="534">
                  <c:v>5.4004291120732689E-6</c:v>
                </c:pt>
                <c:pt idx="535">
                  <c:v>5.4401235453711317E-6</c:v>
                </c:pt>
                <c:pt idx="536">
                  <c:v>5.4799706495662938E-6</c:v>
                </c:pt>
                <c:pt idx="537">
                  <c:v>5.5199704246587561E-6</c:v>
                </c:pt>
                <c:pt idx="538">
                  <c:v>5.5601228706485177E-6</c:v>
                </c:pt>
                <c:pt idx="539">
                  <c:v>5.6004279875355787E-6</c:v>
                </c:pt>
                <c:pt idx="540">
                  <c:v>5.640885775319939E-6</c:v>
                </c:pt>
                <c:pt idx="541">
                  <c:v>5.6814962340015986E-6</c:v>
                </c:pt>
                <c:pt idx="542">
                  <c:v>5.7222593635805584E-6</c:v>
                </c:pt>
                <c:pt idx="543">
                  <c:v>5.7631751640568175E-6</c:v>
                </c:pt>
                <c:pt idx="544">
                  <c:v>5.804243635430376E-6</c:v>
                </c:pt>
                <c:pt idx="545">
                  <c:v>5.845464777701233E-6</c:v>
                </c:pt>
                <c:pt idx="546">
                  <c:v>5.8868385908693901E-6</c:v>
                </c:pt>
                <c:pt idx="547">
                  <c:v>5.9283650749348457E-6</c:v>
                </c:pt>
                <c:pt idx="548">
                  <c:v>5.9700442298976015E-6</c:v>
                </c:pt>
                <c:pt idx="549">
                  <c:v>6.0118760557576575E-6</c:v>
                </c:pt>
                <c:pt idx="550">
                  <c:v>6.0538605525150119E-6</c:v>
                </c:pt>
                <c:pt idx="551">
                  <c:v>6.0959977201696666E-6</c:v>
                </c:pt>
                <c:pt idx="552">
                  <c:v>6.1382875587216197E-6</c:v>
                </c:pt>
                <c:pt idx="553">
                  <c:v>6.180730068170873E-6</c:v>
                </c:pt>
                <c:pt idx="554">
                  <c:v>6.2233252485174265E-6</c:v>
                </c:pt>
                <c:pt idx="555">
                  <c:v>6.2660730997612784E-6</c:v>
                </c:pt>
                <c:pt idx="556">
                  <c:v>6.3089736219024306E-6</c:v>
                </c:pt>
                <c:pt idx="557">
                  <c:v>6.3520268149408812E-6</c:v>
                </c:pt>
                <c:pt idx="558">
                  <c:v>6.395232678876632E-6</c:v>
                </c:pt>
                <c:pt idx="559">
                  <c:v>6.4385912137096822E-6</c:v>
                </c:pt>
                <c:pt idx="560">
                  <c:v>6.4821024194400308E-6</c:v>
                </c:pt>
                <c:pt idx="561">
                  <c:v>6.5257662960676805E-6</c:v>
                </c:pt>
                <c:pt idx="562">
                  <c:v>6.5695828435926286E-6</c:v>
                </c:pt>
                <c:pt idx="563">
                  <c:v>6.6135520620148769E-6</c:v>
                </c:pt>
                <c:pt idx="564">
                  <c:v>6.6576739513344237E-6</c:v>
                </c:pt>
                <c:pt idx="565">
                  <c:v>6.7019485115512715E-6</c:v>
                </c:pt>
                <c:pt idx="566">
                  <c:v>6.7463757426654179E-6</c:v>
                </c:pt>
                <c:pt idx="567">
                  <c:v>6.7909556446768635E-6</c:v>
                </c:pt>
                <c:pt idx="568">
                  <c:v>6.8356882175856093E-6</c:v>
                </c:pt>
                <c:pt idx="569">
                  <c:v>6.8805734613916545E-6</c:v>
                </c:pt>
                <c:pt idx="570">
                  <c:v>6.9256113760949981E-6</c:v>
                </c:pt>
                <c:pt idx="571">
                  <c:v>6.9708019616956428E-6</c:v>
                </c:pt>
                <c:pt idx="572">
                  <c:v>7.016145218193586E-6</c:v>
                </c:pt>
                <c:pt idx="573">
                  <c:v>7.0616411455888293E-6</c:v>
                </c:pt>
                <c:pt idx="574">
                  <c:v>7.1072897438813711E-6</c:v>
                </c:pt>
                <c:pt idx="575">
                  <c:v>7.153091013071214E-6</c:v>
                </c:pt>
                <c:pt idx="576">
                  <c:v>7.1990449531583553E-6</c:v>
                </c:pt>
                <c:pt idx="577">
                  <c:v>7.2451515641427959E-6</c:v>
                </c:pt>
                <c:pt idx="578">
                  <c:v>7.2914108460245368E-6</c:v>
                </c:pt>
                <c:pt idx="579">
                  <c:v>7.337822798803577E-6</c:v>
                </c:pt>
                <c:pt idx="580">
                  <c:v>7.2399483788983977E-6</c:v>
                </c:pt>
                <c:pt idx="581">
                  <c:v>7.1423948587306119E-6</c:v>
                </c:pt>
                <c:pt idx="582">
                  <c:v>7.045162238300221E-6</c:v>
                </c:pt>
                <c:pt idx="583">
                  <c:v>6.9482505176072244E-6</c:v>
                </c:pt>
                <c:pt idx="584">
                  <c:v>6.8516596966516219E-6</c:v>
                </c:pt>
                <c:pt idx="585">
                  <c:v>6.7553897754334136E-6</c:v>
                </c:pt>
                <c:pt idx="586">
                  <c:v>6.6594407539525987E-6</c:v>
                </c:pt>
                <c:pt idx="587">
                  <c:v>6.563812632209178E-6</c:v>
                </c:pt>
                <c:pt idx="588">
                  <c:v>6.4685054102031506E-6</c:v>
                </c:pt>
                <c:pt idx="589">
                  <c:v>6.3735190879345174E-6</c:v>
                </c:pt>
                <c:pt idx="590">
                  <c:v>6.2788536654032784E-6</c:v>
                </c:pt>
                <c:pt idx="591">
                  <c:v>6.1845091426094336E-6</c:v>
                </c:pt>
                <c:pt idx="592">
                  <c:v>6.0904855195529838E-6</c:v>
                </c:pt>
                <c:pt idx="593">
                  <c:v>5.9967827962339274E-6</c:v>
                </c:pt>
                <c:pt idx="594">
                  <c:v>5.9034009726522643E-6</c:v>
                </c:pt>
                <c:pt idx="595">
                  <c:v>5.8103400488079963E-6</c:v>
                </c:pt>
                <c:pt idx="596">
                  <c:v>5.7176000247011216E-6</c:v>
                </c:pt>
                <c:pt idx="597">
                  <c:v>5.625180900331641E-6</c:v>
                </c:pt>
                <c:pt idx="598">
                  <c:v>5.5330826756995547E-6</c:v>
                </c:pt>
                <c:pt idx="599">
                  <c:v>5.4413053508048626E-6</c:v>
                </c:pt>
                <c:pt idx="600">
                  <c:v>5.3498489256475647E-6</c:v>
                </c:pt>
                <c:pt idx="601">
                  <c:v>5.2587134002276609E-6</c:v>
                </c:pt>
                <c:pt idx="602">
                  <c:v>5.1678987745451505E-6</c:v>
                </c:pt>
                <c:pt idx="603">
                  <c:v>5.0774050486000343E-6</c:v>
                </c:pt>
                <c:pt idx="604">
                  <c:v>4.9872322223923123E-6</c:v>
                </c:pt>
                <c:pt idx="605">
                  <c:v>4.8973802959219845E-6</c:v>
                </c:pt>
                <c:pt idx="606">
                  <c:v>4.80784926918905E-6</c:v>
                </c:pt>
                <c:pt idx="607">
                  <c:v>4.7186391421935105E-6</c:v>
                </c:pt>
                <c:pt idx="608">
                  <c:v>4.6297499149353644E-6</c:v>
                </c:pt>
                <c:pt idx="609">
                  <c:v>4.5411815874146125E-6</c:v>
                </c:pt>
                <c:pt idx="610">
                  <c:v>4.4529341596312548E-6</c:v>
                </c:pt>
                <c:pt idx="611">
                  <c:v>4.3650076315852913E-6</c:v>
                </c:pt>
                <c:pt idx="612">
                  <c:v>4.2774020032767211E-6</c:v>
                </c:pt>
                <c:pt idx="613">
                  <c:v>4.1901172747055451E-6</c:v>
                </c:pt>
                <c:pt idx="614">
                  <c:v>4.1031534458717641E-6</c:v>
                </c:pt>
                <c:pt idx="615">
                  <c:v>4.0165105167753765E-6</c:v>
                </c:pt>
                <c:pt idx="616">
                  <c:v>3.9301884874163823E-6</c:v>
                </c:pt>
                <c:pt idx="617">
                  <c:v>3.844187357794783E-6</c:v>
                </c:pt>
                <c:pt idx="618">
                  <c:v>3.758507127910578E-6</c:v>
                </c:pt>
                <c:pt idx="619">
                  <c:v>3.6731477977637663E-6</c:v>
                </c:pt>
                <c:pt idx="620">
                  <c:v>3.5881093673543488E-6</c:v>
                </c:pt>
                <c:pt idx="621">
                  <c:v>3.5033918366823255E-6</c:v>
                </c:pt>
                <c:pt idx="622">
                  <c:v>3.4189952057476964E-6</c:v>
                </c:pt>
                <c:pt idx="623">
                  <c:v>3.334919474550461E-6</c:v>
                </c:pt>
                <c:pt idx="624">
                  <c:v>3.2511646430906199E-6</c:v>
                </c:pt>
                <c:pt idx="625">
                  <c:v>3.1677307113681725E-6</c:v>
                </c:pt>
                <c:pt idx="626">
                  <c:v>3.0846176793831193E-6</c:v>
                </c:pt>
                <c:pt idx="627">
                  <c:v>3.0018255471354603E-6</c:v>
                </c:pt>
                <c:pt idx="628">
                  <c:v>2.9193543146251955E-6</c:v>
                </c:pt>
                <c:pt idx="629">
                  <c:v>2.8372039818523244E-6</c:v>
                </c:pt>
                <c:pt idx="630">
                  <c:v>2.7553745488168471E-6</c:v>
                </c:pt>
                <c:pt idx="631">
                  <c:v>2.6738660155187645E-6</c:v>
                </c:pt>
                <c:pt idx="632">
                  <c:v>2.5926783819580752E-6</c:v>
                </c:pt>
                <c:pt idx="633">
                  <c:v>2.5118116481347805E-6</c:v>
                </c:pt>
                <c:pt idx="634">
                  <c:v>2.4312658140488795E-6</c:v>
                </c:pt>
                <c:pt idx="635">
                  <c:v>2.3510408797003728E-6</c:v>
                </c:pt>
                <c:pt idx="636">
                  <c:v>2.2711368450892602E-6</c:v>
                </c:pt>
                <c:pt idx="637">
                  <c:v>2.1915537102155414E-6</c:v>
                </c:pt>
                <c:pt idx="638">
                  <c:v>2.1122914750792168E-6</c:v>
                </c:pt>
                <c:pt idx="639">
                  <c:v>2.033350139680286E-6</c:v>
                </c:pt>
                <c:pt idx="640">
                  <c:v>1.9547297040187494E-6</c:v>
                </c:pt>
                <c:pt idx="641">
                  <c:v>1.8764301680946067E-6</c:v>
                </c:pt>
                <c:pt idx="642">
                  <c:v>1.7984515319078582E-6</c:v>
                </c:pt>
                <c:pt idx="643">
                  <c:v>1.7207937954585037E-6</c:v>
                </c:pt>
                <c:pt idx="644">
                  <c:v>1.6434569587465432E-6</c:v>
                </c:pt>
                <c:pt idx="645">
                  <c:v>1.5664410217719769E-6</c:v>
                </c:pt>
                <c:pt idx="646">
                  <c:v>1.4897459845348044E-6</c:v>
                </c:pt>
                <c:pt idx="647">
                  <c:v>1.4133718470350258E-6</c:v>
                </c:pt>
                <c:pt idx="648">
                  <c:v>1.3373186092726414E-6</c:v>
                </c:pt>
                <c:pt idx="649">
                  <c:v>1.2615862712476508E-6</c:v>
                </c:pt>
                <c:pt idx="650">
                  <c:v>1.1861748329600544E-6</c:v>
                </c:pt>
                <c:pt idx="651">
                  <c:v>1.111084294409852E-6</c:v>
                </c:pt>
                <c:pt idx="652">
                  <c:v>1.0363146555970435E-6</c:v>
                </c:pt>
                <c:pt idx="653">
                  <c:v>9.6186591652162902E-7</c:v>
                </c:pt>
                <c:pt idx="654">
                  <c:v>8.8773807718360873E-7</c:v>
                </c:pt>
                <c:pt idx="655">
                  <c:v>8.1393113758298242E-7</c:v>
                </c:pt>
                <c:pt idx="656">
                  <c:v>7.4044509771975009E-7</c:v>
                </c:pt>
                <c:pt idx="657">
                  <c:v>6.6727995759391174E-7</c:v>
                </c:pt>
                <c:pt idx="658">
                  <c:v>5.9443571720546748E-7</c:v>
                </c:pt>
                <c:pt idx="659">
                  <c:v>5.2191237655441719E-7</c:v>
                </c:pt>
                <c:pt idx="660">
                  <c:v>4.4970993564076089E-7</c:v>
                </c:pt>
                <c:pt idx="661">
                  <c:v>3.7782839446449867E-7</c:v>
                </c:pt>
                <c:pt idx="662">
                  <c:v>3.0626775302563043E-7</c:v>
                </c:pt>
                <c:pt idx="663">
                  <c:v>2.3502801132415619E-7</c:v>
                </c:pt>
                <c:pt idx="664">
                  <c:v>1.6410916936007599E-7</c:v>
                </c:pt>
                <c:pt idx="665">
                  <c:v>9.3511227133389795E-8</c:v>
                </c:pt>
                <c:pt idx="666">
                  <c:v>2.3234184644097631E-8</c:v>
                </c:pt>
                <c:pt idx="667">
                  <c:v>-4.67219581078005E-8</c:v>
                </c:pt>
                <c:pt idx="668">
                  <c:v>-1.163572011223046E-7</c:v>
                </c:pt>
                <c:pt idx="669">
                  <c:v>-1.8567154439941472E-7</c:v>
                </c:pt>
                <c:pt idx="670">
                  <c:v>-2.546649879391308E-7</c:v>
                </c:pt>
                <c:pt idx="671">
                  <c:v>-3.233375317414528E-7</c:v>
                </c:pt>
                <c:pt idx="672">
                  <c:v>-3.9168917580638093E-7</c:v>
                </c:pt>
                <c:pt idx="673">
                  <c:v>-4.5971992013391497E-7</c:v>
                </c:pt>
                <c:pt idx="674">
                  <c:v>-5.2742976472405498E-7</c:v>
                </c:pt>
                <c:pt idx="675">
                  <c:v>-5.9481870957680085E-7</c:v>
                </c:pt>
                <c:pt idx="676">
                  <c:v>-6.6188675469215275E-7</c:v>
                </c:pt>
                <c:pt idx="677">
                  <c:v>-7.2863390007011066E-7</c:v>
                </c:pt>
                <c:pt idx="678">
                  <c:v>-7.9506014571067459E-7</c:v>
                </c:pt>
                <c:pt idx="679">
                  <c:v>-8.6116549161384433E-7</c:v>
                </c:pt>
                <c:pt idx="680">
                  <c:v>-9.269499377796203E-7</c:v>
                </c:pt>
                <c:pt idx="681">
                  <c:v>-9.9241348420800209E-7</c:v>
                </c:pt>
                <c:pt idx="682">
                  <c:v>-1.0575561308989901E-6</c:v>
                </c:pt>
                <c:pt idx="683">
                  <c:v>-1.1223778778525841E-6</c:v>
                </c:pt>
                <c:pt idx="684">
                  <c:v>-1.186878725068784E-6</c:v>
                </c:pt>
                <c:pt idx="685">
                  <c:v>-1.2510586725475898E-6</c:v>
                </c:pt>
                <c:pt idx="686">
                  <c:v>-1.3149177202890017E-6</c:v>
                </c:pt>
                <c:pt idx="687">
                  <c:v>-1.3784558682930194E-6</c:v>
                </c:pt>
                <c:pt idx="688">
                  <c:v>-1.4416731165596433E-6</c:v>
                </c:pt>
                <c:pt idx="689">
                  <c:v>-1.5045694650888729E-6</c:v>
                </c:pt>
                <c:pt idx="690">
                  <c:v>-1.5671449138807088E-6</c:v>
                </c:pt>
                <c:pt idx="691">
                  <c:v>-1.6293994629351504E-6</c:v>
                </c:pt>
                <c:pt idx="692">
                  <c:v>-1.6913331122521982E-6</c:v>
                </c:pt>
                <c:pt idx="693">
                  <c:v>-1.7529458618318516E-6</c:v>
                </c:pt>
                <c:pt idx="694">
                  <c:v>-1.8142377116741112E-6</c:v>
                </c:pt>
                <c:pt idx="695">
                  <c:v>-1.8752086617789771E-6</c:v>
                </c:pt>
                <c:pt idx="696">
                  <c:v>-1.9358587121464487E-6</c:v>
                </c:pt>
                <c:pt idx="697">
                  <c:v>-1.9961878627765262E-6</c:v>
                </c:pt>
                <c:pt idx="698">
                  <c:v>-2.0561961136692099E-6</c:v>
                </c:pt>
                <c:pt idx="699">
                  <c:v>-2.1158834648244994E-6</c:v>
                </c:pt>
                <c:pt idx="700">
                  <c:v>-2.1752499162423952E-6</c:v>
                </c:pt>
                <c:pt idx="701">
                  <c:v>-2.2342954679228967E-6</c:v>
                </c:pt>
                <c:pt idx="702">
                  <c:v>-2.2930201198660045E-6</c:v>
                </c:pt>
                <c:pt idx="703">
                  <c:v>-2.3514238720717181E-6</c:v>
                </c:pt>
                <c:pt idx="704">
                  <c:v>-2.4095067245400375E-6</c:v>
                </c:pt>
                <c:pt idx="705">
                  <c:v>-2.4672686772709631E-6</c:v>
                </c:pt>
                <c:pt idx="706">
                  <c:v>-2.5247097302644946E-6</c:v>
                </c:pt>
                <c:pt idx="707">
                  <c:v>-2.5818298835206323E-6</c:v>
                </c:pt>
                <c:pt idx="708">
                  <c:v>-2.6386291370393758E-6</c:v>
                </c:pt>
                <c:pt idx="709">
                  <c:v>-2.6951074908207251E-6</c:v>
                </c:pt>
                <c:pt idx="710">
                  <c:v>-2.7512649448646806E-6</c:v>
                </c:pt>
                <c:pt idx="711">
                  <c:v>-2.8071014991712419E-6</c:v>
                </c:pt>
                <c:pt idx="712">
                  <c:v>-2.8626171537404095E-6</c:v>
                </c:pt>
                <c:pt idx="713">
                  <c:v>-2.9178119085721829E-6</c:v>
                </c:pt>
                <c:pt idx="714">
                  <c:v>-2.9726857636665621E-6</c:v>
                </c:pt>
                <c:pt idx="715">
                  <c:v>-3.0272387190235475E-6</c:v>
                </c:pt>
                <c:pt idx="716">
                  <c:v>-3.0814707746431391E-6</c:v>
                </c:pt>
                <c:pt idx="717">
                  <c:v>-3.1353819305253362E-6</c:v>
                </c:pt>
                <c:pt idx="718">
                  <c:v>-3.1889721866701394E-6</c:v>
                </c:pt>
                <c:pt idx="719">
                  <c:v>-3.2422415430775485E-6</c:v>
                </c:pt>
                <c:pt idx="720">
                  <c:v>-3.2951899997475642E-6</c:v>
                </c:pt>
                <c:pt idx="721">
                  <c:v>-3.3478175566801849E-6</c:v>
                </c:pt>
                <c:pt idx="722">
                  <c:v>-3.4001242138754123E-6</c:v>
                </c:pt>
                <c:pt idx="723">
                  <c:v>-3.4521099713332454E-6</c:v>
                </c:pt>
                <c:pt idx="724">
                  <c:v>-3.5037748290536848E-6</c:v>
                </c:pt>
                <c:pt idx="725">
                  <c:v>-3.5551187870367296E-6</c:v>
                </c:pt>
                <c:pt idx="726">
                  <c:v>-3.6061418452823806E-6</c:v>
                </c:pt>
                <c:pt idx="727">
                  <c:v>-3.6568440037906374E-6</c:v>
                </c:pt>
                <c:pt idx="728">
                  <c:v>-3.7072252625615009E-6</c:v>
                </c:pt>
                <c:pt idx="729">
                  <c:v>-3.7572856215949702E-6</c:v>
                </c:pt>
                <c:pt idx="730">
                  <c:v>-3.8070250808910444E-6</c:v>
                </c:pt>
                <c:pt idx="731">
                  <c:v>-3.8564436404497262E-6</c:v>
                </c:pt>
                <c:pt idx="732">
                  <c:v>-3.9055413002710129E-6</c:v>
                </c:pt>
                <c:pt idx="733">
                  <c:v>-3.9543180603549062E-6</c:v>
                </c:pt>
                <c:pt idx="734">
                  <c:v>-4.0027739207014054E-6</c:v>
                </c:pt>
                <c:pt idx="735">
                  <c:v>-4.0509088813105104E-6</c:v>
                </c:pt>
                <c:pt idx="736">
                  <c:v>-4.0987229421822212E-6</c:v>
                </c:pt>
                <c:pt idx="737">
                  <c:v>-4.1462161033165386E-6</c:v>
                </c:pt>
                <c:pt idx="738">
                  <c:v>-4.193388364713461E-6</c:v>
                </c:pt>
                <c:pt idx="739">
                  <c:v>-4.2402397263729901E-6</c:v>
                </c:pt>
                <c:pt idx="740">
                  <c:v>-4.286770188295125E-6</c:v>
                </c:pt>
                <c:pt idx="741">
                  <c:v>-4.3329797504798665E-6</c:v>
                </c:pt>
                <c:pt idx="742">
                  <c:v>-4.378868412927213E-6</c:v>
                </c:pt>
                <c:pt idx="743">
                  <c:v>-4.4244361756371661E-6</c:v>
                </c:pt>
                <c:pt idx="744">
                  <c:v>-4.4696830386097251E-6</c:v>
                </c:pt>
                <c:pt idx="745">
                  <c:v>-4.5146090018448898E-6</c:v>
                </c:pt>
                <c:pt idx="746">
                  <c:v>-4.5592140653426604E-6</c:v>
                </c:pt>
                <c:pt idx="747">
                  <c:v>-4.6034982291030376E-6</c:v>
                </c:pt>
                <c:pt idx="748">
                  <c:v>-4.6474614931260207E-6</c:v>
                </c:pt>
                <c:pt idx="749">
                  <c:v>-4.6911038574116095E-6</c:v>
                </c:pt>
                <c:pt idx="750">
                  <c:v>-4.7344253219598042E-6</c:v>
                </c:pt>
                <c:pt idx="751">
                  <c:v>-4.7774258867706046E-6</c:v>
                </c:pt>
                <c:pt idx="752">
                  <c:v>-4.8201055518440109E-6</c:v>
                </c:pt>
                <c:pt idx="753">
                  <c:v>-4.8624643171800238E-6</c:v>
                </c:pt>
                <c:pt idx="754">
                  <c:v>-4.9045021827786425E-6</c:v>
                </c:pt>
                <c:pt idx="755">
                  <c:v>-4.9462191486398671E-6</c:v>
                </c:pt>
                <c:pt idx="756">
                  <c:v>-4.9876152147636974E-6</c:v>
                </c:pt>
                <c:pt idx="757">
                  <c:v>-5.0286903811501344E-6</c:v>
                </c:pt>
                <c:pt idx="758">
                  <c:v>-5.0694446477991773E-6</c:v>
                </c:pt>
                <c:pt idx="759">
                  <c:v>-5.109878014710825E-6</c:v>
                </c:pt>
                <c:pt idx="760">
                  <c:v>-5.1499904818850803E-6</c:v>
                </c:pt>
                <c:pt idx="761">
                  <c:v>-5.1897820493219406E-6</c:v>
                </c:pt>
                <c:pt idx="762">
                  <c:v>-5.2292527170214066E-6</c:v>
                </c:pt>
                <c:pt idx="763">
                  <c:v>-5.2684024849834793E-6</c:v>
                </c:pt>
                <c:pt idx="764">
                  <c:v>-5.3072313532081578E-6</c:v>
                </c:pt>
                <c:pt idx="765">
                  <c:v>-5.3457393216954421E-6</c:v>
                </c:pt>
                <c:pt idx="766">
                  <c:v>-5.3839263904453323E-6</c:v>
                </c:pt>
                <c:pt idx="767">
                  <c:v>-5.4217925594578291E-6</c:v>
                </c:pt>
                <c:pt idx="768">
                  <c:v>-5.4593378287329317E-6</c:v>
                </c:pt>
                <c:pt idx="769">
                  <c:v>-5.4965621982706401E-6</c:v>
                </c:pt>
                <c:pt idx="770">
                  <c:v>-5.5334656680709543E-6</c:v>
                </c:pt>
                <c:pt idx="771">
                  <c:v>-5.5700482381338751E-6</c:v>
                </c:pt>
                <c:pt idx="772">
                  <c:v>-5.606309908459401E-6</c:v>
                </c:pt>
                <c:pt idx="773">
                  <c:v>-5.6422506790475335E-6</c:v>
                </c:pt>
                <c:pt idx="774">
                  <c:v>-5.6778705498982726E-6</c:v>
                </c:pt>
                <c:pt idx="775">
                  <c:v>-5.7131695210116167E-6</c:v>
                </c:pt>
                <c:pt idx="776">
                  <c:v>-5.7481475923875666E-6</c:v>
                </c:pt>
                <c:pt idx="777">
                  <c:v>-5.7828047640261232E-6</c:v>
                </c:pt>
                <c:pt idx="778">
                  <c:v>-5.8171410359272856E-6</c:v>
                </c:pt>
                <c:pt idx="779">
                  <c:v>-5.8511564080910546E-6</c:v>
                </c:pt>
                <c:pt idx="780">
                  <c:v>-5.8848508805174294E-6</c:v>
                </c:pt>
                <c:pt idx="781">
                  <c:v>-5.9182244532064084E-6</c:v>
                </c:pt>
                <c:pt idx="782">
                  <c:v>-5.9512771261579949E-6</c:v>
                </c:pt>
                <c:pt idx="783">
                  <c:v>-5.9840088993721863E-6</c:v>
                </c:pt>
                <c:pt idx="784">
                  <c:v>-6.0164197728489843E-6</c:v>
                </c:pt>
                <c:pt idx="785">
                  <c:v>-6.0485097465883891E-6</c:v>
                </c:pt>
                <c:pt idx="786">
                  <c:v>-6.0802788205903988E-6</c:v>
                </c:pt>
                <c:pt idx="787">
                  <c:v>-6.111726994855016E-6</c:v>
                </c:pt>
                <c:pt idx="788">
                  <c:v>-6.1428542693822381E-6</c:v>
                </c:pt>
                <c:pt idx="789">
                  <c:v>-6.1736606441720661E-6</c:v>
                </c:pt>
                <c:pt idx="790">
                  <c:v>-6.204146119224499E-6</c:v>
                </c:pt>
                <c:pt idx="791">
                  <c:v>-6.2343106945395395E-6</c:v>
                </c:pt>
                <c:pt idx="792">
                  <c:v>-6.2641543701171848E-6</c:v>
                </c:pt>
                <c:pt idx="793">
                  <c:v>-6.2936771459574369E-6</c:v>
                </c:pt>
                <c:pt idx="794">
                  <c:v>-6.3228790220602956E-6</c:v>
                </c:pt>
                <c:pt idx="795">
                  <c:v>-6.3517599984257593E-6</c:v>
                </c:pt>
                <c:pt idx="796">
                  <c:v>-6.3803200750538304E-6</c:v>
                </c:pt>
                <c:pt idx="797">
                  <c:v>-6.4085592519445057E-6</c:v>
                </c:pt>
                <c:pt idx="798">
                  <c:v>-6.4364775290977868E-6</c:v>
                </c:pt>
                <c:pt idx="799">
                  <c:v>-6.4640749065136746E-6</c:v>
                </c:pt>
                <c:pt idx="800">
                  <c:v>-6.4913513841921681E-6</c:v>
                </c:pt>
                <c:pt idx="801">
                  <c:v>-6.5183069621332683E-6</c:v>
                </c:pt>
                <c:pt idx="802">
                  <c:v>-6.5449416403369743E-6</c:v>
                </c:pt>
                <c:pt idx="803">
                  <c:v>-6.5712554188032862E-6</c:v>
                </c:pt>
                <c:pt idx="804">
                  <c:v>-6.5972482975322047E-6</c:v>
                </c:pt>
                <c:pt idx="805">
                  <c:v>-6.622920276523729E-6</c:v>
                </c:pt>
                <c:pt idx="806">
                  <c:v>-6.6482713557778582E-6</c:v>
                </c:pt>
                <c:pt idx="807">
                  <c:v>-6.6733015352945933E-6</c:v>
                </c:pt>
                <c:pt idx="808">
                  <c:v>-6.698010815073935E-6</c:v>
                </c:pt>
                <c:pt idx="809">
                  <c:v>-6.7223991951158825E-6</c:v>
                </c:pt>
                <c:pt idx="810">
                  <c:v>-6.7464666754204367E-6</c:v>
                </c:pt>
                <c:pt idx="811">
                  <c:v>-6.7702132559875967E-6</c:v>
                </c:pt>
                <c:pt idx="812">
                  <c:v>-6.7936389368173625E-6</c:v>
                </c:pt>
                <c:pt idx="813">
                  <c:v>-6.816743717909735E-6</c:v>
                </c:pt>
                <c:pt idx="814">
                  <c:v>-6.8395275992647124E-6</c:v>
                </c:pt>
                <c:pt idx="815">
                  <c:v>-6.8619905808822956E-6</c:v>
                </c:pt>
                <c:pt idx="816">
                  <c:v>-6.8841326627624846E-6</c:v>
                </c:pt>
                <c:pt idx="817">
                  <c:v>-6.9059538449052803E-6</c:v>
                </c:pt>
                <c:pt idx="818">
                  <c:v>-6.9274541273106818E-6</c:v>
                </c:pt>
                <c:pt idx="819">
                  <c:v>-6.94863350997869E-6</c:v>
                </c:pt>
                <c:pt idx="820">
                  <c:v>-6.969491992909304E-6</c:v>
                </c:pt>
                <c:pt idx="821">
                  <c:v>-6.9900295761025237E-6</c:v>
                </c:pt>
                <c:pt idx="822">
                  <c:v>-7.0102462595583485E-6</c:v>
                </c:pt>
                <c:pt idx="823">
                  <c:v>-7.0301420432767799E-6</c:v>
                </c:pt>
                <c:pt idx="824">
                  <c:v>-7.0497169272578171E-6</c:v>
                </c:pt>
                <c:pt idx="825">
                  <c:v>-7.0689709115014601E-6</c:v>
                </c:pt>
                <c:pt idx="826">
                  <c:v>-7.0879039960077097E-6</c:v>
                </c:pt>
                <c:pt idx="827">
                  <c:v>-7.1065161807765652E-6</c:v>
                </c:pt>
                <c:pt idx="828">
                  <c:v>-7.1248074658080273E-6</c:v>
                </c:pt>
                <c:pt idx="829">
                  <c:v>-7.1427778511020953E-6</c:v>
                </c:pt>
                <c:pt idx="830">
                  <c:v>-7.1604273366587682E-6</c:v>
                </c:pt>
                <c:pt idx="831">
                  <c:v>-7.1777559224780469E-6</c:v>
                </c:pt>
                <c:pt idx="832">
                  <c:v>-7.1947636085599322E-6</c:v>
                </c:pt>
                <c:pt idx="833">
                  <c:v>-7.2114503949044234E-6</c:v>
                </c:pt>
                <c:pt idx="834">
                  <c:v>-7.2278162815115204E-6</c:v>
                </c:pt>
                <c:pt idx="835">
                  <c:v>-7.243861268381224E-6</c:v>
                </c:pt>
                <c:pt idx="836">
                  <c:v>-7.2595853555135335E-6</c:v>
                </c:pt>
                <c:pt idx="837">
                  <c:v>-7.2749885429084496E-6</c:v>
                </c:pt>
                <c:pt idx="838">
                  <c:v>-7.2900708305659715E-6</c:v>
                </c:pt>
                <c:pt idx="839">
                  <c:v>-7.3048322184860975E-6</c:v>
                </c:pt>
                <c:pt idx="840">
                  <c:v>-7.319272706668831E-6</c:v>
                </c:pt>
                <c:pt idx="841">
                  <c:v>-7.3333922951141695E-6</c:v>
                </c:pt>
                <c:pt idx="842">
                  <c:v>-7.3471909838221147E-6</c:v>
                </c:pt>
                <c:pt idx="843">
                  <c:v>-7.3606687727926665E-6</c:v>
                </c:pt>
                <c:pt idx="844">
                  <c:v>-7.3738256620258232E-6</c:v>
                </c:pt>
                <c:pt idx="845">
                  <c:v>-7.3866616515215875E-6</c:v>
                </c:pt>
                <c:pt idx="846">
                  <c:v>-7.3991767412799576E-6</c:v>
                </c:pt>
                <c:pt idx="847">
                  <c:v>-7.4113709313009317E-6</c:v>
                </c:pt>
                <c:pt idx="848">
                  <c:v>-7.4232442215845117E-6</c:v>
                </c:pt>
                <c:pt idx="849">
                  <c:v>-7.4347966121306992E-6</c:v>
                </c:pt>
                <c:pt idx="850">
                  <c:v>-7.4460281029394926E-6</c:v>
                </c:pt>
                <c:pt idx="851">
                  <c:v>-7.4569386940108917E-6</c:v>
                </c:pt>
                <c:pt idx="852">
                  <c:v>-7.4675283853448966E-6</c:v>
                </c:pt>
                <c:pt idx="853">
                  <c:v>-7.4777971769415073E-6</c:v>
                </c:pt>
                <c:pt idx="854">
                  <c:v>-7.4877450688007256E-6</c:v>
                </c:pt>
                <c:pt idx="855">
                  <c:v>-7.4973720609225479E-6</c:v>
                </c:pt>
                <c:pt idx="856">
                  <c:v>-7.5066781533069761E-6</c:v>
                </c:pt>
                <c:pt idx="857">
                  <c:v>-7.51566334595401E-6</c:v>
                </c:pt>
                <c:pt idx="858">
                  <c:v>-7.5243276388636515E-6</c:v>
                </c:pt>
                <c:pt idx="859">
                  <c:v>-7.5326710320358988E-6</c:v>
                </c:pt>
                <c:pt idx="860">
                  <c:v>-7.5406935254707519E-6</c:v>
                </c:pt>
                <c:pt idx="861">
                  <c:v>-7.5483951191682108E-6</c:v>
                </c:pt>
                <c:pt idx="862">
                  <c:v>-7.5557758131282755E-6</c:v>
                </c:pt>
                <c:pt idx="863">
                  <c:v>-7.562835607350946E-6</c:v>
                </c:pt>
                <c:pt idx="864">
                  <c:v>-7.5695745018362223E-6</c:v>
                </c:pt>
                <c:pt idx="865">
                  <c:v>-7.5759924965841045E-6</c:v>
                </c:pt>
                <c:pt idx="866">
                  <c:v>-7.5820895915945941E-6</c:v>
                </c:pt>
                <c:pt idx="867">
                  <c:v>-7.5878657868676878E-6</c:v>
                </c:pt>
                <c:pt idx="868">
                  <c:v>-7.5933210824033891E-6</c:v>
                </c:pt>
                <c:pt idx="869">
                  <c:v>-7.5984554782016962E-6</c:v>
                </c:pt>
                <c:pt idx="870">
                  <c:v>-7.603268974262609E-6</c:v>
                </c:pt>
                <c:pt idx="871">
                  <c:v>-7.6077615705861277E-6</c:v>
                </c:pt>
                <c:pt idx="872">
                  <c:v>-7.6119332671722522E-6</c:v>
                </c:pt>
                <c:pt idx="873">
                  <c:v>-7.6157840640209825E-6</c:v>
                </c:pt>
                <c:pt idx="874">
                  <c:v>-7.6193139611323186E-6</c:v>
                </c:pt>
                <c:pt idx="875">
                  <c:v>-7.6225229585062605E-6</c:v>
                </c:pt>
                <c:pt idx="876">
                  <c:v>-7.6254110561428099E-6</c:v>
                </c:pt>
                <c:pt idx="877">
                  <c:v>-7.6279782540419651E-6</c:v>
                </c:pt>
                <c:pt idx="878">
                  <c:v>-7.630224552203727E-6</c:v>
                </c:pt>
                <c:pt idx="879">
                  <c:v>-7.6321499506280939E-6</c:v>
                </c:pt>
                <c:pt idx="880">
                  <c:v>-7.6337544493150665E-6</c:v>
                </c:pt>
                <c:pt idx="881">
                  <c:v>-7.6350380482646433E-6</c:v>
                </c:pt>
                <c:pt idx="882">
                  <c:v>-7.6360007474768276E-6</c:v>
                </c:pt>
                <c:pt idx="883">
                  <c:v>-7.6366425469516193E-6</c:v>
                </c:pt>
                <c:pt idx="884">
                  <c:v>-7.6369634466890152E-6</c:v>
                </c:pt>
                <c:pt idx="885">
                  <c:v>-7.6369634466890186E-6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65.452552598965369</c:v>
                </c:pt>
                <c:pt idx="1">
                  <c:v>65.452593451050831</c:v>
                </c:pt>
                <c:pt idx="2">
                  <c:v>65.452716007154251</c:v>
                </c:pt>
                <c:pt idx="3">
                  <c:v>65.452920266816676</c:v>
                </c:pt>
                <c:pt idx="4">
                  <c:v>65.453206229273164</c:v>
                </c:pt>
                <c:pt idx="5">
                  <c:v>65.453573893452898</c:v>
                </c:pt>
                <c:pt idx="6">
                  <c:v>65.454023257979031</c:v>
                </c:pt>
                <c:pt idx="7">
                  <c:v>65.454554321168914</c:v>
                </c:pt>
                <c:pt idx="8">
                  <c:v>65.455167081033991</c:v>
                </c:pt>
                <c:pt idx="9">
                  <c:v>65.455861535279837</c:v>
                </c:pt>
                <c:pt idx="10">
                  <c:v>65.456637681306304</c:v>
                </c:pt>
                <c:pt idx="11">
                  <c:v>65.457495516207459</c:v>
                </c:pt>
                <c:pt idx="12">
                  <c:v>65.458435036771689</c:v>
                </c:pt>
                <c:pt idx="13">
                  <c:v>65.459456239481767</c:v>
                </c:pt>
                <c:pt idx="14">
                  <c:v>65.460559120514915</c:v>
                </c:pt>
                <c:pt idx="15">
                  <c:v>65.461743675742838</c:v>
                </c:pt>
                <c:pt idx="16">
                  <c:v>65.463009900731862</c:v>
                </c:pt>
                <c:pt idx="17">
                  <c:v>65.464357790742937</c:v>
                </c:pt>
                <c:pt idx="18">
                  <c:v>65.465787340731822</c:v>
                </c:pt>
                <c:pt idx="19">
                  <c:v>65.467298545349124</c:v>
                </c:pt>
                <c:pt idx="20">
                  <c:v>65.468891398940372</c:v>
                </c:pt>
                <c:pt idx="21">
                  <c:v>65.470565895546187</c:v>
                </c:pt>
                <c:pt idx="22">
                  <c:v>65.472322028902354</c:v>
                </c:pt>
                <c:pt idx="23">
                  <c:v>65.474159792439934</c:v>
                </c:pt>
                <c:pt idx="24">
                  <c:v>65.476079179285421</c:v>
                </c:pt>
                <c:pt idx="25">
                  <c:v>65.478080182260825</c:v>
                </c:pt>
                <c:pt idx="26">
                  <c:v>65.480162793883864</c:v>
                </c:pt>
                <c:pt idx="27">
                  <c:v>65.482327006368052</c:v>
                </c:pt>
                <c:pt idx="28">
                  <c:v>65.484572811622826</c:v>
                </c:pt>
                <c:pt idx="29">
                  <c:v>65.486900201253803</c:v>
                </c:pt>
                <c:pt idx="30">
                  <c:v>65.489309166562819</c:v>
                </c:pt>
                <c:pt idx="31">
                  <c:v>65.491799698548149</c:v>
                </c:pt>
                <c:pt idx="32">
                  <c:v>65.494371787904683</c:v>
                </c:pt>
                <c:pt idx="33">
                  <c:v>65.497025425024049</c:v>
                </c:pt>
                <c:pt idx="34">
                  <c:v>65.499760599994858</c:v>
                </c:pt>
                <c:pt idx="35">
                  <c:v>65.50257730260283</c:v>
                </c:pt>
                <c:pt idx="36">
                  <c:v>65.505475522331039</c:v>
                </c:pt>
                <c:pt idx="37">
                  <c:v>65.50845524836005</c:v>
                </c:pt>
                <c:pt idx="38">
                  <c:v>65.511516469568164</c:v>
                </c:pt>
                <c:pt idx="39">
                  <c:v>65.514659174531616</c:v>
                </c:pt>
                <c:pt idx="40">
                  <c:v>65.517883351524802</c:v>
                </c:pt>
                <c:pt idx="41">
                  <c:v>65.521188988520422</c:v>
                </c:pt>
                <c:pt idx="42">
                  <c:v>65.524576073189806</c:v>
                </c:pt>
                <c:pt idx="43">
                  <c:v>65.528044592903086</c:v>
                </c:pt>
                <c:pt idx="44">
                  <c:v>65.53159453472945</c:v>
                </c:pt>
                <c:pt idx="45">
                  <c:v>65.53522588543737</c:v>
                </c:pt>
                <c:pt idx="46">
                  <c:v>65.538938631494844</c:v>
                </c:pt>
                <c:pt idx="47">
                  <c:v>65.542732759069665</c:v>
                </c:pt>
                <c:pt idx="48">
                  <c:v>65.546608254029664</c:v>
                </c:pt>
                <c:pt idx="49">
                  <c:v>65.550565101942979</c:v>
                </c:pt>
                <c:pt idx="50">
                  <c:v>65.55460328807834</c:v>
                </c:pt>
                <c:pt idx="51">
                  <c:v>65.558722797405281</c:v>
                </c:pt>
                <c:pt idx="52">
                  <c:v>65.562923614594482</c:v>
                </c:pt>
                <c:pt idx="53">
                  <c:v>65.567205724018038</c:v>
                </c:pt>
                <c:pt idx="54">
                  <c:v>65.57156910974976</c:v>
                </c:pt>
                <c:pt idx="55">
                  <c:v>65.576013755565398</c:v>
                </c:pt>
                <c:pt idx="56">
                  <c:v>65.58053964494303</c:v>
                </c:pt>
                <c:pt idx="57">
                  <c:v>65.585146761063342</c:v>
                </c:pt>
                <c:pt idx="58">
                  <c:v>65.589835086809899</c:v>
                </c:pt>
                <c:pt idx="59">
                  <c:v>65.594604604769515</c:v>
                </c:pt>
                <c:pt idx="60">
                  <c:v>65.599455297232552</c:v>
                </c:pt>
                <c:pt idx="61">
                  <c:v>65.604387146193233</c:v>
                </c:pt>
                <c:pt idx="62">
                  <c:v>65.609400133349979</c:v>
                </c:pt>
                <c:pt idx="63">
                  <c:v>65.61449424010577</c:v>
                </c:pt>
                <c:pt idx="64">
                  <c:v>65.619669447568498</c:v>
                </c:pt>
                <c:pt idx="65">
                  <c:v>65.624925736551219</c:v>
                </c:pt>
                <c:pt idx="66">
                  <c:v>65.630263087572658</c:v>
                </c:pt>
                <c:pt idx="67">
                  <c:v>65.635681480857428</c:v>
                </c:pt>
                <c:pt idx="68">
                  <c:v>65.641180896336479</c:v>
                </c:pt>
                <c:pt idx="69">
                  <c:v>65.646761313647431</c:v>
                </c:pt>
                <c:pt idx="70">
                  <c:v>65.652422712134964</c:v>
                </c:pt>
                <c:pt idx="71">
                  <c:v>65.658165070851169</c:v>
                </c:pt>
                <c:pt idx="72">
                  <c:v>65.663988368556005</c:v>
                </c:pt>
                <c:pt idx="73">
                  <c:v>65.669892583717569</c:v>
                </c:pt>
                <c:pt idx="74">
                  <c:v>65.675877694512621</c:v>
                </c:pt>
                <c:pt idx="75">
                  <c:v>65.681943678826869</c:v>
                </c:pt>
                <c:pt idx="76">
                  <c:v>65.688090514255478</c:v>
                </c:pt>
                <c:pt idx="77">
                  <c:v>65.694318178103387</c:v>
                </c:pt>
                <c:pt idx="78">
                  <c:v>65.700626647385789</c:v>
                </c:pt>
                <c:pt idx="79">
                  <c:v>65.707015898828516</c:v>
                </c:pt>
                <c:pt idx="80">
                  <c:v>65.713485908868478</c:v>
                </c:pt>
                <c:pt idx="81">
                  <c:v>65.720036653654105</c:v>
                </c:pt>
                <c:pt idx="82">
                  <c:v>65.726668109045747</c:v>
                </c:pt>
                <c:pt idx="83">
                  <c:v>65.73338025061615</c:v>
                </c:pt>
                <c:pt idx="84">
                  <c:v>65.740173053650878</c:v>
                </c:pt>
                <c:pt idx="85">
                  <c:v>65.747046493148773</c:v>
                </c:pt>
                <c:pt idx="86">
                  <c:v>65.754000543822414</c:v>
                </c:pt>
                <c:pt idx="87">
                  <c:v>65.761035180098546</c:v>
                </c:pt>
                <c:pt idx="88">
                  <c:v>65.768150376118598</c:v>
                </c:pt>
                <c:pt idx="89">
                  <c:v>65.775346105739104</c:v>
                </c:pt>
                <c:pt idx="90">
                  <c:v>65.782622342532221</c:v>
                </c:pt>
                <c:pt idx="91">
                  <c:v>65.789979059786134</c:v>
                </c:pt>
                <c:pt idx="92">
                  <c:v>65.797416230505632</c:v>
                </c:pt>
                <c:pt idx="93">
                  <c:v>65.804933827412555</c:v>
                </c:pt>
                <c:pt idx="94">
                  <c:v>65.812531822946255</c:v>
                </c:pt>
                <c:pt idx="95">
                  <c:v>65.820210189264131</c:v>
                </c:pt>
                <c:pt idx="96">
                  <c:v>65.827968898242162</c:v>
                </c:pt>
                <c:pt idx="97">
                  <c:v>65.835807921475322</c:v>
                </c:pt>
                <c:pt idx="98">
                  <c:v>65.843727230278205</c:v>
                </c:pt>
                <c:pt idx="99">
                  <c:v>65.851726795685437</c:v>
                </c:pt>
                <c:pt idx="100">
                  <c:v>65.859806588452273</c:v>
                </c:pt>
                <c:pt idx="101">
                  <c:v>65.867966579055079</c:v>
                </c:pt>
                <c:pt idx="102">
                  <c:v>65.876206737691874</c:v>
                </c:pt>
                <c:pt idx="103">
                  <c:v>65.884527034282911</c:v>
                </c:pt>
                <c:pt idx="104">
                  <c:v>65.892927438471119</c:v>
                </c:pt>
                <c:pt idx="105">
                  <c:v>65.901407919622713</c:v>
                </c:pt>
                <c:pt idx="106">
                  <c:v>65.90996844682779</c:v>
                </c:pt>
                <c:pt idx="107">
                  <c:v>65.918608988900758</c:v>
                </c:pt>
                <c:pt idx="108">
                  <c:v>65.927329514380986</c:v>
                </c:pt>
                <c:pt idx="109">
                  <c:v>65.936129991533335</c:v>
                </c:pt>
                <c:pt idx="110">
                  <c:v>65.945010388348749</c:v>
                </c:pt>
                <c:pt idx="111">
                  <c:v>65.95397067254477</c:v>
                </c:pt>
                <c:pt idx="112">
                  <c:v>65.963010811566164</c:v>
                </c:pt>
                <c:pt idx="113">
                  <c:v>65.972130772585516</c:v>
                </c:pt>
                <c:pt idx="114">
                  <c:v>65.981330522503754</c:v>
                </c:pt>
                <c:pt idx="115">
                  <c:v>65.990610027950765</c:v>
                </c:pt>
                <c:pt idx="116">
                  <c:v>65.999969255285976</c:v>
                </c:pt>
                <c:pt idx="117">
                  <c:v>66.009408170599002</c:v>
                </c:pt>
                <c:pt idx="118">
                  <c:v>66.018926739710196</c:v>
                </c:pt>
                <c:pt idx="119">
                  <c:v>66.028524928171223</c:v>
                </c:pt>
                <c:pt idx="120">
                  <c:v>66.038202701265774</c:v>
                </c:pt>
                <c:pt idx="121">
                  <c:v>66.047960024010081</c:v>
                </c:pt>
                <c:pt idx="122">
                  <c:v>66.057796861153562</c:v>
                </c:pt>
                <c:pt idx="123">
                  <c:v>66.067713177179485</c:v>
                </c:pt>
                <c:pt idx="124">
                  <c:v>66.077708936305541</c:v>
                </c:pt>
                <c:pt idx="125">
                  <c:v>66.087784102484463</c:v>
                </c:pt>
                <c:pt idx="126">
                  <c:v>66.097938639404731</c:v>
                </c:pt>
                <c:pt idx="127">
                  <c:v>66.108172510491158</c:v>
                </c:pt>
                <c:pt idx="128">
                  <c:v>66.1184856789055</c:v>
                </c:pt>
                <c:pt idx="129">
                  <c:v>66.128878107547209</c:v>
                </c:pt>
                <c:pt idx="130">
                  <c:v>66.139349759053957</c:v>
                </c:pt>
                <c:pt idx="131">
                  <c:v>66.14990059580235</c:v>
                </c:pt>
                <c:pt idx="132">
                  <c:v>66.160530579908638</c:v>
                </c:pt>
                <c:pt idx="133">
                  <c:v>66.171239673229252</c:v>
                </c:pt>
                <c:pt idx="134">
                  <c:v>66.182027837361559</c:v>
                </c:pt>
                <c:pt idx="135">
                  <c:v>66.192895033644533</c:v>
                </c:pt>
                <c:pt idx="136">
                  <c:v>66.203841223159344</c:v>
                </c:pt>
                <c:pt idx="137">
                  <c:v>66.214866366730163</c:v>
                </c:pt>
                <c:pt idx="138">
                  <c:v>66.225970424924725</c:v>
                </c:pt>
                <c:pt idx="139">
                  <c:v>66.237153358055053</c:v>
                </c:pt>
                <c:pt idx="140">
                  <c:v>66.248415126178173</c:v>
                </c:pt>
                <c:pt idx="141">
                  <c:v>66.259755689096778</c:v>
                </c:pt>
                <c:pt idx="142">
                  <c:v>66.271175006359897</c:v>
                </c:pt>
                <c:pt idx="143">
                  <c:v>66.282673037263663</c:v>
                </c:pt>
                <c:pt idx="144">
                  <c:v>66.294249740851939</c:v>
                </c:pt>
                <c:pt idx="145">
                  <c:v>66.305905075917067</c:v>
                </c:pt>
                <c:pt idx="146">
                  <c:v>66.317639001000572</c:v>
                </c:pt>
                <c:pt idx="147">
                  <c:v>66.329451474393849</c:v>
                </c:pt>
                <c:pt idx="148">
                  <c:v>66.341342454138925</c:v>
                </c:pt>
                <c:pt idx="149">
                  <c:v>66.353311898029119</c:v>
                </c:pt>
                <c:pt idx="150">
                  <c:v>66.365359763609789</c:v>
                </c:pt>
                <c:pt idx="151">
                  <c:v>66.377486008179105</c:v>
                </c:pt>
                <c:pt idx="152">
                  <c:v>66.389690588788696</c:v>
                </c:pt>
                <c:pt idx="153">
                  <c:v>66.401973462244428</c:v>
                </c:pt>
                <c:pt idx="154">
                  <c:v>66.414334585107113</c:v>
                </c:pt>
                <c:pt idx="155">
                  <c:v>66.426773913693339</c:v>
                </c:pt>
                <c:pt idx="156">
                  <c:v>66.439291404076045</c:v>
                </c:pt>
                <c:pt idx="157">
                  <c:v>66.451887012085407</c:v>
                </c:pt>
                <c:pt idx="158">
                  <c:v>66.464560693309551</c:v>
                </c:pt>
                <c:pt idx="159">
                  <c:v>66.47731240309524</c:v>
                </c:pt>
                <c:pt idx="160">
                  <c:v>66.490142096548738</c:v>
                </c:pt>
                <c:pt idx="161">
                  <c:v>66.503049728536453</c:v>
                </c:pt>
                <c:pt idx="162">
                  <c:v>66.516035253685814</c:v>
                </c:pt>
                <c:pt idx="163">
                  <c:v>66.529098626385917</c:v>
                </c:pt>
                <c:pt idx="164">
                  <c:v>66.542239800788366</c:v>
                </c:pt>
                <c:pt idx="165">
                  <c:v>66.555458730808056</c:v>
                </c:pt>
                <c:pt idx="166">
                  <c:v>66.568755370123853</c:v>
                </c:pt>
                <c:pt idx="167">
                  <c:v>66.582129672179477</c:v>
                </c:pt>
                <c:pt idx="168">
                  <c:v>66.595581590184196</c:v>
                </c:pt>
                <c:pt idx="169">
                  <c:v>66.609111077113681</c:v>
                </c:pt>
                <c:pt idx="170">
                  <c:v>66.622718085710716</c:v>
                </c:pt>
                <c:pt idx="171">
                  <c:v>66.636402568486048</c:v>
                </c:pt>
                <c:pt idx="172">
                  <c:v>66.650164477719116</c:v>
                </c:pt>
                <c:pt idx="173">
                  <c:v>66.664003765458887</c:v>
                </c:pt>
                <c:pt idx="174">
                  <c:v>66.677920383524651</c:v>
                </c:pt>
                <c:pt idx="175">
                  <c:v>66.691914283506804</c:v>
                </c:pt>
                <c:pt idx="176">
                  <c:v>66.705985416767618</c:v>
                </c:pt>
                <c:pt idx="177">
                  <c:v>66.720133734442101</c:v>
                </c:pt>
                <c:pt idx="178">
                  <c:v>66.73435918743877</c:v>
                </c:pt>
                <c:pt idx="179">
                  <c:v>66.74866172644046</c:v>
                </c:pt>
                <c:pt idx="180">
                  <c:v>66.763041301905133</c:v>
                </c:pt>
                <c:pt idx="181">
                  <c:v>66.777497864066717</c:v>
                </c:pt>
                <c:pt idx="182">
                  <c:v>66.792031362935859</c:v>
                </c:pt>
                <c:pt idx="183">
                  <c:v>66.806641748300819</c:v>
                </c:pt>
                <c:pt idx="184">
                  <c:v>66.821328969728242</c:v>
                </c:pt>
                <c:pt idx="185">
                  <c:v>66.836092976563975</c:v>
                </c:pt>
                <c:pt idx="186">
                  <c:v>66.850933717933927</c:v>
                </c:pt>
                <c:pt idx="187">
                  <c:v>66.865851142744873</c:v>
                </c:pt>
                <c:pt idx="188">
                  <c:v>66.880845199685282</c:v>
                </c:pt>
                <c:pt idx="189">
                  <c:v>66.89591583722617</c:v>
                </c:pt>
                <c:pt idx="190">
                  <c:v>66.911063003621877</c:v>
                </c:pt>
                <c:pt idx="191">
                  <c:v>66.926286646910995</c:v>
                </c:pt>
                <c:pt idx="192">
                  <c:v>66.941586714917094</c:v>
                </c:pt>
                <c:pt idx="193">
                  <c:v>66.956963155249682</c:v>
                </c:pt>
                <c:pt idx="194">
                  <c:v>66.97241591530495</c:v>
                </c:pt>
                <c:pt idx="195">
                  <c:v>66.987944942266651</c:v>
                </c:pt>
                <c:pt idx="196">
                  <c:v>67.003550183106995</c:v>
                </c:pt>
                <c:pt idx="197">
                  <c:v>67.019231584587374</c:v>
                </c:pt>
                <c:pt idx="198">
                  <c:v>67.034989093259355</c:v>
                </c:pt>
                <c:pt idx="199">
                  <c:v>67.050822655465424</c:v>
                </c:pt>
                <c:pt idx="200">
                  <c:v>67.066732217339933</c:v>
                </c:pt>
                <c:pt idx="201">
                  <c:v>67.082717724809854</c:v>
                </c:pt>
                <c:pt idx="202">
                  <c:v>67.098779123595705</c:v>
                </c:pt>
                <c:pt idx="203">
                  <c:v>67.114916359212401</c:v>
                </c:pt>
                <c:pt idx="204">
                  <c:v>67.131129376970122</c:v>
                </c:pt>
                <c:pt idx="205">
                  <c:v>67.147418121975136</c:v>
                </c:pt>
                <c:pt idx="206">
                  <c:v>67.163782539130708</c:v>
                </c:pt>
                <c:pt idx="207">
                  <c:v>67.180222573137939</c:v>
                </c:pt>
                <c:pt idx="208">
                  <c:v>67.196738168496651</c:v>
                </c:pt>
                <c:pt idx="209">
                  <c:v>67.213329269506261</c:v>
                </c:pt>
                <c:pt idx="210">
                  <c:v>67.229995820266623</c:v>
                </c:pt>
                <c:pt idx="211">
                  <c:v>67.246737764678954</c:v>
                </c:pt>
                <c:pt idx="212">
                  <c:v>67.263555046446669</c:v>
                </c:pt>
                <c:pt idx="213">
                  <c:v>67.280447609076234</c:v>
                </c:pt>
                <c:pt idx="214">
                  <c:v>67.297415395878105</c:v>
                </c:pt>
                <c:pt idx="215">
                  <c:v>67.31445834996758</c:v>
                </c:pt>
                <c:pt idx="216">
                  <c:v>67.331576414265697</c:v>
                </c:pt>
                <c:pt idx="217">
                  <c:v>67.348769531500054</c:v>
                </c:pt>
                <c:pt idx="218">
                  <c:v>67.366037644205761</c:v>
                </c:pt>
                <c:pt idx="219">
                  <c:v>67.383380694726327</c:v>
                </c:pt>
                <c:pt idx="220">
                  <c:v>67.400798625214478</c:v>
                </c:pt>
                <c:pt idx="221">
                  <c:v>67.418291377633125</c:v>
                </c:pt>
                <c:pt idx="222">
                  <c:v>67.435858893756219</c:v>
                </c:pt>
                <c:pt idx="223">
                  <c:v>67.453501115169587</c:v>
                </c:pt>
                <c:pt idx="224">
                  <c:v>67.471217983271956</c:v>
                </c:pt>
                <c:pt idx="225">
                  <c:v>67.489009439275719</c:v>
                </c:pt>
                <c:pt idx="226">
                  <c:v>67.506875424207877</c:v>
                </c:pt>
                <c:pt idx="227">
                  <c:v>67.524815878910971</c:v>
                </c:pt>
                <c:pt idx="228">
                  <c:v>67.542830744043897</c:v>
                </c:pt>
                <c:pt idx="229">
                  <c:v>67.560919960082884</c:v>
                </c:pt>
                <c:pt idx="230">
                  <c:v>67.579083467322349</c:v>
                </c:pt>
                <c:pt idx="231">
                  <c:v>67.597321205875787</c:v>
                </c:pt>
                <c:pt idx="232">
                  <c:v>67.615633115676715</c:v>
                </c:pt>
                <c:pt idx="233">
                  <c:v>67.634019136479537</c:v>
                </c:pt>
                <c:pt idx="234">
                  <c:v>67.652479207860466</c:v>
                </c:pt>
                <c:pt idx="235">
                  <c:v>67.671013269218406</c:v>
                </c:pt>
                <c:pt idx="236">
                  <c:v>67.689621259775905</c:v>
                </c:pt>
                <c:pt idx="237">
                  <c:v>67.708303118579977</c:v>
                </c:pt>
                <c:pt idx="238">
                  <c:v>67.727058784503086</c:v>
                </c:pt>
                <c:pt idx="239">
                  <c:v>67.745888196244039</c:v>
                </c:pt>
                <c:pt idx="240">
                  <c:v>67.764791292328852</c:v>
                </c:pt>
                <c:pt idx="241">
                  <c:v>67.783768011111675</c:v>
                </c:pt>
                <c:pt idx="242">
                  <c:v>67.802818290775761</c:v>
                </c:pt>
                <c:pt idx="243">
                  <c:v>67.821942069334284</c:v>
                </c:pt>
                <c:pt idx="244">
                  <c:v>67.841139284631282</c:v>
                </c:pt>
                <c:pt idx="245">
                  <c:v>67.86040987434265</c:v>
                </c:pt>
                <c:pt idx="246">
                  <c:v>67.87975377597688</c:v>
                </c:pt>
                <c:pt idx="247">
                  <c:v>67.899170926876167</c:v>
                </c:pt>
                <c:pt idx="248">
                  <c:v>67.91866126421715</c:v>
                </c:pt>
                <c:pt idx="249">
                  <c:v>67.938224725011978</c:v>
                </c:pt>
                <c:pt idx="250">
                  <c:v>67.95786124610909</c:v>
                </c:pt>
                <c:pt idx="251">
                  <c:v>67.977570764194198</c:v>
                </c:pt>
                <c:pt idx="252">
                  <c:v>67.997353215791236</c:v>
                </c:pt>
                <c:pt idx="253">
                  <c:v>68.017208537263201</c:v>
                </c:pt>
                <c:pt idx="254">
                  <c:v>68.03713666481309</c:v>
                </c:pt>
                <c:pt idx="255">
                  <c:v>68.057137534484866</c:v>
                </c:pt>
                <c:pt idx="256">
                  <c:v>68.077211082164283</c:v>
                </c:pt>
                <c:pt idx="257">
                  <c:v>68.097357243579907</c:v>
                </c:pt>
                <c:pt idx="258">
                  <c:v>68.117575954303945</c:v>
                </c:pt>
                <c:pt idx="259">
                  <c:v>68.137867149753234</c:v>
                </c:pt>
                <c:pt idx="260">
                  <c:v>68.158230765190069</c:v>
                </c:pt>
                <c:pt idx="261">
                  <c:v>68.178666735723226</c:v>
                </c:pt>
                <c:pt idx="262">
                  <c:v>68.199174996308827</c:v>
                </c:pt>
                <c:pt idx="263">
                  <c:v>68.219755481751221</c:v>
                </c:pt>
                <c:pt idx="264">
                  <c:v>68.240408126703983</c:v>
                </c:pt>
                <c:pt idx="265">
                  <c:v>68.261132865670746</c:v>
                </c:pt>
                <c:pt idx="266">
                  <c:v>68.281929633006243</c:v>
                </c:pt>
                <c:pt idx="267">
                  <c:v>68.302798362917059</c:v>
                </c:pt>
                <c:pt idx="268">
                  <c:v>68.323738989462683</c:v>
                </c:pt>
                <c:pt idx="269">
                  <c:v>68.344751446556387</c:v>
                </c:pt>
                <c:pt idx="270">
                  <c:v>68.365835667966124</c:v>
                </c:pt>
                <c:pt idx="271">
                  <c:v>68.386991587315464</c:v>
                </c:pt>
                <c:pt idx="272">
                  <c:v>68.408219138084533</c:v>
                </c:pt>
                <c:pt idx="273">
                  <c:v>68.429518253610851</c:v>
                </c:pt>
                <c:pt idx="274">
                  <c:v>68.450888867090384</c:v>
                </c:pt>
                <c:pt idx="275">
                  <c:v>68.468918067899651</c:v>
                </c:pt>
                <c:pt idx="276">
                  <c:v>68.490406246609524</c:v>
                </c:pt>
                <c:pt idx="277">
                  <c:v>68.511966742138497</c:v>
                </c:pt>
                <c:pt idx="278">
                  <c:v>68.533599486234493</c:v>
                </c:pt>
                <c:pt idx="279">
                  <c:v>68.555304410503069</c:v>
                </c:pt>
                <c:pt idx="280">
                  <c:v>68.577081446408258</c:v>
                </c:pt>
                <c:pt idx="281">
                  <c:v>68.598930525273573</c:v>
                </c:pt>
                <c:pt idx="282">
                  <c:v>68.620851578282952</c:v>
                </c:pt>
                <c:pt idx="283">
                  <c:v>68.642844536481704</c:v>
                </c:pt>
                <c:pt idx="284">
                  <c:v>68.664909330777405</c:v>
                </c:pt>
                <c:pt idx="285">
                  <c:v>68.687045891940912</c:v>
                </c:pt>
                <c:pt idx="286">
                  <c:v>68.709254150607265</c:v>
                </c:pt>
                <c:pt idx="287">
                  <c:v>68.731534037276617</c:v>
                </c:pt>
                <c:pt idx="288">
                  <c:v>68.753885482315241</c:v>
                </c:pt>
                <c:pt idx="289">
                  <c:v>68.776308415956365</c:v>
                </c:pt>
                <c:pt idx="290">
                  <c:v>68.798802768301215</c:v>
                </c:pt>
                <c:pt idx="291">
                  <c:v>68.821368469319921</c:v>
                </c:pt>
                <c:pt idx="292">
                  <c:v>68.844005448852428</c:v>
                </c:pt>
                <c:pt idx="293">
                  <c:v>68.866713636609461</c:v>
                </c:pt>
                <c:pt idx="294">
                  <c:v>68.889492962173478</c:v>
                </c:pt>
                <c:pt idx="295">
                  <c:v>68.912343354999592</c:v>
                </c:pt>
                <c:pt idx="296">
                  <c:v>68.9352647444165</c:v>
                </c:pt>
                <c:pt idx="297">
                  <c:v>68.958257059627442</c:v>
                </c:pt>
                <c:pt idx="298">
                  <c:v>68.981320229711116</c:v>
                </c:pt>
                <c:pt idx="299">
                  <c:v>69.004454183622641</c:v>
                </c:pt>
                <c:pt idx="300">
                  <c:v>69.027658850194456</c:v>
                </c:pt>
                <c:pt idx="301">
                  <c:v>69.050934158137295</c:v>
                </c:pt>
                <c:pt idx="302">
                  <c:v>69.074280036041074</c:v>
                </c:pt>
                <c:pt idx="303">
                  <c:v>69.097696412375896</c:v>
                </c:pt>
                <c:pt idx="304">
                  <c:v>69.121183215492863</c:v>
                </c:pt>
                <c:pt idx="305">
                  <c:v>69.144740373625183</c:v>
                </c:pt>
                <c:pt idx="306">
                  <c:v>69.16836781488891</c:v>
                </c:pt>
                <c:pt idx="307">
                  <c:v>69.19206546728401</c:v>
                </c:pt>
                <c:pt idx="308">
                  <c:v>69.215833258695255</c:v>
                </c:pt>
                <c:pt idx="309">
                  <c:v>69.239671116893092</c:v>
                </c:pt>
                <c:pt idx="310">
                  <c:v>69.263578969534663</c:v>
                </c:pt>
                <c:pt idx="311">
                  <c:v>69.287556744164661</c:v>
                </c:pt>
                <c:pt idx="312">
                  <c:v>69.311604368216294</c:v>
                </c:pt>
                <c:pt idx="313">
                  <c:v>69.33572176901221</c:v>
                </c:pt>
                <c:pt idx="314">
                  <c:v>69.359908873765363</c:v>
                </c:pt>
                <c:pt idx="315">
                  <c:v>69.384165609580009</c:v>
                </c:pt>
                <c:pt idx="316">
                  <c:v>69.4084919034526</c:v>
                </c:pt>
                <c:pt idx="317">
                  <c:v>69.432887682272693</c:v>
                </c:pt>
                <c:pt idx="318">
                  <c:v>69.457352872823861</c:v>
                </c:pt>
                <c:pt idx="319">
                  <c:v>69.481887401784647</c:v>
                </c:pt>
                <c:pt idx="320">
                  <c:v>69.506491195729453</c:v>
                </c:pt>
                <c:pt idx="321">
                  <c:v>69.531164181129483</c:v>
                </c:pt>
                <c:pt idx="322">
                  <c:v>69.555906284353568</c:v>
                </c:pt>
                <c:pt idx="323">
                  <c:v>69.580717431669257</c:v>
                </c:pt>
                <c:pt idx="324">
                  <c:v>69.605597549243512</c:v>
                </c:pt>
                <c:pt idx="325">
                  <c:v>69.630546563143795</c:v>
                </c:pt>
                <c:pt idx="326">
                  <c:v>69.6555643993389</c:v>
                </c:pt>
                <c:pt idx="327">
                  <c:v>69.680650983699834</c:v>
                </c:pt>
                <c:pt idx="328">
                  <c:v>69.705806242000818</c:v>
                </c:pt>
                <c:pt idx="329">
                  <c:v>69.731030099920076</c:v>
                </c:pt>
                <c:pt idx="330">
                  <c:v>69.756322483040833</c:v>
                </c:pt>
                <c:pt idx="331">
                  <c:v>69.781683316852167</c:v>
                </c:pt>
                <c:pt idx="332">
                  <c:v>69.807112526749961</c:v>
                </c:pt>
                <c:pt idx="333">
                  <c:v>69.832610038037728</c:v>
                </c:pt>
                <c:pt idx="334">
                  <c:v>69.858175775927563</c:v>
                </c:pt>
                <c:pt idx="335">
                  <c:v>69.883809665541037</c:v>
                </c:pt>
                <c:pt idx="336">
                  <c:v>69.909511631910078</c:v>
                </c:pt>
                <c:pt idx="337">
                  <c:v>69.935281599977856</c:v>
                </c:pt>
                <c:pt idx="338">
                  <c:v>69.961119494599743</c:v>
                </c:pt>
                <c:pt idx="339">
                  <c:v>69.987025240544085</c:v>
                </c:pt>
                <c:pt idx="340">
                  <c:v>70.012998762493197</c:v>
                </c:pt>
                <c:pt idx="341">
                  <c:v>70.039039985044226</c:v>
                </c:pt>
                <c:pt idx="342">
                  <c:v>70.065148832709994</c:v>
                </c:pt>
                <c:pt idx="343">
                  <c:v>70.091325229919931</c:v>
                </c:pt>
                <c:pt idx="344">
                  <c:v>70.117569101020948</c:v>
                </c:pt>
                <c:pt idx="345">
                  <c:v>70.143880370278296</c:v>
                </c:pt>
                <c:pt idx="346">
                  <c:v>70.170258961876485</c:v>
                </c:pt>
                <c:pt idx="347">
                  <c:v>70.196704799920141</c:v>
                </c:pt>
                <c:pt idx="348">
                  <c:v>70.223217808434882</c:v>
                </c:pt>
                <c:pt idx="349">
                  <c:v>70.249797911368177</c:v>
                </c:pt>
                <c:pt idx="350">
                  <c:v>70.27644503259026</c:v>
                </c:pt>
                <c:pt idx="351">
                  <c:v>70.303159095894983</c:v>
                </c:pt>
                <c:pt idx="352">
                  <c:v>70.329940025000667</c:v>
                </c:pt>
                <c:pt idx="353">
                  <c:v>70.35678774355101</c:v>
                </c:pt>
                <c:pt idx="354">
                  <c:v>70.383702175115928</c:v>
                </c:pt>
                <c:pt idx="355">
                  <c:v>70.410683243192409</c:v>
                </c:pt>
                <c:pt idx="356">
                  <c:v>70.437730871205403</c:v>
                </c:pt>
                <c:pt idx="357">
                  <c:v>70.46484498250868</c:v>
                </c:pt>
                <c:pt idx="358">
                  <c:v>70.492025500385679</c:v>
                </c:pt>
                <c:pt idx="359">
                  <c:v>70.51927234805035</c:v>
                </c:pt>
                <c:pt idx="360">
                  <c:v>70.546585448648059</c:v>
                </c:pt>
                <c:pt idx="361">
                  <c:v>70.573964725256403</c:v>
                </c:pt>
                <c:pt idx="362">
                  <c:v>70.601410100886071</c:v>
                </c:pt>
                <c:pt idx="363">
                  <c:v>70.628921498481688</c:v>
                </c:pt>
                <c:pt idx="364">
                  <c:v>70.65649884092268</c:v>
                </c:pt>
                <c:pt idx="365">
                  <c:v>70.684142051024139</c:v>
                </c:pt>
                <c:pt idx="366">
                  <c:v>70.711851051537579</c:v>
                </c:pt>
                <c:pt idx="367">
                  <c:v>70.739625765151914</c:v>
                </c:pt>
                <c:pt idx="368">
                  <c:v>70.767466114494169</c:v>
                </c:pt>
                <c:pt idx="369">
                  <c:v>70.795372022130422</c:v>
                </c:pt>
                <c:pt idx="370">
                  <c:v>70.823343410566565</c:v>
                </c:pt>
                <c:pt idx="371">
                  <c:v>70.851380202249189</c:v>
                </c:pt>
                <c:pt idx="372">
                  <c:v>70.879482319566364</c:v>
                </c:pt>
                <c:pt idx="373">
                  <c:v>70.90764968484855</c:v>
                </c:pt>
                <c:pt idx="374">
                  <c:v>70.935882220369379</c:v>
                </c:pt>
                <c:pt idx="375">
                  <c:v>70.964179848346433</c:v>
                </c:pt>
                <c:pt idx="376">
                  <c:v>70.992542490942157</c:v>
                </c:pt>
                <c:pt idx="377">
                  <c:v>71.020970070264653</c:v>
                </c:pt>
                <c:pt idx="378">
                  <c:v>71.049462508368464</c:v>
                </c:pt>
                <c:pt idx="379">
                  <c:v>71.078019727255437</c:v>
                </c:pt>
                <c:pt idx="380">
                  <c:v>71.106641648875538</c:v>
                </c:pt>
                <c:pt idx="381">
                  <c:v>71.135328195127613</c:v>
                </c:pt>
                <c:pt idx="382">
                  <c:v>71.164079287860261</c:v>
                </c:pt>
                <c:pt idx="383">
                  <c:v>71.192894848872641</c:v>
                </c:pt>
                <c:pt idx="384">
                  <c:v>71.221774799915238</c:v>
                </c:pt>
                <c:pt idx="385">
                  <c:v>71.250719062690692</c:v>
                </c:pt>
                <c:pt idx="386">
                  <c:v>71.279727558854603</c:v>
                </c:pt>
                <c:pt idx="387">
                  <c:v>71.308800210016344</c:v>
                </c:pt>
                <c:pt idx="388">
                  <c:v>71.337936937739855</c:v>
                </c:pt>
                <c:pt idx="389">
                  <c:v>71.367137663544398</c:v>
                </c:pt>
                <c:pt idx="390">
                  <c:v>71.396402308905422</c:v>
                </c:pt>
                <c:pt idx="391">
                  <c:v>71.425730795255319</c:v>
                </c:pt>
                <c:pt idx="392">
                  <c:v>71.455123043984202</c:v>
                </c:pt>
                <c:pt idx="393">
                  <c:v>71.484578976440702</c:v>
                </c:pt>
                <c:pt idx="394">
                  <c:v>71.51409851393278</c:v>
                </c:pt>
                <c:pt idx="395">
                  <c:v>71.543681577728492</c:v>
                </c:pt>
                <c:pt idx="396">
                  <c:v>71.573328089056758</c:v>
                </c:pt>
                <c:pt idx="397">
                  <c:v>71.603037969108158</c:v>
                </c:pt>
                <c:pt idx="398">
                  <c:v>71.632811139035695</c:v>
                </c:pt>
                <c:pt idx="399">
                  <c:v>71.662647519955598</c:v>
                </c:pt>
                <c:pt idx="400">
                  <c:v>71.692547032948056</c:v>
                </c:pt>
                <c:pt idx="401">
                  <c:v>71.722509599058014</c:v>
                </c:pt>
                <c:pt idx="402">
                  <c:v>71.752535139295929</c:v>
                </c:pt>
                <c:pt idx="403">
                  <c:v>71.782623574638563</c:v>
                </c:pt>
                <c:pt idx="404">
                  <c:v>71.812774826029681</c:v>
                </c:pt>
                <c:pt idx="405">
                  <c:v>71.842988814380902</c:v>
                </c:pt>
                <c:pt idx="406">
                  <c:v>71.87326546057237</c:v>
                </c:pt>
                <c:pt idx="407">
                  <c:v>71.903604685453573</c:v>
                </c:pt>
                <c:pt idx="408">
                  <c:v>71.934006409844045</c:v>
                </c:pt>
                <c:pt idx="409">
                  <c:v>71.964470554534188</c:v>
                </c:pt>
                <c:pt idx="410">
                  <c:v>71.994997040285924</c:v>
                </c:pt>
                <c:pt idx="411">
                  <c:v>72.025585787833549</c:v>
                </c:pt>
                <c:pt idx="412">
                  <c:v>72.056236717884403</c:v>
                </c:pt>
                <c:pt idx="413">
                  <c:v>72.086949751119604</c:v>
                </c:pt>
                <c:pt idx="414">
                  <c:v>72.117724808194836</c:v>
                </c:pt>
                <c:pt idx="415">
                  <c:v>72.148561809741082</c:v>
                </c:pt>
                <c:pt idx="416">
                  <c:v>72.179460676365309</c:v>
                </c:pt>
                <c:pt idx="417">
                  <c:v>72.210421328651265</c:v>
                </c:pt>
                <c:pt idx="418">
                  <c:v>72.241443687160128</c:v>
                </c:pt>
                <c:pt idx="419">
                  <c:v>72.272527672431337</c:v>
                </c:pt>
                <c:pt idx="420">
                  <c:v>72.303673204983212</c:v>
                </c:pt>
                <c:pt idx="421">
                  <c:v>72.334880205313752</c:v>
                </c:pt>
                <c:pt idx="422">
                  <c:v>72.366148593901301</c:v>
                </c:pt>
                <c:pt idx="423">
                  <c:v>72.397478291205317</c:v>
                </c:pt>
                <c:pt idx="424">
                  <c:v>72.428869217667028</c:v>
                </c:pt>
                <c:pt idx="425">
                  <c:v>72.460321293710223</c:v>
                </c:pt>
                <c:pt idx="426">
                  <c:v>72.491834439741865</c:v>
                </c:pt>
                <c:pt idx="427">
                  <c:v>72.52340857615286</c:v>
                </c:pt>
                <c:pt idx="428">
                  <c:v>72.555043623318767</c:v>
                </c:pt>
                <c:pt idx="429">
                  <c:v>72.586739501600476</c:v>
                </c:pt>
                <c:pt idx="430">
                  <c:v>72.618496131344884</c:v>
                </c:pt>
                <c:pt idx="431">
                  <c:v>72.650313432885667</c:v>
                </c:pt>
                <c:pt idx="432">
                  <c:v>72.682191326543887</c:v>
                </c:pt>
                <c:pt idx="433">
                  <c:v>72.714129732628749</c:v>
                </c:pt>
                <c:pt idx="434">
                  <c:v>72.746128571438277</c:v>
                </c:pt>
                <c:pt idx="435">
                  <c:v>72.778187763259936</c:v>
                </c:pt>
                <c:pt idx="436">
                  <c:v>72.810307228371457</c:v>
                </c:pt>
                <c:pt idx="437">
                  <c:v>72.842486887041346</c:v>
                </c:pt>
                <c:pt idx="438">
                  <c:v>72.874726659529713</c:v>
                </c:pt>
                <c:pt idx="439">
                  <c:v>72.907026466088837</c:v>
                </c:pt>
                <c:pt idx="440">
                  <c:v>72.939386226963933</c:v>
                </c:pt>
                <c:pt idx="441">
                  <c:v>72.971805862393751</c:v>
                </c:pt>
                <c:pt idx="442">
                  <c:v>73.004285292611272</c:v>
                </c:pt>
                <c:pt idx="443">
                  <c:v>73.036824437844388</c:v>
                </c:pt>
                <c:pt idx="444">
                  <c:v>73.069423218316544</c:v>
                </c:pt>
                <c:pt idx="445">
                  <c:v>73.10208155424742</c:v>
                </c:pt>
                <c:pt idx="446">
                  <c:v>73.134799365853553</c:v>
                </c:pt>
                <c:pt idx="447">
                  <c:v>73.167576573349038</c:v>
                </c:pt>
                <c:pt idx="448">
                  <c:v>73.20041309694615</c:v>
                </c:pt>
                <c:pt idx="449">
                  <c:v>73.233308856856027</c:v>
                </c:pt>
                <c:pt idx="450">
                  <c:v>73.266263773289253</c:v>
                </c:pt>
                <c:pt idx="451">
                  <c:v>73.299277766456569</c:v>
                </c:pt>
                <c:pt idx="452">
                  <c:v>73.332350756569525</c:v>
                </c:pt>
                <c:pt idx="453">
                  <c:v>73.365482663841036</c:v>
                </c:pt>
                <c:pt idx="454">
                  <c:v>73.398673408486104</c:v>
                </c:pt>
                <c:pt idx="455">
                  <c:v>73.43192291072242</c:v>
                </c:pt>
                <c:pt idx="456">
                  <c:v>73.465231090770999</c:v>
                </c:pt>
                <c:pt idx="457">
                  <c:v>73.498597868856777</c:v>
                </c:pt>
                <c:pt idx="458">
                  <c:v>73.532023165209324</c:v>
                </c:pt>
                <c:pt idx="459">
                  <c:v>73.565506900063383</c:v>
                </c:pt>
                <c:pt idx="460">
                  <c:v>73.599048993659522</c:v>
                </c:pt>
                <c:pt idx="461">
                  <c:v>73.632649366244763</c:v>
                </c:pt>
                <c:pt idx="462">
                  <c:v>73.666307938073189</c:v>
                </c:pt>
                <c:pt idx="463">
                  <c:v>73.700024629406556</c:v>
                </c:pt>
                <c:pt idx="464">
                  <c:v>73.733799360514922</c:v>
                </c:pt>
                <c:pt idx="465">
                  <c:v>73.767632051677225</c:v>
                </c:pt>
                <c:pt idx="466">
                  <c:v>73.801522623181924</c:v>
                </c:pt>
                <c:pt idx="467">
                  <c:v>73.835470995327569</c:v>
                </c:pt>
                <c:pt idx="468">
                  <c:v>73.869477088423437</c:v>
                </c:pt>
                <c:pt idx="469">
                  <c:v>73.903540822790063</c:v>
                </c:pt>
                <c:pt idx="470">
                  <c:v>73.937662118759945</c:v>
                </c:pt>
                <c:pt idx="471">
                  <c:v>73.97184089667806</c:v>
                </c:pt>
                <c:pt idx="472">
                  <c:v>74.006077076902429</c:v>
                </c:pt>
                <c:pt idx="473">
                  <c:v>74.040370579804801</c:v>
                </c:pt>
                <c:pt idx="474">
                  <c:v>74.074721325771137</c:v>
                </c:pt>
                <c:pt idx="475">
                  <c:v>74.109129235202275</c:v>
                </c:pt>
                <c:pt idx="476">
                  <c:v>74.143594228514431</c:v>
                </c:pt>
                <c:pt idx="477">
                  <c:v>74.178116226139878</c:v>
                </c:pt>
                <c:pt idx="478">
                  <c:v>74.212695148527402</c:v>
                </c:pt>
                <c:pt idx="479">
                  <c:v>74.247330916142971</c:v>
                </c:pt>
                <c:pt idx="480">
                  <c:v>74.282023449470216</c:v>
                </c:pt>
                <c:pt idx="481">
                  <c:v>74.316772669011115</c:v>
                </c:pt>
                <c:pt idx="482">
                  <c:v>74.351578495286432</c:v>
                </c:pt>
                <c:pt idx="483">
                  <c:v>74.386440848836372</c:v>
                </c:pt>
                <c:pt idx="484">
                  <c:v>74.421359650221078</c:v>
                </c:pt>
                <c:pt idx="485">
                  <c:v>74.456334820021212</c:v>
                </c:pt>
                <c:pt idx="486">
                  <c:v>74.491366278838541</c:v>
                </c:pt>
                <c:pt idx="487">
                  <c:v>74.526453947296417</c:v>
                </c:pt>
                <c:pt idx="488">
                  <c:v>74.561597746040349</c:v>
                </c:pt>
                <c:pt idx="489">
                  <c:v>74.596797595738636</c:v>
                </c:pt>
                <c:pt idx="490">
                  <c:v>74.632053417082759</c:v>
                </c:pt>
                <c:pt idx="491">
                  <c:v>74.667365130788028</c:v>
                </c:pt>
                <c:pt idx="492">
                  <c:v>74.702732657594083</c:v>
                </c:pt>
                <c:pt idx="493">
                  <c:v>74.738155918265463</c:v>
                </c:pt>
                <c:pt idx="494">
                  <c:v>74.773634833592055</c:v>
                </c:pt>
                <c:pt idx="495">
                  <c:v>74.809169324389728</c:v>
                </c:pt>
                <c:pt idx="496">
                  <c:v>74.844759311500795</c:v>
                </c:pt>
                <c:pt idx="497">
                  <c:v>74.88040471579454</c:v>
                </c:pt>
                <c:pt idx="498">
                  <c:v>74.916105458167763</c:v>
                </c:pt>
                <c:pt idx="499">
                  <c:v>74.951861459545313</c:v>
                </c:pt>
                <c:pt idx="500">
                  <c:v>74.987672640880533</c:v>
                </c:pt>
                <c:pt idx="501">
                  <c:v>75.02353892315584</c:v>
                </c:pt>
                <c:pt idx="502">
                  <c:v>75.059460227383241</c:v>
                </c:pt>
                <c:pt idx="503">
                  <c:v>75.095436474604782</c:v>
                </c:pt>
                <c:pt idx="504">
                  <c:v>75.131467585893105</c:v>
                </c:pt>
                <c:pt idx="505">
                  <c:v>75.167553482351948</c:v>
                </c:pt>
                <c:pt idx="506">
                  <c:v>75.203694085116624</c:v>
                </c:pt>
                <c:pt idx="507">
                  <c:v>75.239889315354503</c:v>
                </c:pt>
                <c:pt idx="508">
                  <c:v>75.276139094265574</c:v>
                </c:pt>
                <c:pt idx="509">
                  <c:v>75.312443343082876</c:v>
                </c:pt>
                <c:pt idx="510">
                  <c:v>75.348801983073017</c:v>
                </c:pt>
                <c:pt idx="511">
                  <c:v>75.385214935536652</c:v>
                </c:pt>
                <c:pt idx="512">
                  <c:v>75.421682121808942</c:v>
                </c:pt>
                <c:pt idx="513">
                  <c:v>75.458203463260134</c:v>
                </c:pt>
                <c:pt idx="514">
                  <c:v>75.494778881295886</c:v>
                </c:pt>
                <c:pt idx="515">
                  <c:v>75.531408297357885</c:v>
                </c:pt>
                <c:pt idx="516">
                  <c:v>75.568091632924279</c:v>
                </c:pt>
                <c:pt idx="517">
                  <c:v>75.604828809510067</c:v>
                </c:pt>
                <c:pt idx="518">
                  <c:v>75.641619748667722</c:v>
                </c:pt>
                <c:pt idx="519">
                  <c:v>75.678464371987488</c:v>
                </c:pt>
                <c:pt idx="520">
                  <c:v>75.715362601098008</c:v>
                </c:pt>
                <c:pt idx="521">
                  <c:v>75.752314357666663</c:v>
                </c:pt>
                <c:pt idx="522">
                  <c:v>75.789319563400113</c:v>
                </c:pt>
                <c:pt idx="523">
                  <c:v>75.826378140044653</c:v>
                </c:pt>
                <c:pt idx="524">
                  <c:v>75.863490009386794</c:v>
                </c:pt>
                <c:pt idx="525">
                  <c:v>75.900655093253619</c:v>
                </c:pt>
                <c:pt idx="526">
                  <c:v>75.937873313513293</c:v>
                </c:pt>
                <c:pt idx="527">
                  <c:v>75.975144592075438</c:v>
                </c:pt>
                <c:pt idx="528">
                  <c:v>76.012468850891665</c:v>
                </c:pt>
                <c:pt idx="529">
                  <c:v>76.049846011955921</c:v>
                </c:pt>
                <c:pt idx="530">
                  <c:v>76.087275997305042</c:v>
                </c:pt>
                <c:pt idx="531">
                  <c:v>76.124758729019078</c:v>
                </c:pt>
                <c:pt idx="532">
                  <c:v>76.162294129221749</c:v>
                </c:pt>
                <c:pt idx="533">
                  <c:v>76.199882120080972</c:v>
                </c:pt>
                <c:pt idx="534">
                  <c:v>76.237522623809184</c:v>
                </c:pt>
                <c:pt idx="535">
                  <c:v>76.275215562663774</c:v>
                </c:pt>
                <c:pt idx="536">
                  <c:v>76.312960858947577</c:v>
                </c:pt>
                <c:pt idx="537">
                  <c:v>76.350758435009226</c:v>
                </c:pt>
                <c:pt idx="538">
                  <c:v>76.388608213243614</c:v>
                </c:pt>
                <c:pt idx="539">
                  <c:v>76.426510116092274</c:v>
                </c:pt>
                <c:pt idx="540">
                  <c:v>76.464464066043845</c:v>
                </c:pt>
                <c:pt idx="541">
                  <c:v>76.50246998563442</c:v>
                </c:pt>
                <c:pt idx="542">
                  <c:v>76.540527797447993</c:v>
                </c:pt>
                <c:pt idx="543">
                  <c:v>76.578637424116849</c:v>
                </c:pt>
                <c:pt idx="544">
                  <c:v>76.616798788322015</c:v>
                </c:pt>
                <c:pt idx="545">
                  <c:v>76.655011812793575</c:v>
                </c:pt>
                <c:pt idx="546">
                  <c:v>76.69327642031115</c:v>
                </c:pt>
                <c:pt idx="547">
                  <c:v>76.731592533704216</c:v>
                </c:pt>
                <c:pt idx="548">
                  <c:v>76.769960075852595</c:v>
                </c:pt>
                <c:pt idx="549">
                  <c:v>76.808378969686757</c:v>
                </c:pt>
                <c:pt idx="550">
                  <c:v>76.846849138188261</c:v>
                </c:pt>
                <c:pt idx="551">
                  <c:v>76.885370504390124</c:v>
                </c:pt>
                <c:pt idx="552">
                  <c:v>76.923942991377189</c:v>
                </c:pt>
                <c:pt idx="553">
                  <c:v>76.962566522286551</c:v>
                </c:pt>
                <c:pt idx="554">
                  <c:v>77.001241020307887</c:v>
                </c:pt>
                <c:pt idx="555">
                  <c:v>77.039966408683867</c:v>
                </c:pt>
                <c:pt idx="556">
                  <c:v>77.07874261071052</c:v>
                </c:pt>
                <c:pt idx="557">
                  <c:v>77.117569549737567</c:v>
                </c:pt>
                <c:pt idx="558">
                  <c:v>77.156447149168883</c:v>
                </c:pt>
                <c:pt idx="559">
                  <c:v>77.195375332462774</c:v>
                </c:pt>
                <c:pt idx="560">
                  <c:v>77.23435402313234</c:v>
                </c:pt>
                <c:pt idx="561">
                  <c:v>77.273383144745949</c:v>
                </c:pt>
                <c:pt idx="562">
                  <c:v>77.312462620927462</c:v>
                </c:pt>
                <c:pt idx="563">
                  <c:v>77.351592375356645</c:v>
                </c:pt>
                <c:pt idx="564">
                  <c:v>77.39077233176954</c:v>
                </c:pt>
                <c:pt idx="565">
                  <c:v>77.430002413958832</c:v>
                </c:pt>
                <c:pt idx="566">
                  <c:v>77.469282545774135</c:v>
                </c:pt>
                <c:pt idx="567">
                  <c:v>77.508612651122377</c:v>
                </c:pt>
                <c:pt idx="568">
                  <c:v>77.547992653968151</c:v>
                </c:pt>
                <c:pt idx="569">
                  <c:v>77.587422478334076</c:v>
                </c:pt>
                <c:pt idx="570">
                  <c:v>77.626902048301076</c:v>
                </c:pt>
                <c:pt idx="571">
                  <c:v>77.666431288008781</c:v>
                </c:pt>
                <c:pt idx="572">
                  <c:v>77.706010121655837</c:v>
                </c:pt>
                <c:pt idx="573">
                  <c:v>77.745638473500222</c:v>
                </c:pt>
                <c:pt idx="574">
                  <c:v>77.785316267859599</c:v>
                </c:pt>
                <c:pt idx="575">
                  <c:v>77.825043429111687</c:v>
                </c:pt>
                <c:pt idx="576">
                  <c:v>77.864819881694487</c:v>
                </c:pt>
                <c:pt idx="577">
                  <c:v>77.904645550106707</c:v>
                </c:pt>
                <c:pt idx="578">
                  <c:v>77.944520358907994</c:v>
                </c:pt>
                <c:pt idx="579">
                  <c:v>77.984444232719369</c:v>
                </c:pt>
                <c:pt idx="580">
                  <c:v>14.639278928810478</c:v>
                </c:pt>
                <c:pt idx="581">
                  <c:v>14.5912812929783</c:v>
                </c:pt>
                <c:pt idx="582">
                  <c:v>14.543283657146141</c:v>
                </c:pt>
                <c:pt idx="583">
                  <c:v>14.495286021313969</c:v>
                </c:pt>
                <c:pt idx="584">
                  <c:v>14.447288385481809</c:v>
                </c:pt>
                <c:pt idx="585">
                  <c:v>14.399290749649637</c:v>
                </c:pt>
                <c:pt idx="586">
                  <c:v>14.351293113817471</c:v>
                </c:pt>
                <c:pt idx="587">
                  <c:v>14.303295477985305</c:v>
                </c:pt>
                <c:pt idx="588">
                  <c:v>14.255297842153139</c:v>
                </c:pt>
                <c:pt idx="589">
                  <c:v>14.207300206320973</c:v>
                </c:pt>
                <c:pt idx="590">
                  <c:v>14.159302570488803</c:v>
                </c:pt>
                <c:pt idx="591">
                  <c:v>14.111304934656637</c:v>
                </c:pt>
                <c:pt idx="592">
                  <c:v>14.063307298824471</c:v>
                </c:pt>
                <c:pt idx="593">
                  <c:v>14.015309662992303</c:v>
                </c:pt>
                <c:pt idx="594">
                  <c:v>13.967312027160139</c:v>
                </c:pt>
                <c:pt idx="595">
                  <c:v>13.919314391327971</c:v>
                </c:pt>
                <c:pt idx="596">
                  <c:v>13.871316755495807</c:v>
                </c:pt>
                <c:pt idx="597">
                  <c:v>13.823319119663635</c:v>
                </c:pt>
                <c:pt idx="598">
                  <c:v>13.775321483831469</c:v>
                </c:pt>
                <c:pt idx="599">
                  <c:v>13.727323847999305</c:v>
                </c:pt>
                <c:pt idx="600">
                  <c:v>13.67932621216713</c:v>
                </c:pt>
                <c:pt idx="601">
                  <c:v>13.631328576334965</c:v>
                </c:pt>
                <c:pt idx="602">
                  <c:v>13.583330940502798</c:v>
                </c:pt>
                <c:pt idx="603">
                  <c:v>13.535333304670635</c:v>
                </c:pt>
                <c:pt idx="604">
                  <c:v>13.487335668838465</c:v>
                </c:pt>
                <c:pt idx="605">
                  <c:v>13.439338033006294</c:v>
                </c:pt>
                <c:pt idx="606">
                  <c:v>13.391340397174131</c:v>
                </c:pt>
                <c:pt idx="607">
                  <c:v>13.343342761341962</c:v>
                </c:pt>
                <c:pt idx="608">
                  <c:v>13.295345125509799</c:v>
                </c:pt>
                <c:pt idx="609">
                  <c:v>13.24734748967763</c:v>
                </c:pt>
                <c:pt idx="610">
                  <c:v>13.199349853845467</c:v>
                </c:pt>
                <c:pt idx="611">
                  <c:v>13.151352218013297</c:v>
                </c:pt>
                <c:pt idx="612">
                  <c:v>13.103354582181129</c:v>
                </c:pt>
                <c:pt idx="613">
                  <c:v>13.055356946348963</c:v>
                </c:pt>
                <c:pt idx="614">
                  <c:v>13.007359310516794</c:v>
                </c:pt>
                <c:pt idx="615">
                  <c:v>12.959361674684631</c:v>
                </c:pt>
                <c:pt idx="616">
                  <c:v>12.911364038852462</c:v>
                </c:pt>
                <c:pt idx="617">
                  <c:v>12.863366403020299</c:v>
                </c:pt>
                <c:pt idx="618">
                  <c:v>12.815368767188124</c:v>
                </c:pt>
                <c:pt idx="619">
                  <c:v>12.767371131355956</c:v>
                </c:pt>
                <c:pt idx="620">
                  <c:v>12.719373495523792</c:v>
                </c:pt>
                <c:pt idx="621">
                  <c:v>12.671375859691624</c:v>
                </c:pt>
                <c:pt idx="622">
                  <c:v>12.62337822385946</c:v>
                </c:pt>
                <c:pt idx="623">
                  <c:v>12.575380588027292</c:v>
                </c:pt>
                <c:pt idx="624">
                  <c:v>12.527382952195122</c:v>
                </c:pt>
                <c:pt idx="625">
                  <c:v>12.479385316362956</c:v>
                </c:pt>
                <c:pt idx="626">
                  <c:v>12.43138768053079</c:v>
                </c:pt>
                <c:pt idx="627">
                  <c:v>12.383390044698626</c:v>
                </c:pt>
                <c:pt idx="628">
                  <c:v>12.335392408866456</c:v>
                </c:pt>
                <c:pt idx="629">
                  <c:v>12.287394773034293</c:v>
                </c:pt>
                <c:pt idx="630">
                  <c:v>12.239397137202124</c:v>
                </c:pt>
                <c:pt idx="631">
                  <c:v>12.191399501369956</c:v>
                </c:pt>
                <c:pt idx="632">
                  <c:v>12.143401865537792</c:v>
                </c:pt>
                <c:pt idx="633">
                  <c:v>12.095404229705622</c:v>
                </c:pt>
                <c:pt idx="634">
                  <c:v>12.047406593873458</c:v>
                </c:pt>
                <c:pt idx="635">
                  <c:v>11.99940895804129</c:v>
                </c:pt>
                <c:pt idx="636">
                  <c:v>11.95141132220912</c:v>
                </c:pt>
                <c:pt idx="637">
                  <c:v>11.903413686376952</c:v>
                </c:pt>
                <c:pt idx="638">
                  <c:v>11.855416050544783</c:v>
                </c:pt>
                <c:pt idx="639">
                  <c:v>11.80741841471262</c:v>
                </c:pt>
                <c:pt idx="640">
                  <c:v>11.759420778880452</c:v>
                </c:pt>
                <c:pt idx="641">
                  <c:v>11.71142314304829</c:v>
                </c:pt>
                <c:pt idx="642">
                  <c:v>11.663425507216125</c:v>
                </c:pt>
                <c:pt idx="643">
                  <c:v>11.615427871383966</c:v>
                </c:pt>
                <c:pt idx="644">
                  <c:v>11.567430235551798</c:v>
                </c:pt>
                <c:pt idx="645">
                  <c:v>11.519432599719636</c:v>
                </c:pt>
                <c:pt idx="646">
                  <c:v>11.47143496388747</c:v>
                </c:pt>
                <c:pt idx="647">
                  <c:v>11.423437328055309</c:v>
                </c:pt>
                <c:pt idx="648">
                  <c:v>11.375439692223145</c:v>
                </c:pt>
                <c:pt idx="649">
                  <c:v>11.327442056390979</c:v>
                </c:pt>
                <c:pt idx="650">
                  <c:v>11.279444420558818</c:v>
                </c:pt>
                <c:pt idx="651">
                  <c:v>11.231446784726652</c:v>
                </c:pt>
                <c:pt idx="652">
                  <c:v>11.183449148894489</c:v>
                </c:pt>
                <c:pt idx="653">
                  <c:v>11.135451513062327</c:v>
                </c:pt>
                <c:pt idx="654">
                  <c:v>11.087453877230166</c:v>
                </c:pt>
                <c:pt idx="655">
                  <c:v>11.039456241398</c:v>
                </c:pt>
                <c:pt idx="656">
                  <c:v>10.991458605565835</c:v>
                </c:pt>
                <c:pt idx="657">
                  <c:v>10.943460969733669</c:v>
                </c:pt>
                <c:pt idx="658">
                  <c:v>10.895463333901509</c:v>
                </c:pt>
                <c:pt idx="659">
                  <c:v>10.847465698069344</c:v>
                </c:pt>
                <c:pt idx="660">
                  <c:v>10.799468062237183</c:v>
                </c:pt>
                <c:pt idx="661">
                  <c:v>10.751470426405017</c:v>
                </c:pt>
                <c:pt idx="662">
                  <c:v>10.703472790572857</c:v>
                </c:pt>
                <c:pt idx="663">
                  <c:v>10.655475154740689</c:v>
                </c:pt>
                <c:pt idx="664">
                  <c:v>10.607477518908526</c:v>
                </c:pt>
                <c:pt idx="665">
                  <c:v>10.559479883076365</c:v>
                </c:pt>
                <c:pt idx="666">
                  <c:v>10.511482247244203</c:v>
                </c:pt>
                <c:pt idx="667">
                  <c:v>10.463484611412035</c:v>
                </c:pt>
                <c:pt idx="668">
                  <c:v>10.415486975579869</c:v>
                </c:pt>
                <c:pt idx="669">
                  <c:v>10.367489339747706</c:v>
                </c:pt>
                <c:pt idx="670">
                  <c:v>10.31949170391554</c:v>
                </c:pt>
                <c:pt idx="671">
                  <c:v>10.271494068083383</c:v>
                </c:pt>
                <c:pt idx="672">
                  <c:v>10.223496432251219</c:v>
                </c:pt>
                <c:pt idx="673">
                  <c:v>10.175498796419054</c:v>
                </c:pt>
                <c:pt idx="674">
                  <c:v>10.127501160586888</c:v>
                </c:pt>
                <c:pt idx="675">
                  <c:v>10.079503524754726</c:v>
                </c:pt>
                <c:pt idx="676">
                  <c:v>10.031505888922561</c:v>
                </c:pt>
                <c:pt idx="677">
                  <c:v>9.9835082530903989</c:v>
                </c:pt>
                <c:pt idx="678">
                  <c:v>9.9355106172582417</c:v>
                </c:pt>
                <c:pt idx="679">
                  <c:v>9.8875129814260756</c:v>
                </c:pt>
                <c:pt idx="680">
                  <c:v>9.8395153455939077</c:v>
                </c:pt>
                <c:pt idx="681">
                  <c:v>9.7915177097617399</c:v>
                </c:pt>
                <c:pt idx="682">
                  <c:v>9.7435200739295844</c:v>
                </c:pt>
                <c:pt idx="683">
                  <c:v>9.6955224380974201</c:v>
                </c:pt>
                <c:pt idx="684">
                  <c:v>9.6475248022652522</c:v>
                </c:pt>
                <c:pt idx="685">
                  <c:v>9.5995271664330861</c:v>
                </c:pt>
                <c:pt idx="686">
                  <c:v>9.55152953060092</c:v>
                </c:pt>
                <c:pt idx="687">
                  <c:v>9.5035318947687646</c:v>
                </c:pt>
                <c:pt idx="688">
                  <c:v>9.4555342589365967</c:v>
                </c:pt>
                <c:pt idx="689">
                  <c:v>9.4075366231044359</c:v>
                </c:pt>
                <c:pt idx="690">
                  <c:v>9.3595389872722681</c:v>
                </c:pt>
                <c:pt idx="691">
                  <c:v>9.3115413514401109</c:v>
                </c:pt>
                <c:pt idx="692">
                  <c:v>9.2635437156079448</c:v>
                </c:pt>
                <c:pt idx="693">
                  <c:v>9.2155460797757787</c:v>
                </c:pt>
                <c:pt idx="694">
                  <c:v>9.1675484439436161</c:v>
                </c:pt>
                <c:pt idx="695">
                  <c:v>9.1195508081114589</c:v>
                </c:pt>
                <c:pt idx="696">
                  <c:v>9.0715531722792928</c:v>
                </c:pt>
                <c:pt idx="697">
                  <c:v>9.0235555364471267</c:v>
                </c:pt>
                <c:pt idx="698">
                  <c:v>8.9755579006149588</c:v>
                </c:pt>
                <c:pt idx="699">
                  <c:v>8.9275602647828016</c:v>
                </c:pt>
                <c:pt idx="700">
                  <c:v>8.8795626289506409</c:v>
                </c:pt>
                <c:pt idx="701">
                  <c:v>8.8315649931184748</c:v>
                </c:pt>
                <c:pt idx="702">
                  <c:v>8.7835673572863069</c:v>
                </c:pt>
                <c:pt idx="703">
                  <c:v>8.7355697214541497</c:v>
                </c:pt>
                <c:pt idx="704">
                  <c:v>8.6875720856219836</c:v>
                </c:pt>
                <c:pt idx="705">
                  <c:v>8.6395744497898157</c:v>
                </c:pt>
                <c:pt idx="706">
                  <c:v>8.5915768139576532</c:v>
                </c:pt>
                <c:pt idx="707">
                  <c:v>8.5435791781254888</c:v>
                </c:pt>
                <c:pt idx="708">
                  <c:v>8.4955815422933316</c:v>
                </c:pt>
                <c:pt idx="709">
                  <c:v>8.4475839064611637</c:v>
                </c:pt>
                <c:pt idx="710">
                  <c:v>8.3995862706289977</c:v>
                </c:pt>
                <c:pt idx="711">
                  <c:v>8.3515886347968298</c:v>
                </c:pt>
                <c:pt idx="712">
                  <c:v>8.3035909989646779</c:v>
                </c:pt>
                <c:pt idx="713">
                  <c:v>8.25559336313251</c:v>
                </c:pt>
                <c:pt idx="714">
                  <c:v>8.2075957273003439</c:v>
                </c:pt>
                <c:pt idx="715">
                  <c:v>8.1595980914681778</c:v>
                </c:pt>
                <c:pt idx="716">
                  <c:v>8.1116004556360206</c:v>
                </c:pt>
                <c:pt idx="717">
                  <c:v>8.0636028198038527</c:v>
                </c:pt>
                <c:pt idx="718">
                  <c:v>8.0156051839716937</c:v>
                </c:pt>
                <c:pt idx="719">
                  <c:v>7.9676075481395259</c:v>
                </c:pt>
                <c:pt idx="720">
                  <c:v>7.9196099123073695</c:v>
                </c:pt>
                <c:pt idx="721">
                  <c:v>7.8716122764752017</c:v>
                </c:pt>
                <c:pt idx="722">
                  <c:v>7.8236146406430356</c:v>
                </c:pt>
                <c:pt idx="723">
                  <c:v>7.7756170048108695</c:v>
                </c:pt>
                <c:pt idx="724">
                  <c:v>7.7276193689787158</c:v>
                </c:pt>
                <c:pt idx="725">
                  <c:v>7.6796217331465497</c:v>
                </c:pt>
                <c:pt idx="726">
                  <c:v>7.6316240973143827</c:v>
                </c:pt>
                <c:pt idx="727">
                  <c:v>7.5836264614822149</c:v>
                </c:pt>
                <c:pt idx="728">
                  <c:v>7.5356288256500488</c:v>
                </c:pt>
                <c:pt idx="729">
                  <c:v>7.4876311898178969</c:v>
                </c:pt>
                <c:pt idx="730">
                  <c:v>7.439633553985729</c:v>
                </c:pt>
                <c:pt idx="731">
                  <c:v>7.3916359181535638</c:v>
                </c:pt>
                <c:pt idx="732">
                  <c:v>7.3436382823213959</c:v>
                </c:pt>
                <c:pt idx="733">
                  <c:v>7.2956406464892405</c:v>
                </c:pt>
                <c:pt idx="734">
                  <c:v>7.2476430106570735</c:v>
                </c:pt>
                <c:pt idx="735">
                  <c:v>7.1996453748249118</c:v>
                </c:pt>
                <c:pt idx="736">
                  <c:v>7.151647738992744</c:v>
                </c:pt>
                <c:pt idx="737">
                  <c:v>7.1036501031605876</c:v>
                </c:pt>
                <c:pt idx="738">
                  <c:v>7.0556524673284216</c:v>
                </c:pt>
                <c:pt idx="739">
                  <c:v>7.0076548314962546</c:v>
                </c:pt>
                <c:pt idx="740">
                  <c:v>6.9596571956640867</c:v>
                </c:pt>
                <c:pt idx="741">
                  <c:v>6.9116595598319348</c:v>
                </c:pt>
                <c:pt idx="742">
                  <c:v>6.8636619239997669</c:v>
                </c:pt>
                <c:pt idx="743">
                  <c:v>6.8156642881676008</c:v>
                </c:pt>
                <c:pt idx="744">
                  <c:v>6.7676666523354339</c:v>
                </c:pt>
                <c:pt idx="745">
                  <c:v>6.719669016503266</c:v>
                </c:pt>
                <c:pt idx="746">
                  <c:v>6.6716713806711114</c:v>
                </c:pt>
                <c:pt idx="747">
                  <c:v>6.6236737448389498</c:v>
                </c:pt>
                <c:pt idx="748">
                  <c:v>6.5756761090067819</c:v>
                </c:pt>
                <c:pt idx="749">
                  <c:v>6.5276784731746158</c:v>
                </c:pt>
                <c:pt idx="750">
                  <c:v>6.4796808373424586</c:v>
                </c:pt>
                <c:pt idx="751">
                  <c:v>6.4316832015102925</c:v>
                </c:pt>
                <c:pt idx="752">
                  <c:v>6.3836855656781246</c:v>
                </c:pt>
                <c:pt idx="753">
                  <c:v>6.335687929845963</c:v>
                </c:pt>
                <c:pt idx="754">
                  <c:v>6.2876902940138066</c:v>
                </c:pt>
                <c:pt idx="755">
                  <c:v>6.2396926581816388</c:v>
                </c:pt>
                <c:pt idx="756">
                  <c:v>6.1916950223494727</c:v>
                </c:pt>
                <c:pt idx="757">
                  <c:v>6.1436973865173057</c:v>
                </c:pt>
                <c:pt idx="758">
                  <c:v>6.0956997506851485</c:v>
                </c:pt>
                <c:pt idx="759">
                  <c:v>6.0477021148529868</c:v>
                </c:pt>
                <c:pt idx="760">
                  <c:v>5.9997044790208207</c:v>
                </c:pt>
                <c:pt idx="761">
                  <c:v>5.9517068431886528</c:v>
                </c:pt>
                <c:pt idx="762">
                  <c:v>5.9037092073564965</c:v>
                </c:pt>
                <c:pt idx="763">
                  <c:v>5.8557115715243295</c:v>
                </c:pt>
                <c:pt idx="764">
                  <c:v>5.8077139356921634</c:v>
                </c:pt>
                <c:pt idx="765">
                  <c:v>5.7597162998600009</c:v>
                </c:pt>
                <c:pt idx="766">
                  <c:v>5.7117186640278339</c:v>
                </c:pt>
                <c:pt idx="767">
                  <c:v>5.6637210281956767</c:v>
                </c:pt>
                <c:pt idx="768">
                  <c:v>5.6157233923635106</c:v>
                </c:pt>
                <c:pt idx="769">
                  <c:v>5.5677257565313436</c:v>
                </c:pt>
                <c:pt idx="770">
                  <c:v>5.5197281206991811</c:v>
                </c:pt>
                <c:pt idx="771">
                  <c:v>5.4717304848670247</c:v>
                </c:pt>
                <c:pt idx="772">
                  <c:v>5.4237328490348586</c:v>
                </c:pt>
                <c:pt idx="773">
                  <c:v>5.3757352132026908</c:v>
                </c:pt>
                <c:pt idx="774">
                  <c:v>5.3277375773705238</c:v>
                </c:pt>
                <c:pt idx="775">
                  <c:v>5.2797399415383675</c:v>
                </c:pt>
                <c:pt idx="776">
                  <c:v>5.2317423057062058</c:v>
                </c:pt>
                <c:pt idx="777">
                  <c:v>5.1837446698740388</c:v>
                </c:pt>
                <c:pt idx="778">
                  <c:v>5.1357470340418718</c:v>
                </c:pt>
                <c:pt idx="779">
                  <c:v>5.0877493982097146</c:v>
                </c:pt>
                <c:pt idx="780">
                  <c:v>5.0397517623775485</c:v>
                </c:pt>
                <c:pt idx="781">
                  <c:v>4.9917541265453815</c:v>
                </c:pt>
                <c:pt idx="782">
                  <c:v>4.9437564907132199</c:v>
                </c:pt>
                <c:pt idx="783">
                  <c:v>4.8957588548810529</c:v>
                </c:pt>
                <c:pt idx="784">
                  <c:v>4.8477612190488966</c:v>
                </c:pt>
                <c:pt idx="785">
                  <c:v>4.7997635832167287</c:v>
                </c:pt>
                <c:pt idx="786">
                  <c:v>4.7517659473845617</c:v>
                </c:pt>
                <c:pt idx="787">
                  <c:v>4.7037683115523956</c:v>
                </c:pt>
                <c:pt idx="788">
                  <c:v>4.6557706757202437</c:v>
                </c:pt>
                <c:pt idx="789">
                  <c:v>4.6077730398880767</c:v>
                </c:pt>
                <c:pt idx="790">
                  <c:v>4.5597754040559098</c:v>
                </c:pt>
                <c:pt idx="791">
                  <c:v>4.5117777682237428</c:v>
                </c:pt>
                <c:pt idx="792">
                  <c:v>4.4637801323915864</c:v>
                </c:pt>
                <c:pt idx="793">
                  <c:v>4.4157824965594195</c:v>
                </c:pt>
                <c:pt idx="794">
                  <c:v>4.3677848607272578</c:v>
                </c:pt>
                <c:pt idx="795">
                  <c:v>4.3197872248950899</c:v>
                </c:pt>
                <c:pt idx="796">
                  <c:v>4.2717895890629336</c:v>
                </c:pt>
                <c:pt idx="797">
                  <c:v>4.2237919532307675</c:v>
                </c:pt>
                <c:pt idx="798">
                  <c:v>4.175794317398605</c:v>
                </c:pt>
                <c:pt idx="799">
                  <c:v>4.1277966815664389</c:v>
                </c:pt>
                <c:pt idx="800">
                  <c:v>4.0797990457342816</c:v>
                </c:pt>
                <c:pt idx="801">
                  <c:v>4.0318014099021138</c:v>
                </c:pt>
                <c:pt idx="802">
                  <c:v>3.9838037740699472</c:v>
                </c:pt>
                <c:pt idx="803">
                  <c:v>3.9358061382377811</c:v>
                </c:pt>
                <c:pt idx="804">
                  <c:v>3.8878085024056146</c:v>
                </c:pt>
                <c:pt idx="805">
                  <c:v>3.8398108665734574</c:v>
                </c:pt>
                <c:pt idx="806">
                  <c:v>3.79181323074129</c:v>
                </c:pt>
                <c:pt idx="807">
                  <c:v>3.7438155949091234</c:v>
                </c:pt>
                <c:pt idx="808">
                  <c:v>3.6958179590769671</c:v>
                </c:pt>
                <c:pt idx="809">
                  <c:v>3.6478203232448099</c:v>
                </c:pt>
                <c:pt idx="810">
                  <c:v>3.5998226874126433</c:v>
                </c:pt>
                <c:pt idx="811">
                  <c:v>3.5518250515804772</c:v>
                </c:pt>
                <c:pt idx="812">
                  <c:v>3.5038274157483098</c:v>
                </c:pt>
                <c:pt idx="813">
                  <c:v>3.4558297799161526</c:v>
                </c:pt>
                <c:pt idx="814">
                  <c:v>3.4078321440839865</c:v>
                </c:pt>
                <c:pt idx="815">
                  <c:v>3.3598345082518191</c:v>
                </c:pt>
                <c:pt idx="816">
                  <c:v>3.3118368724196516</c:v>
                </c:pt>
                <c:pt idx="817">
                  <c:v>3.2638392365874953</c:v>
                </c:pt>
                <c:pt idx="818">
                  <c:v>3.2158416007553288</c:v>
                </c:pt>
                <c:pt idx="819">
                  <c:v>3.1678439649231613</c:v>
                </c:pt>
                <c:pt idx="820">
                  <c:v>3.1198463290910046</c:v>
                </c:pt>
                <c:pt idx="821">
                  <c:v>3.071848693258838</c:v>
                </c:pt>
                <c:pt idx="822">
                  <c:v>3.0238510574266813</c:v>
                </c:pt>
                <c:pt idx="823">
                  <c:v>2.9758534215945147</c:v>
                </c:pt>
                <c:pt idx="824">
                  <c:v>2.9278557857623477</c:v>
                </c:pt>
                <c:pt idx="825">
                  <c:v>2.8798581499301807</c:v>
                </c:pt>
                <c:pt idx="826">
                  <c:v>2.8318605140980244</c:v>
                </c:pt>
                <c:pt idx="827">
                  <c:v>2.7838628782658574</c:v>
                </c:pt>
                <c:pt idx="828">
                  <c:v>2.7358652424336896</c:v>
                </c:pt>
                <c:pt idx="829">
                  <c:v>2.687867606601523</c:v>
                </c:pt>
                <c:pt idx="830">
                  <c:v>2.6398699707693667</c:v>
                </c:pt>
                <c:pt idx="831">
                  <c:v>2.5918723349372002</c:v>
                </c:pt>
                <c:pt idx="832">
                  <c:v>2.5438746991050429</c:v>
                </c:pt>
                <c:pt idx="833">
                  <c:v>2.495877063272876</c:v>
                </c:pt>
                <c:pt idx="834">
                  <c:v>2.4478794274407196</c:v>
                </c:pt>
                <c:pt idx="835">
                  <c:v>2.3998817916085522</c:v>
                </c:pt>
                <c:pt idx="836">
                  <c:v>2.3518841557763848</c:v>
                </c:pt>
                <c:pt idx="837">
                  <c:v>2.3038865199442182</c:v>
                </c:pt>
                <c:pt idx="838">
                  <c:v>2.2558888841120623</c:v>
                </c:pt>
                <c:pt idx="839">
                  <c:v>2.2078912482798949</c:v>
                </c:pt>
                <c:pt idx="840">
                  <c:v>2.1598936124477279</c:v>
                </c:pt>
                <c:pt idx="841">
                  <c:v>2.1118959766155618</c:v>
                </c:pt>
                <c:pt idx="842">
                  <c:v>2.0638983407833948</c:v>
                </c:pt>
                <c:pt idx="843">
                  <c:v>2.0159007049512474</c:v>
                </c:pt>
                <c:pt idx="844">
                  <c:v>1.9679030691190809</c:v>
                </c:pt>
                <c:pt idx="845">
                  <c:v>1.9199054332869143</c:v>
                </c:pt>
                <c:pt idx="846">
                  <c:v>1.8719077974547469</c:v>
                </c:pt>
                <c:pt idx="847">
                  <c:v>1.8239101616225901</c:v>
                </c:pt>
                <c:pt idx="848">
                  <c:v>1.7759125257904236</c:v>
                </c:pt>
                <c:pt idx="849">
                  <c:v>1.7279148899582564</c:v>
                </c:pt>
                <c:pt idx="850">
                  <c:v>1.6799172541260896</c:v>
                </c:pt>
                <c:pt idx="851">
                  <c:v>1.6319196182939328</c:v>
                </c:pt>
                <c:pt idx="852">
                  <c:v>1.5839219824617656</c:v>
                </c:pt>
                <c:pt idx="853">
                  <c:v>1.5359243466295986</c:v>
                </c:pt>
                <c:pt idx="854">
                  <c:v>1.4879267107974317</c:v>
                </c:pt>
                <c:pt idx="855">
                  <c:v>1.4399290749652864</c:v>
                </c:pt>
                <c:pt idx="856">
                  <c:v>1.391931439133119</c:v>
                </c:pt>
                <c:pt idx="857">
                  <c:v>1.3439338033009522</c:v>
                </c:pt>
                <c:pt idx="858">
                  <c:v>1.2959361674687853</c:v>
                </c:pt>
                <c:pt idx="859">
                  <c:v>1.2479385316366285</c:v>
                </c:pt>
                <c:pt idx="860">
                  <c:v>1.1999408958044611</c:v>
                </c:pt>
                <c:pt idx="861">
                  <c:v>1.1519432599722943</c:v>
                </c:pt>
                <c:pt idx="862">
                  <c:v>1.1039456241401266</c:v>
                </c:pt>
                <c:pt idx="863">
                  <c:v>1.0559479883079612</c:v>
                </c:pt>
                <c:pt idx="864">
                  <c:v>1.0079503524758044</c:v>
                </c:pt>
                <c:pt idx="865">
                  <c:v>0.95995271664363746</c:v>
                </c:pt>
                <c:pt idx="866">
                  <c:v>0.91195508081147059</c:v>
                </c:pt>
                <c:pt idx="867">
                  <c:v>0.86395744497931337</c:v>
                </c:pt>
                <c:pt idx="868">
                  <c:v>0.81595980914715605</c:v>
                </c:pt>
                <c:pt idx="869">
                  <c:v>0.76796217331498928</c:v>
                </c:pt>
                <c:pt idx="870">
                  <c:v>0.71996453748282352</c:v>
                </c:pt>
                <c:pt idx="871">
                  <c:v>0.67196690165065665</c:v>
                </c:pt>
                <c:pt idx="872">
                  <c:v>0.62396926581849987</c:v>
                </c:pt>
                <c:pt idx="873">
                  <c:v>0.57597162998633245</c:v>
                </c:pt>
                <c:pt idx="874">
                  <c:v>0.52797399415416557</c:v>
                </c:pt>
                <c:pt idx="875">
                  <c:v>0.4799763583219987</c:v>
                </c:pt>
                <c:pt idx="876">
                  <c:v>0.43197872248984143</c:v>
                </c:pt>
                <c:pt idx="877">
                  <c:v>0.38398108665767455</c:v>
                </c:pt>
                <c:pt idx="878">
                  <c:v>0.3359834508255089</c:v>
                </c:pt>
                <c:pt idx="879">
                  <c:v>0.28798581499335218</c:v>
                </c:pt>
                <c:pt idx="880">
                  <c:v>0.23998817916118476</c:v>
                </c:pt>
                <c:pt idx="881">
                  <c:v>0.19199054332902799</c:v>
                </c:pt>
                <c:pt idx="882">
                  <c:v>0.14399290749686111</c:v>
                </c:pt>
                <c:pt idx="883">
                  <c:v>9.5995271664693696E-2</c:v>
                </c:pt>
                <c:pt idx="884">
                  <c:v>4.7997635832526794E-2</c:v>
                </c:pt>
                <c:pt idx="885">
                  <c:v>3.7005535956389984E-13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291352</xdr:colOff>
      <xdr:row>50</xdr:row>
      <xdr:rowOff>141514</xdr:rowOff>
    </xdr:from>
    <xdr:to>
      <xdr:col>17</xdr:col>
      <xdr:colOff>367553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221634" y="9204832"/>
          <a:ext cx="76201" cy="3147252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619910</xdr:colOff>
      <xdr:row>50</xdr:row>
      <xdr:rowOff>35411</xdr:rowOff>
    </xdr:from>
    <xdr:to>
      <xdr:col>17</xdr:col>
      <xdr:colOff>322730</xdr:colOff>
      <xdr:row>50</xdr:row>
      <xdr:rowOff>143435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63792" y="9098729"/>
          <a:ext cx="5189220" cy="108024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521803</xdr:colOff>
      <xdr:row>29</xdr:row>
      <xdr:rowOff>128757</xdr:rowOff>
    </xdr:from>
    <xdr:to>
      <xdr:col>16</xdr:col>
      <xdr:colOff>502843</xdr:colOff>
      <xdr:row>57</xdr:row>
      <xdr:rowOff>80471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45667" y="5653257"/>
          <a:ext cx="5315040" cy="5285714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3201,'-2'-97,"4"-107,4 172,1 1,17-49,-14 47,0-3,-1-1,-2-1,-2 1,-2 0,-1-42,-4 15,4-78,6 88,-4 33,1-47,-6-309,1 370,-1 1,0 0,-1 0,1 0,-1 0,-1 1,-3-9,3 8,0-1,0-1,1 3,0-1,0-2,0-6,-2-25,-17-62,13 70,2-1,1-1,-1-31,-11-78,17 108,1-22,-2 2,-10-58,5 65,3-1,5-75,1 29,-1 9,-4-98,-8 126,7 44,1-1,0 0,1 0,0 1,1 0,3-22,0 25,0 0,1 2,1-1,0 0,0 0,1 2,0-1,11-13,11-13,-28 33,0 1,0 0,0 0,1-1,-1 1,0 0,0 0,0-1,0 1,0 0,0-1,0 1,0 0,0 0,0-1,0 1,0 0,0-1,0 1,0 0,0-2,0 2,0 0,0 0,0 0,0 0,-1 0,1-1,0 1,0 0,0 0,0-2,-1 2,1 0,0 0,0 0,-1-1,1 1,0 0,-1 0,-17-6,-22 4,39 2,-9 0,0 1,0 1,0-1,0 1,0 1,1 0,-1 1,1 0,-14 7,2 0,0-4,-1 0,-27 5,-23 8,51-16,0 0,0 0,0-1,0-2,0-1,-40-3,-7-1,43 2,0-1,0 0,0-1,-43-16,-12-1,60 16,0-3,-37-17,-18-3,63 24,0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tabSelected="1" zoomScaleNormal="100" workbookViewId="0">
      <selection activeCell="G17" sqref="G17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5.6" thickTop="1" thickBot="1" x14ac:dyDescent="0.35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7.0896000000000001E-2</v>
      </c>
      <c r="M2" s="48" t="s">
        <v>17</v>
      </c>
      <c r="N2" s="49" t="s">
        <v>39</v>
      </c>
      <c r="O2" s="1"/>
    </row>
    <row r="3" spans="1:15" ht="15.6" thickTop="1" thickBot="1" x14ac:dyDescent="0.35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243.12345318286316</v>
      </c>
      <c r="M3" s="50"/>
      <c r="N3" s="50" t="s">
        <v>38</v>
      </c>
      <c r="O3" s="1"/>
    </row>
    <row r="4" spans="1:15" ht="15" thickTop="1" x14ac:dyDescent="0.3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v>0.48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3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0.1477</f>
        <v>0.1477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3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3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3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3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3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0.5236084446488688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3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3.2431631437751386E-2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3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3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3">
      <c r="A14" s="32" t="s">
        <v>30</v>
      </c>
      <c r="B14" s="32">
        <f>G2/G4</f>
        <v>125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3">
      <c r="A15" s="32" t="s">
        <v>32</v>
      </c>
      <c r="B15" s="32">
        <v>93</v>
      </c>
      <c r="C15" s="83" t="s">
        <v>28</v>
      </c>
      <c r="D15" s="47" t="s">
        <v>59</v>
      </c>
      <c r="E15" s="1"/>
      <c r="F15" s="71" t="s">
        <v>455</v>
      </c>
      <c r="G15" s="68">
        <v>1</v>
      </c>
      <c r="H15" s="52" t="s">
        <v>28</v>
      </c>
      <c r="I15" s="36" t="s">
        <v>69</v>
      </c>
      <c r="J15" s="1"/>
      <c r="K15" s="13"/>
      <c r="L15" s="13"/>
      <c r="M15" s="13"/>
      <c r="N15" s="13"/>
      <c r="O15" s="1"/>
    </row>
    <row r="16" spans="1:15" x14ac:dyDescent="0.3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456</v>
      </c>
      <c r="G16" s="68">
        <v>1.5</v>
      </c>
      <c r="H16" s="37" t="s">
        <v>28</v>
      </c>
      <c r="I16" s="36" t="s">
        <v>68</v>
      </c>
      <c r="J16" s="1"/>
      <c r="K16" s="13"/>
      <c r="L16" s="13"/>
      <c r="M16" s="13"/>
      <c r="N16" s="13"/>
      <c r="O16" s="1"/>
    </row>
    <row r="17" spans="1:15" x14ac:dyDescent="0.3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3">
      <c r="A18" s="32" t="s">
        <v>50</v>
      </c>
      <c r="B18" s="45">
        <f>2.34*SQRT((G10*10^3)/(G$14*G$12))</f>
        <v>1.2620684960103628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3">
      <c r="A19" s="32" t="s">
        <v>51</v>
      </c>
      <c r="B19" s="45">
        <f>2.34*SQRT((G11*10^3)/(G$14*G$12))</f>
        <v>0.31409715508682934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3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3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3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3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3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3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3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3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3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3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55" zoomScaleNormal="55" workbookViewId="0">
      <selection activeCell="G11" sqref="G11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1" customWidth="1"/>
    <col min="13" max="13" width="11.88671875" style="41" customWidth="1"/>
    <col min="14" max="14" width="12" customWidth="1"/>
    <col min="20" max="20" width="21.44140625" customWidth="1"/>
  </cols>
  <sheetData>
    <row r="1" spans="1:44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3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207" t="s">
        <v>196</v>
      </c>
      <c r="N2" s="207"/>
      <c r="O2" s="207"/>
      <c r="P2" s="207"/>
      <c r="Q2" s="207"/>
      <c r="R2" s="207"/>
      <c r="S2" s="207"/>
      <c r="T2" s="207"/>
      <c r="U2" s="13"/>
      <c r="V2" s="13"/>
      <c r="W2" s="1"/>
      <c r="X2" s="13"/>
      <c r="Y2" s="13"/>
      <c r="Z2" s="13"/>
      <c r="AA2" s="208" t="s">
        <v>197</v>
      </c>
      <c r="AB2" s="209"/>
      <c r="AC2" s="209"/>
      <c r="AD2" s="209"/>
      <c r="AE2" s="209"/>
      <c r="AF2" s="209"/>
      <c r="AG2" s="209"/>
      <c r="AH2" s="209"/>
      <c r="AI2" s="209"/>
      <c r="AJ2" s="209"/>
      <c r="AK2" s="209"/>
      <c r="AL2" s="209"/>
      <c r="AM2" s="209"/>
      <c r="AN2" s="210"/>
      <c r="AO2" s="13"/>
      <c r="AP2" s="13"/>
      <c r="AQ2" s="13"/>
      <c r="AR2" s="1"/>
    </row>
    <row r="3" spans="1:44" x14ac:dyDescent="0.3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207"/>
      <c r="N3" s="207"/>
      <c r="O3" s="207"/>
      <c r="P3" s="207"/>
      <c r="Q3" s="207"/>
      <c r="R3" s="207"/>
      <c r="S3" s="207"/>
      <c r="T3" s="207"/>
      <c r="U3" s="13"/>
      <c r="V3" s="13"/>
      <c r="W3" s="1"/>
      <c r="X3" s="13"/>
      <c r="Y3" s="13"/>
      <c r="Z3" s="13"/>
      <c r="AA3" s="211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3"/>
      <c r="AO3" s="13"/>
      <c r="AP3" s="13"/>
      <c r="AQ3" s="13"/>
      <c r="AR3" s="1"/>
    </row>
    <row r="4" spans="1:44" ht="15" thickBot="1" x14ac:dyDescent="0.35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419</v>
      </c>
      <c r="J4" s="38"/>
      <c r="K4" s="13"/>
      <c r="L4" s="13"/>
      <c r="M4" s="207"/>
      <c r="N4" s="207"/>
      <c r="O4" s="207"/>
      <c r="P4" s="207"/>
      <c r="Q4" s="207"/>
      <c r="R4" s="207"/>
      <c r="S4" s="207"/>
      <c r="T4" s="207"/>
      <c r="U4" s="13"/>
      <c r="V4" s="13"/>
      <c r="W4" s="1"/>
      <c r="X4" s="13"/>
      <c r="Y4" s="13"/>
      <c r="Z4" s="13"/>
      <c r="AA4" s="214"/>
      <c r="AB4" s="215"/>
      <c r="AC4" s="215"/>
      <c r="AD4" s="215"/>
      <c r="AE4" s="215"/>
      <c r="AF4" s="215"/>
      <c r="AG4" s="215"/>
      <c r="AH4" s="215"/>
      <c r="AI4" s="215"/>
      <c r="AJ4" s="215"/>
      <c r="AK4" s="215"/>
      <c r="AL4" s="215"/>
      <c r="AM4" s="215"/>
      <c r="AN4" s="216"/>
      <c r="AO4" s="13"/>
      <c r="AP4" s="13"/>
      <c r="AQ4" s="13"/>
      <c r="AR4" s="1"/>
    </row>
    <row r="5" spans="1:44" ht="15" thickBot="1" x14ac:dyDescent="0.35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3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" thickBot="1" x14ac:dyDescent="0.35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3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26" t="s">
        <v>93</v>
      </c>
      <c r="G8" s="226"/>
      <c r="H8" s="227"/>
      <c r="I8" s="227"/>
      <c r="J8" s="38"/>
      <c r="K8" s="13"/>
      <c r="L8" s="233" t="s">
        <v>200</v>
      </c>
      <c r="M8" s="234"/>
      <c r="N8" s="237">
        <v>1.0300000000000001E-6</v>
      </c>
      <c r="O8" s="13"/>
      <c r="P8" s="13"/>
      <c r="Q8" s="13"/>
      <c r="R8" s="239" t="s">
        <v>199</v>
      </c>
      <c r="S8" s="240"/>
      <c r="T8" s="243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" thickBot="1" x14ac:dyDescent="0.35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35"/>
      <c r="M9" s="236"/>
      <c r="N9" s="238"/>
      <c r="O9" s="13"/>
      <c r="P9" s="13"/>
      <c r="Q9" s="13"/>
      <c r="R9" s="241"/>
      <c r="S9" s="242"/>
      <c r="T9" s="244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" thickBot="1" x14ac:dyDescent="0.35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2" thickBot="1" x14ac:dyDescent="0.35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28.8" x14ac:dyDescent="0.3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3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3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3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" customHeight="1" x14ac:dyDescent="0.3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3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3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3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28.8" x14ac:dyDescent="0.3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28.8" x14ac:dyDescent="0.3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28.8" x14ac:dyDescent="0.3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423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3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421</v>
      </c>
      <c r="G23" s="68">
        <f>Clavettes!G12/Clavettes!G7</f>
        <v>0.08</v>
      </c>
      <c r="H23" s="69">
        <v>1</v>
      </c>
      <c r="I23" s="70" t="s">
        <v>422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3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3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" thickBot="1" x14ac:dyDescent="0.35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" thickBot="1" x14ac:dyDescent="0.35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" thickBot="1" x14ac:dyDescent="0.35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" thickBot="1" x14ac:dyDescent="0.35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" thickBot="1" x14ac:dyDescent="0.35">
      <c r="A30" s="205" t="s">
        <v>202</v>
      </c>
      <c r="B30" s="206"/>
      <c r="C30" s="203" t="str">
        <f>IF(ABS(C842)+ABS(D842)+ABS(E842)+ABS(G842)+ABS(H842)&lt;0.0000001,"PFD Verifié","Erreur probable")</f>
        <v>PFD Verifié</v>
      </c>
      <c r="D30" s="204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3">
      <c r="A31" s="229" t="s">
        <v>211</v>
      </c>
      <c r="B31" s="230"/>
      <c r="C31" s="230"/>
      <c r="D31" s="231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3">
      <c r="A32" s="232" t="str">
        <f>IF(ABS(P591)&lt;0.01*ABS(MAX(P41:P591)),"Constantes d'integration y' correctes","Constantes d'integration y' incorrectes")</f>
        <v>Constantes d'integration y' correctes</v>
      </c>
      <c r="B32" s="232"/>
      <c r="C32" s="232"/>
      <c r="D32" s="232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3">
      <c r="A33" s="232" t="str">
        <f>IF(ABS(S591)&lt;0.01*ABS(MAX(S41:S591)),"Constantes d'integration z' correctes","Constantes d'integration z' incorrectes")</f>
        <v>Constantes d'integration z' correctes</v>
      </c>
      <c r="B33" s="232"/>
      <c r="C33" s="232"/>
      <c r="D33" s="232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3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3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3">
      <c r="A37" s="228" t="s">
        <v>106</v>
      </c>
      <c r="B37" s="228"/>
      <c r="C37" s="228"/>
      <c r="D37" s="228"/>
      <c r="E37" s="228"/>
      <c r="F37" s="228"/>
      <c r="G37" s="228"/>
      <c r="H37" s="228"/>
      <c r="I37" s="228"/>
      <c r="J37" s="228"/>
      <c r="K37" s="228" t="s">
        <v>285</v>
      </c>
      <c r="L37" s="228"/>
      <c r="M37" s="228"/>
      <c r="N37" s="228" t="s">
        <v>174</v>
      </c>
      <c r="O37" s="228"/>
      <c r="P37" s="228"/>
      <c r="Q37" s="228"/>
      <c r="R37" s="228"/>
      <c r="S37" s="228"/>
      <c r="T37" s="228"/>
      <c r="U37" s="228"/>
      <c r="V37" s="228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3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3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3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3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3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3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3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3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3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3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3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3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3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3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3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3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3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3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3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3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3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3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3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3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3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3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3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3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3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3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3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3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3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3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3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3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3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3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3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" thickBot="1" x14ac:dyDescent="0.35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3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17" t="s">
        <v>212</v>
      </c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  <c r="AM79" s="219"/>
      <c r="AR79" s="1"/>
    </row>
    <row r="80" spans="1:44" x14ac:dyDescent="0.3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20"/>
      <c r="AC80" s="221"/>
      <c r="AD80" s="221"/>
      <c r="AE80" s="221"/>
      <c r="AF80" s="221"/>
      <c r="AG80" s="221"/>
      <c r="AH80" s="221"/>
      <c r="AI80" s="221"/>
      <c r="AJ80" s="221"/>
      <c r="AK80" s="221"/>
      <c r="AL80" s="221"/>
      <c r="AM80" s="222"/>
      <c r="AR80" s="1"/>
    </row>
    <row r="81" spans="1:44" ht="15" thickBot="1" x14ac:dyDescent="0.35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23"/>
      <c r="AC81" s="224"/>
      <c r="AD81" s="224"/>
      <c r="AE81" s="224"/>
      <c r="AF81" s="224"/>
      <c r="AG81" s="224"/>
      <c r="AH81" s="224"/>
      <c r="AI81" s="224"/>
      <c r="AJ81" s="224"/>
      <c r="AK81" s="224"/>
      <c r="AL81" s="224"/>
      <c r="AM81" s="225"/>
      <c r="AR81" s="1"/>
    </row>
    <row r="82" spans="1:44" x14ac:dyDescent="0.3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3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3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3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3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3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3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3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3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3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3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3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3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3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3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3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3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3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3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3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3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3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3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3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3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3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3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3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3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3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3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3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3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3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3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3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3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3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3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3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3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3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3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3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3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3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3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3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3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3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3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3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3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3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3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3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3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3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3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3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3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3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3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3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3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3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3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3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3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3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3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3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3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3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3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3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3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3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3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3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3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3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3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3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3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3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3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3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3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3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3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3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3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3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3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3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3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3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3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3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3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3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3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3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3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3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3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3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3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3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3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3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3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3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3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3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3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3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3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3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3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3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3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3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3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3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3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3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3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3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3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3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3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3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3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3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3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3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3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3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3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3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3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3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3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3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3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3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3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3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3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3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3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3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3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3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3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3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3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3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3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3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3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3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3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3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3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3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3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3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3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3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3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3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3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3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3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3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3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3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3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3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3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3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3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3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3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3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3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3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3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3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3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3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3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3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3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3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3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3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3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3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3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3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3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3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3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3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3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3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3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3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3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3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3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3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3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3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3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3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3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3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3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3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3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3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3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3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3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3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3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3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3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3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3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3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3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3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3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3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3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3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3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3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3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3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3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3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3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3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3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3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3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3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3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3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3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3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3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3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3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3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3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3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3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3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3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3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3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3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3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3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3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3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3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3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3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3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3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3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3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3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3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3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3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3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3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3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3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3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3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3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3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3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3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3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3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3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3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3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3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3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3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3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3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3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3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3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3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3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3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3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3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3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3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3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3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3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3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3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3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3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3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3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3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3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3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3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3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3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3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3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3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3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3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3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3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3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3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3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3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3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3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3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3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3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3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3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3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3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3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3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3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3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3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3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3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3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3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3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3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3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3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3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3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3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3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3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3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3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3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3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3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3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3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3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3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3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3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3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3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3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3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3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3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3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3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3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3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3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3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3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3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3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3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3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3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3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3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3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3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3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3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3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3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3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3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3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3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3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3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3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3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3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3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3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3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3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3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3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3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3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3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3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3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3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3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3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3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3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3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3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3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3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3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3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3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3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3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3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3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3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3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3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3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3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3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3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3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3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3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3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3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3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3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3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3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3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3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3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3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3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3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3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3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3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3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3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3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3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3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3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3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3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3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3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3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3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3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3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3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3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3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3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3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3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3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3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3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3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3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3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3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3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3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3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3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3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3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3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3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3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3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3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3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3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3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3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3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3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435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3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193" t="s">
        <v>122</v>
      </c>
      <c r="K593" s="194" t="s">
        <v>133</v>
      </c>
      <c r="L593" s="194" t="s">
        <v>134</v>
      </c>
      <c r="M593" s="194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3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3">
      <c r="J595"/>
      <c r="M595"/>
    </row>
    <row r="596" spans="1:23" x14ac:dyDescent="0.3">
      <c r="J596"/>
      <c r="M596"/>
    </row>
    <row r="597" spans="1:23" x14ac:dyDescent="0.3">
      <c r="J597"/>
      <c r="M597"/>
    </row>
    <row r="598" spans="1:23" x14ac:dyDescent="0.3">
      <c r="J598"/>
      <c r="M598"/>
    </row>
    <row r="599" spans="1:23" x14ac:dyDescent="0.3">
      <c r="J599"/>
      <c r="M599"/>
    </row>
    <row r="600" spans="1:23" x14ac:dyDescent="0.3">
      <c r="J600"/>
      <c r="M600"/>
    </row>
    <row r="601" spans="1:23" x14ac:dyDescent="0.3">
      <c r="J601"/>
      <c r="M601"/>
    </row>
    <row r="602" spans="1:23" x14ac:dyDescent="0.3">
      <c r="J602"/>
      <c r="M602"/>
    </row>
    <row r="603" spans="1:23" x14ac:dyDescent="0.3">
      <c r="J603"/>
      <c r="M603"/>
    </row>
    <row r="604" spans="1:23" x14ac:dyDescent="0.3">
      <c r="J604"/>
      <c r="M604"/>
    </row>
    <row r="605" spans="1:23" x14ac:dyDescent="0.3">
      <c r="J605"/>
      <c r="M605"/>
    </row>
    <row r="606" spans="1:23" x14ac:dyDescent="0.3">
      <c r="J606"/>
      <c r="M606"/>
    </row>
    <row r="607" spans="1:23" x14ac:dyDescent="0.3">
      <c r="J607"/>
      <c r="M607"/>
    </row>
    <row r="608" spans="1:23" x14ac:dyDescent="0.3">
      <c r="J608"/>
      <c r="M608"/>
    </row>
    <row r="609" spans="10:13" x14ac:dyDescent="0.3">
      <c r="J609"/>
      <c r="M609"/>
    </row>
    <row r="610" spans="10:13" x14ac:dyDescent="0.3">
      <c r="J610"/>
      <c r="M610"/>
    </row>
    <row r="611" spans="10:13" x14ac:dyDescent="0.3">
      <c r="J611"/>
      <c r="M611"/>
    </row>
    <row r="612" spans="10:13" x14ac:dyDescent="0.3">
      <c r="J612"/>
      <c r="M612"/>
    </row>
    <row r="613" spans="10:13" x14ac:dyDescent="0.3">
      <c r="J613"/>
      <c r="M613"/>
    </row>
    <row r="614" spans="10:13" x14ac:dyDescent="0.3">
      <c r="J614"/>
      <c r="M614"/>
    </row>
    <row r="615" spans="10:13" x14ac:dyDescent="0.3">
      <c r="J615"/>
      <c r="M615"/>
    </row>
    <row r="616" spans="10:13" x14ac:dyDescent="0.3">
      <c r="J616"/>
      <c r="M616"/>
    </row>
    <row r="617" spans="10:13" x14ac:dyDescent="0.3">
      <c r="J617"/>
      <c r="M617"/>
    </row>
    <row r="618" spans="10:13" x14ac:dyDescent="0.3">
      <c r="J618"/>
      <c r="M618"/>
    </row>
    <row r="619" spans="10:13" x14ac:dyDescent="0.3">
      <c r="J619"/>
      <c r="M619"/>
    </row>
    <row r="620" spans="10:13" x14ac:dyDescent="0.3">
      <c r="J620"/>
      <c r="M620"/>
    </row>
    <row r="621" spans="10:13" x14ac:dyDescent="0.3">
      <c r="J621"/>
      <c r="M621"/>
    </row>
    <row r="622" spans="10:13" x14ac:dyDescent="0.3">
      <c r="J622"/>
      <c r="M622"/>
    </row>
    <row r="623" spans="10:13" x14ac:dyDescent="0.3">
      <c r="J623"/>
      <c r="M623"/>
    </row>
    <row r="624" spans="10:13" x14ac:dyDescent="0.3">
      <c r="J624"/>
      <c r="M624"/>
    </row>
    <row r="625" spans="10:13" x14ac:dyDescent="0.3">
      <c r="J625"/>
      <c r="M625"/>
    </row>
    <row r="626" spans="10:13" x14ac:dyDescent="0.3">
      <c r="J626"/>
      <c r="M626"/>
    </row>
    <row r="627" spans="10:13" x14ac:dyDescent="0.3">
      <c r="J627"/>
      <c r="M627"/>
    </row>
    <row r="628" spans="10:13" x14ac:dyDescent="0.3">
      <c r="J628"/>
      <c r="M628"/>
    </row>
    <row r="629" spans="10:13" x14ac:dyDescent="0.3">
      <c r="J629"/>
      <c r="M629"/>
    </row>
    <row r="630" spans="10:13" x14ac:dyDescent="0.3">
      <c r="J630"/>
      <c r="M630"/>
    </row>
    <row r="631" spans="10:13" x14ac:dyDescent="0.3">
      <c r="J631"/>
      <c r="M631"/>
    </row>
    <row r="632" spans="10:13" x14ac:dyDescent="0.3">
      <c r="J632"/>
      <c r="M632"/>
    </row>
    <row r="633" spans="10:13" x14ac:dyDescent="0.3">
      <c r="J633"/>
      <c r="M633"/>
    </row>
    <row r="634" spans="10:13" x14ac:dyDescent="0.3">
      <c r="J634"/>
      <c r="M634"/>
    </row>
    <row r="635" spans="10:13" x14ac:dyDescent="0.3">
      <c r="J635"/>
      <c r="M635"/>
    </row>
    <row r="636" spans="10:13" x14ac:dyDescent="0.3">
      <c r="J636"/>
      <c r="M636"/>
    </row>
    <row r="637" spans="10:13" x14ac:dyDescent="0.3">
      <c r="J637"/>
      <c r="M637"/>
    </row>
    <row r="638" spans="10:13" x14ac:dyDescent="0.3">
      <c r="J638"/>
      <c r="M638"/>
    </row>
    <row r="639" spans="10:13" x14ac:dyDescent="0.3">
      <c r="J639"/>
      <c r="M639"/>
    </row>
    <row r="640" spans="10:13" x14ac:dyDescent="0.3">
      <c r="J640"/>
      <c r="M640"/>
    </row>
    <row r="641" spans="10:13" x14ac:dyDescent="0.3">
      <c r="J641"/>
      <c r="M641"/>
    </row>
    <row r="642" spans="10:13" x14ac:dyDescent="0.3">
      <c r="J642"/>
      <c r="M642"/>
    </row>
    <row r="643" spans="10:13" x14ac:dyDescent="0.3">
      <c r="J643"/>
      <c r="M643"/>
    </row>
    <row r="644" spans="10:13" x14ac:dyDescent="0.3">
      <c r="J644"/>
      <c r="M644"/>
    </row>
    <row r="645" spans="10:13" x14ac:dyDescent="0.3">
      <c r="J645"/>
      <c r="M645"/>
    </row>
    <row r="646" spans="10:13" x14ac:dyDescent="0.3">
      <c r="J646"/>
      <c r="M646"/>
    </row>
    <row r="647" spans="10:13" x14ac:dyDescent="0.3">
      <c r="J647"/>
      <c r="M647"/>
    </row>
    <row r="648" spans="10:13" x14ac:dyDescent="0.3">
      <c r="J648"/>
      <c r="M648"/>
    </row>
    <row r="649" spans="10:13" x14ac:dyDescent="0.3">
      <c r="J649"/>
      <c r="M649"/>
    </row>
    <row r="650" spans="10:13" x14ac:dyDescent="0.3">
      <c r="J650"/>
      <c r="M650"/>
    </row>
    <row r="651" spans="10:13" x14ac:dyDescent="0.3">
      <c r="J651"/>
      <c r="M651"/>
    </row>
    <row r="652" spans="10:13" x14ac:dyDescent="0.3">
      <c r="J652"/>
      <c r="M652"/>
    </row>
    <row r="653" spans="10:13" x14ac:dyDescent="0.3">
      <c r="J653"/>
      <c r="M653"/>
    </row>
    <row r="654" spans="10:13" x14ac:dyDescent="0.3">
      <c r="J654"/>
      <c r="M654"/>
    </row>
    <row r="655" spans="10:13" x14ac:dyDescent="0.3">
      <c r="J655"/>
      <c r="M655"/>
    </row>
    <row r="656" spans="10:13" x14ac:dyDescent="0.3">
      <c r="J656"/>
      <c r="M656"/>
    </row>
    <row r="657" spans="10:13" x14ac:dyDescent="0.3">
      <c r="J657"/>
      <c r="M657"/>
    </row>
    <row r="658" spans="10:13" x14ac:dyDescent="0.3">
      <c r="J658"/>
      <c r="M658"/>
    </row>
    <row r="659" spans="10:13" x14ac:dyDescent="0.3">
      <c r="J659"/>
      <c r="M659"/>
    </row>
    <row r="660" spans="10:13" x14ac:dyDescent="0.3">
      <c r="J660"/>
      <c r="M660"/>
    </row>
    <row r="661" spans="10:13" x14ac:dyDescent="0.3">
      <c r="J661"/>
      <c r="M661"/>
    </row>
    <row r="662" spans="10:13" x14ac:dyDescent="0.3">
      <c r="J662"/>
      <c r="M662"/>
    </row>
    <row r="663" spans="10:13" x14ac:dyDescent="0.3">
      <c r="J663"/>
      <c r="M663"/>
    </row>
    <row r="664" spans="10:13" x14ac:dyDescent="0.3">
      <c r="J664"/>
      <c r="M664"/>
    </row>
    <row r="665" spans="10:13" x14ac:dyDescent="0.3">
      <c r="J665"/>
      <c r="M665"/>
    </row>
    <row r="666" spans="10:13" x14ac:dyDescent="0.3">
      <c r="J666"/>
      <c r="M666"/>
    </row>
    <row r="667" spans="10:13" x14ac:dyDescent="0.3">
      <c r="J667"/>
      <c r="M667"/>
    </row>
    <row r="668" spans="10:13" x14ac:dyDescent="0.3">
      <c r="J668"/>
      <c r="M668"/>
    </row>
    <row r="669" spans="10:13" x14ac:dyDescent="0.3">
      <c r="J669"/>
      <c r="M669"/>
    </row>
    <row r="670" spans="10:13" x14ac:dyDescent="0.3">
      <c r="J670"/>
      <c r="M670"/>
    </row>
    <row r="671" spans="10:13" x14ac:dyDescent="0.3">
      <c r="J671"/>
      <c r="M671"/>
    </row>
    <row r="672" spans="10:13" x14ac:dyDescent="0.3">
      <c r="J672"/>
      <c r="M672"/>
    </row>
    <row r="673" spans="10:13" x14ac:dyDescent="0.3">
      <c r="J673"/>
      <c r="M673"/>
    </row>
    <row r="674" spans="10:13" x14ac:dyDescent="0.3">
      <c r="J674"/>
      <c r="M674"/>
    </row>
    <row r="675" spans="10:13" x14ac:dyDescent="0.3">
      <c r="J675"/>
      <c r="M675"/>
    </row>
    <row r="676" spans="10:13" x14ac:dyDescent="0.3">
      <c r="J676"/>
      <c r="M676"/>
    </row>
    <row r="677" spans="10:13" x14ac:dyDescent="0.3">
      <c r="J677"/>
      <c r="M677"/>
    </row>
    <row r="678" spans="10:13" x14ac:dyDescent="0.3">
      <c r="J678"/>
      <c r="M678"/>
    </row>
    <row r="679" spans="10:13" x14ac:dyDescent="0.3">
      <c r="J679"/>
      <c r="M679"/>
    </row>
    <row r="680" spans="10:13" x14ac:dyDescent="0.3">
      <c r="J680"/>
      <c r="M680"/>
    </row>
    <row r="681" spans="10:13" x14ac:dyDescent="0.3">
      <c r="J681"/>
      <c r="M681"/>
    </row>
    <row r="682" spans="10:13" x14ac:dyDescent="0.3">
      <c r="J682"/>
      <c r="M682"/>
    </row>
    <row r="683" spans="10:13" x14ac:dyDescent="0.3">
      <c r="J683"/>
      <c r="M683"/>
    </row>
    <row r="684" spans="10:13" x14ac:dyDescent="0.3">
      <c r="J684"/>
      <c r="M684"/>
    </row>
    <row r="685" spans="10:13" x14ac:dyDescent="0.3">
      <c r="J685"/>
      <c r="M685"/>
    </row>
    <row r="686" spans="10:13" x14ac:dyDescent="0.3">
      <c r="J686"/>
      <c r="M686"/>
    </row>
    <row r="687" spans="10:13" x14ac:dyDescent="0.3">
      <c r="J687"/>
      <c r="M687"/>
    </row>
    <row r="688" spans="10:13" x14ac:dyDescent="0.3">
      <c r="J688"/>
      <c r="M688"/>
    </row>
    <row r="689" spans="10:13" x14ac:dyDescent="0.3">
      <c r="J689"/>
      <c r="M689"/>
    </row>
    <row r="690" spans="10:13" x14ac:dyDescent="0.3">
      <c r="J690"/>
      <c r="M690"/>
    </row>
    <row r="691" spans="10:13" x14ac:dyDescent="0.3">
      <c r="J691"/>
      <c r="M691"/>
    </row>
    <row r="692" spans="10:13" x14ac:dyDescent="0.3">
      <c r="J692"/>
      <c r="M692"/>
    </row>
    <row r="693" spans="10:13" x14ac:dyDescent="0.3">
      <c r="J693"/>
      <c r="M693"/>
    </row>
    <row r="694" spans="10:13" x14ac:dyDescent="0.3">
      <c r="J694"/>
      <c r="M694"/>
    </row>
    <row r="695" spans="10:13" x14ac:dyDescent="0.3">
      <c r="J695"/>
      <c r="M695"/>
    </row>
    <row r="696" spans="10:13" x14ac:dyDescent="0.3">
      <c r="J696"/>
      <c r="M696"/>
    </row>
    <row r="697" spans="10:13" x14ac:dyDescent="0.3">
      <c r="J697"/>
      <c r="M697"/>
    </row>
    <row r="698" spans="10:13" x14ac:dyDescent="0.3">
      <c r="J698"/>
      <c r="M698"/>
    </row>
    <row r="699" spans="10:13" x14ac:dyDescent="0.3">
      <c r="J699"/>
      <c r="M699"/>
    </row>
    <row r="700" spans="10:13" x14ac:dyDescent="0.3">
      <c r="J700"/>
      <c r="M700"/>
    </row>
    <row r="701" spans="10:13" x14ac:dyDescent="0.3">
      <c r="J701"/>
      <c r="M701"/>
    </row>
    <row r="702" spans="10:13" x14ac:dyDescent="0.3">
      <c r="J702"/>
      <c r="M702"/>
    </row>
    <row r="703" spans="10:13" x14ac:dyDescent="0.3">
      <c r="J703"/>
      <c r="M703"/>
    </row>
    <row r="704" spans="10:13" x14ac:dyDescent="0.3">
      <c r="J704"/>
      <c r="M704"/>
    </row>
    <row r="705" spans="10:13" x14ac:dyDescent="0.3">
      <c r="J705"/>
      <c r="M705"/>
    </row>
    <row r="706" spans="10:13" x14ac:dyDescent="0.3">
      <c r="J706"/>
      <c r="M706"/>
    </row>
    <row r="707" spans="10:13" x14ac:dyDescent="0.3">
      <c r="J707"/>
      <c r="M707"/>
    </row>
    <row r="708" spans="10:13" x14ac:dyDescent="0.3">
      <c r="J708"/>
      <c r="M708"/>
    </row>
    <row r="709" spans="10:13" x14ac:dyDescent="0.3">
      <c r="J709"/>
      <c r="M709"/>
    </row>
    <row r="710" spans="10:13" x14ac:dyDescent="0.3">
      <c r="J710"/>
      <c r="M710"/>
    </row>
    <row r="711" spans="10:13" x14ac:dyDescent="0.3">
      <c r="J711"/>
      <c r="M711"/>
    </row>
    <row r="712" spans="10:13" x14ac:dyDescent="0.3">
      <c r="J712"/>
      <c r="M712"/>
    </row>
    <row r="713" spans="10:13" x14ac:dyDescent="0.3">
      <c r="J713"/>
      <c r="M713"/>
    </row>
    <row r="714" spans="10:13" x14ac:dyDescent="0.3">
      <c r="J714"/>
      <c r="M714"/>
    </row>
    <row r="715" spans="10:13" x14ac:dyDescent="0.3">
      <c r="J715"/>
      <c r="M715"/>
    </row>
    <row r="716" spans="10:13" x14ac:dyDescent="0.3">
      <c r="J716"/>
      <c r="M716"/>
    </row>
    <row r="717" spans="10:13" x14ac:dyDescent="0.3">
      <c r="J717"/>
      <c r="M717"/>
    </row>
    <row r="718" spans="10:13" x14ac:dyDescent="0.3">
      <c r="J718"/>
      <c r="M718"/>
    </row>
    <row r="719" spans="10:13" x14ac:dyDescent="0.3">
      <c r="J719"/>
      <c r="M719"/>
    </row>
    <row r="720" spans="10:13" x14ac:dyDescent="0.3">
      <c r="J720"/>
      <c r="M720"/>
    </row>
    <row r="721" spans="10:13" x14ac:dyDescent="0.3">
      <c r="J721"/>
      <c r="M721"/>
    </row>
    <row r="722" spans="10:13" x14ac:dyDescent="0.3">
      <c r="J722"/>
      <c r="M722"/>
    </row>
    <row r="723" spans="10:13" x14ac:dyDescent="0.3">
      <c r="J723"/>
      <c r="M723"/>
    </row>
    <row r="724" spans="10:13" x14ac:dyDescent="0.3">
      <c r="J724"/>
      <c r="M724"/>
    </row>
    <row r="725" spans="10:13" x14ac:dyDescent="0.3">
      <c r="J725"/>
      <c r="M725"/>
    </row>
    <row r="726" spans="10:13" x14ac:dyDescent="0.3">
      <c r="J726"/>
      <c r="M726"/>
    </row>
    <row r="727" spans="10:13" x14ac:dyDescent="0.3">
      <c r="J727"/>
      <c r="M727"/>
    </row>
    <row r="728" spans="10:13" x14ac:dyDescent="0.3">
      <c r="J728"/>
      <c r="M728"/>
    </row>
    <row r="729" spans="10:13" x14ac:dyDescent="0.3">
      <c r="J729"/>
      <c r="M729"/>
    </row>
    <row r="730" spans="10:13" x14ac:dyDescent="0.3">
      <c r="J730"/>
      <c r="M730"/>
    </row>
    <row r="731" spans="10:13" x14ac:dyDescent="0.3">
      <c r="J731"/>
      <c r="M731"/>
    </row>
    <row r="732" spans="10:13" x14ac:dyDescent="0.3">
      <c r="J732"/>
      <c r="M732"/>
    </row>
    <row r="733" spans="10:13" x14ac:dyDescent="0.3">
      <c r="J733"/>
      <c r="M733"/>
    </row>
    <row r="734" spans="10:13" x14ac:dyDescent="0.3">
      <c r="J734"/>
      <c r="M734"/>
    </row>
    <row r="735" spans="10:13" x14ac:dyDescent="0.3">
      <c r="J735"/>
      <c r="M735"/>
    </row>
    <row r="736" spans="10:13" x14ac:dyDescent="0.3">
      <c r="J736"/>
      <c r="M736"/>
    </row>
    <row r="737" spans="10:13" x14ac:dyDescent="0.3">
      <c r="J737"/>
      <c r="M737"/>
    </row>
    <row r="738" spans="10:13" x14ac:dyDescent="0.3">
      <c r="J738"/>
      <c r="M738"/>
    </row>
    <row r="739" spans="10:13" x14ac:dyDescent="0.3">
      <c r="J739"/>
      <c r="M739"/>
    </row>
    <row r="740" spans="10:13" x14ac:dyDescent="0.3">
      <c r="J740"/>
      <c r="M740"/>
    </row>
    <row r="741" spans="10:13" x14ac:dyDescent="0.3">
      <c r="J741"/>
      <c r="M741"/>
    </row>
    <row r="742" spans="10:13" x14ac:dyDescent="0.3">
      <c r="J742"/>
      <c r="M742"/>
    </row>
    <row r="743" spans="10:13" x14ac:dyDescent="0.3">
      <c r="J743"/>
      <c r="M743"/>
    </row>
    <row r="744" spans="10:13" x14ac:dyDescent="0.3">
      <c r="J744"/>
      <c r="M744"/>
    </row>
    <row r="745" spans="10:13" x14ac:dyDescent="0.3">
      <c r="J745"/>
      <c r="M745"/>
    </row>
    <row r="746" spans="10:13" x14ac:dyDescent="0.3">
      <c r="J746"/>
      <c r="M746"/>
    </row>
    <row r="747" spans="10:13" x14ac:dyDescent="0.3">
      <c r="J747"/>
      <c r="M747"/>
    </row>
    <row r="748" spans="10:13" x14ac:dyDescent="0.3">
      <c r="J748"/>
      <c r="M748"/>
    </row>
    <row r="749" spans="10:13" x14ac:dyDescent="0.3">
      <c r="J749"/>
      <c r="M749"/>
    </row>
    <row r="750" spans="10:13" x14ac:dyDescent="0.3">
      <c r="J750"/>
      <c r="M750"/>
    </row>
    <row r="751" spans="10:13" x14ac:dyDescent="0.3">
      <c r="J751"/>
      <c r="M751"/>
    </row>
    <row r="752" spans="10:13" x14ac:dyDescent="0.3">
      <c r="J752"/>
      <c r="M752"/>
    </row>
    <row r="753" spans="10:13" x14ac:dyDescent="0.3">
      <c r="J753"/>
      <c r="M753"/>
    </row>
    <row r="754" spans="10:13" x14ac:dyDescent="0.3">
      <c r="J754"/>
      <c r="M754"/>
    </row>
    <row r="755" spans="10:13" x14ac:dyDescent="0.3">
      <c r="J755"/>
      <c r="M755"/>
    </row>
    <row r="756" spans="10:13" x14ac:dyDescent="0.3">
      <c r="J756"/>
      <c r="M756"/>
    </row>
    <row r="757" spans="10:13" x14ac:dyDescent="0.3">
      <c r="J757"/>
      <c r="M757"/>
    </row>
    <row r="758" spans="10:13" x14ac:dyDescent="0.3">
      <c r="J758"/>
      <c r="M758"/>
    </row>
    <row r="759" spans="10:13" x14ac:dyDescent="0.3">
      <c r="J759"/>
      <c r="M759"/>
    </row>
    <row r="760" spans="10:13" x14ac:dyDescent="0.3">
      <c r="J760"/>
      <c r="M760"/>
    </row>
    <row r="761" spans="10:13" x14ac:dyDescent="0.3">
      <c r="J761"/>
      <c r="M761"/>
    </row>
    <row r="762" spans="10:13" x14ac:dyDescent="0.3">
      <c r="J762"/>
      <c r="M762"/>
    </row>
    <row r="763" spans="10:13" x14ac:dyDescent="0.3">
      <c r="J763"/>
      <c r="M763"/>
    </row>
    <row r="764" spans="10:13" x14ac:dyDescent="0.3">
      <c r="J764"/>
      <c r="M764"/>
    </row>
    <row r="765" spans="10:13" x14ac:dyDescent="0.3">
      <c r="J765"/>
      <c r="M765"/>
    </row>
    <row r="766" spans="10:13" x14ac:dyDescent="0.3">
      <c r="J766"/>
      <c r="M766"/>
    </row>
    <row r="767" spans="10:13" x14ac:dyDescent="0.3">
      <c r="J767"/>
      <c r="M767"/>
    </row>
    <row r="768" spans="10:13" x14ac:dyDescent="0.3">
      <c r="J768"/>
      <c r="M768"/>
    </row>
    <row r="769" spans="10:13" x14ac:dyDescent="0.3">
      <c r="J769"/>
      <c r="M769"/>
    </row>
    <row r="770" spans="10:13" x14ac:dyDescent="0.3">
      <c r="J770"/>
      <c r="M770"/>
    </row>
    <row r="771" spans="10:13" x14ac:dyDescent="0.3">
      <c r="J771"/>
      <c r="M771"/>
    </row>
    <row r="772" spans="10:13" x14ac:dyDescent="0.3">
      <c r="J772"/>
      <c r="M772"/>
    </row>
    <row r="773" spans="10:13" x14ac:dyDescent="0.3">
      <c r="J773"/>
      <c r="M773"/>
    </row>
    <row r="774" spans="10:13" x14ac:dyDescent="0.3">
      <c r="J774"/>
      <c r="M774"/>
    </row>
    <row r="775" spans="10:13" x14ac:dyDescent="0.3">
      <c r="J775"/>
      <c r="M775"/>
    </row>
    <row r="776" spans="10:13" x14ac:dyDescent="0.3">
      <c r="J776"/>
      <c r="M776"/>
    </row>
    <row r="777" spans="10:13" x14ac:dyDescent="0.3">
      <c r="J777"/>
      <c r="M777"/>
    </row>
    <row r="778" spans="10:13" x14ac:dyDescent="0.3">
      <c r="J778"/>
      <c r="M778"/>
    </row>
    <row r="779" spans="10:13" x14ac:dyDescent="0.3">
      <c r="J779"/>
      <c r="M779"/>
    </row>
    <row r="780" spans="10:13" x14ac:dyDescent="0.3">
      <c r="J780"/>
      <c r="M780"/>
    </row>
    <row r="781" spans="10:13" x14ac:dyDescent="0.3">
      <c r="J781"/>
      <c r="M781"/>
    </row>
    <row r="782" spans="10:13" x14ac:dyDescent="0.3">
      <c r="J782"/>
      <c r="M782"/>
    </row>
    <row r="783" spans="10:13" x14ac:dyDescent="0.3">
      <c r="J783"/>
      <c r="M783"/>
    </row>
    <row r="784" spans="10:13" x14ac:dyDescent="0.3">
      <c r="J784"/>
      <c r="M784"/>
    </row>
    <row r="785" spans="10:13" x14ac:dyDescent="0.3">
      <c r="J785"/>
      <c r="M785"/>
    </row>
    <row r="786" spans="10:13" x14ac:dyDescent="0.3">
      <c r="J786"/>
      <c r="M786"/>
    </row>
    <row r="787" spans="10:13" x14ac:dyDescent="0.3">
      <c r="J787"/>
      <c r="M787"/>
    </row>
    <row r="788" spans="10:13" x14ac:dyDescent="0.3">
      <c r="J788"/>
      <c r="M788"/>
    </row>
    <row r="789" spans="10:13" x14ac:dyDescent="0.3">
      <c r="J789"/>
      <c r="M789"/>
    </row>
    <row r="790" spans="10:13" x14ac:dyDescent="0.3">
      <c r="J790"/>
      <c r="M790"/>
    </row>
    <row r="791" spans="10:13" x14ac:dyDescent="0.3">
      <c r="J791"/>
      <c r="M791"/>
    </row>
    <row r="792" spans="10:13" x14ac:dyDescent="0.3">
      <c r="J792"/>
      <c r="M792"/>
    </row>
    <row r="793" spans="10:13" x14ac:dyDescent="0.3">
      <c r="J793"/>
      <c r="M793"/>
    </row>
    <row r="794" spans="10:13" x14ac:dyDescent="0.3">
      <c r="J794"/>
      <c r="M794"/>
    </row>
    <row r="795" spans="10:13" x14ac:dyDescent="0.3">
      <c r="J795"/>
      <c r="M795"/>
    </row>
    <row r="796" spans="10:13" x14ac:dyDescent="0.3">
      <c r="J796"/>
      <c r="M796"/>
    </row>
    <row r="797" spans="10:13" x14ac:dyDescent="0.3">
      <c r="J797"/>
      <c r="M797"/>
    </row>
    <row r="798" spans="10:13" x14ac:dyDescent="0.3">
      <c r="J798"/>
      <c r="M798"/>
    </row>
    <row r="799" spans="10:13" x14ac:dyDescent="0.3">
      <c r="J799"/>
      <c r="M799"/>
    </row>
    <row r="800" spans="10:13" x14ac:dyDescent="0.3">
      <c r="J800"/>
      <c r="M800"/>
    </row>
    <row r="801" spans="10:13" x14ac:dyDescent="0.3">
      <c r="J801"/>
      <c r="M801"/>
    </row>
    <row r="802" spans="10:13" x14ac:dyDescent="0.3">
      <c r="J802"/>
      <c r="M802"/>
    </row>
    <row r="803" spans="10:13" x14ac:dyDescent="0.3">
      <c r="J803"/>
      <c r="M803"/>
    </row>
    <row r="804" spans="10:13" x14ac:dyDescent="0.3">
      <c r="J804"/>
      <c r="M804"/>
    </row>
    <row r="805" spans="10:13" x14ac:dyDescent="0.3">
      <c r="J805"/>
      <c r="M805"/>
    </row>
    <row r="806" spans="10:13" x14ac:dyDescent="0.3">
      <c r="J806"/>
      <c r="M806"/>
    </row>
    <row r="807" spans="10:13" x14ac:dyDescent="0.3">
      <c r="J807"/>
      <c r="M807"/>
    </row>
    <row r="808" spans="10:13" x14ac:dyDescent="0.3">
      <c r="J808"/>
      <c r="M808"/>
    </row>
    <row r="809" spans="10:13" x14ac:dyDescent="0.3">
      <c r="J809"/>
      <c r="M809"/>
    </row>
    <row r="810" spans="10:13" x14ac:dyDescent="0.3">
      <c r="J810"/>
      <c r="M810"/>
    </row>
    <row r="811" spans="10:13" x14ac:dyDescent="0.3">
      <c r="J811"/>
      <c r="M811"/>
    </row>
    <row r="812" spans="10:13" x14ac:dyDescent="0.3">
      <c r="J812"/>
      <c r="M812"/>
    </row>
    <row r="813" spans="10:13" x14ac:dyDescent="0.3">
      <c r="J813"/>
      <c r="M813"/>
    </row>
    <row r="814" spans="10:13" x14ac:dyDescent="0.3">
      <c r="J814"/>
      <c r="M814"/>
    </row>
    <row r="815" spans="10:13" x14ac:dyDescent="0.3">
      <c r="J815"/>
      <c r="M815"/>
    </row>
    <row r="816" spans="10:13" x14ac:dyDescent="0.3">
      <c r="J816"/>
      <c r="M816"/>
    </row>
    <row r="817" spans="10:13" x14ac:dyDescent="0.3">
      <c r="J817"/>
      <c r="M817"/>
    </row>
    <row r="818" spans="10:13" x14ac:dyDescent="0.3">
      <c r="J818"/>
      <c r="M818"/>
    </row>
    <row r="819" spans="10:13" x14ac:dyDescent="0.3">
      <c r="J819"/>
      <c r="M819"/>
    </row>
    <row r="820" spans="10:13" x14ac:dyDescent="0.3">
      <c r="J820"/>
      <c r="M820"/>
    </row>
    <row r="821" spans="10:13" x14ac:dyDescent="0.3">
      <c r="J821"/>
      <c r="M821"/>
    </row>
    <row r="822" spans="10:13" x14ac:dyDescent="0.3">
      <c r="J822"/>
      <c r="M822"/>
    </row>
    <row r="823" spans="10:13" x14ac:dyDescent="0.3">
      <c r="J823"/>
      <c r="M823"/>
    </row>
    <row r="824" spans="10:13" x14ac:dyDescent="0.3">
      <c r="J824"/>
      <c r="M824"/>
    </row>
    <row r="825" spans="10:13" x14ac:dyDescent="0.3">
      <c r="J825"/>
      <c r="M825"/>
    </row>
    <row r="826" spans="10:13" x14ac:dyDescent="0.3">
      <c r="J826"/>
      <c r="M826"/>
    </row>
    <row r="827" spans="10:13" x14ac:dyDescent="0.3">
      <c r="J827"/>
      <c r="M827"/>
    </row>
    <row r="828" spans="10:13" x14ac:dyDescent="0.3">
      <c r="J828"/>
      <c r="M828"/>
    </row>
    <row r="829" spans="10:13" x14ac:dyDescent="0.3">
      <c r="J829"/>
      <c r="M829"/>
    </row>
    <row r="830" spans="10:13" x14ac:dyDescent="0.3">
      <c r="J830"/>
      <c r="M830"/>
    </row>
    <row r="831" spans="10:13" x14ac:dyDescent="0.3">
      <c r="J831"/>
      <c r="M831"/>
    </row>
    <row r="832" spans="10:13" x14ac:dyDescent="0.3">
      <c r="J832"/>
      <c r="M832"/>
    </row>
    <row r="833" spans="10:13" x14ac:dyDescent="0.3">
      <c r="J833"/>
      <c r="M833"/>
    </row>
    <row r="834" spans="10:13" x14ac:dyDescent="0.3">
      <c r="J834"/>
      <c r="M834"/>
    </row>
    <row r="835" spans="10:13" x14ac:dyDescent="0.3">
      <c r="J835"/>
      <c r="M835"/>
    </row>
    <row r="836" spans="10:13" x14ac:dyDescent="0.3">
      <c r="J836"/>
      <c r="M836"/>
    </row>
    <row r="837" spans="10:13" x14ac:dyDescent="0.3">
      <c r="J837"/>
      <c r="M837"/>
    </row>
    <row r="838" spans="10:13" x14ac:dyDescent="0.3">
      <c r="J838"/>
      <c r="M838"/>
    </row>
    <row r="839" spans="10:13" x14ac:dyDescent="0.3">
      <c r="J839"/>
      <c r="M839"/>
    </row>
    <row r="840" spans="10:13" x14ac:dyDescent="0.3">
      <c r="J840"/>
      <c r="M840"/>
    </row>
    <row r="841" spans="10:13" x14ac:dyDescent="0.3">
      <c r="J841"/>
      <c r="M841"/>
    </row>
    <row r="842" spans="10:13" x14ac:dyDescent="0.3">
      <c r="J842"/>
      <c r="M842"/>
    </row>
    <row r="844" spans="10:13" x14ac:dyDescent="0.3">
      <c r="J844" s="114"/>
      <c r="K844" s="114"/>
      <c r="L844" s="114"/>
      <c r="M844" s="114"/>
    </row>
    <row r="845" spans="10:13" x14ac:dyDescent="0.3">
      <c r="J845" s="114"/>
      <c r="K845" s="114"/>
      <c r="L845" s="114"/>
      <c r="M845" s="114"/>
    </row>
    <row r="846" spans="10:13" x14ac:dyDescent="0.3">
      <c r="J846" s="114"/>
      <c r="K846" s="114"/>
      <c r="L846" s="114"/>
      <c r="M846" s="114"/>
    </row>
    <row r="847" spans="10:13" x14ac:dyDescent="0.3">
      <c r="J847" s="114"/>
      <c r="K847" s="114"/>
      <c r="L847" s="114"/>
      <c r="M847" s="114"/>
    </row>
    <row r="848" spans="10:13" x14ac:dyDescent="0.3">
      <c r="J848" s="114"/>
      <c r="K848" s="114"/>
      <c r="L848" s="114"/>
      <c r="M848" s="114"/>
    </row>
    <row r="849" spans="10:13" x14ac:dyDescent="0.3">
      <c r="J849" s="114"/>
      <c r="K849" s="114"/>
      <c r="L849" s="114"/>
      <c r="M849" s="114"/>
    </row>
    <row r="850" spans="10:13" x14ac:dyDescent="0.3">
      <c r="J850" s="114"/>
      <c r="K850" s="114"/>
      <c r="L850" s="114"/>
      <c r="M850" s="114"/>
    </row>
    <row r="851" spans="10:13" x14ac:dyDescent="0.3">
      <c r="J851" s="114"/>
      <c r="K851" s="114"/>
      <c r="L851" s="114"/>
      <c r="M851" s="114"/>
    </row>
    <row r="852" spans="10:13" x14ac:dyDescent="0.3">
      <c r="J852" s="114"/>
      <c r="K852" s="114"/>
      <c r="L852" s="114"/>
      <c r="M852" s="114"/>
    </row>
    <row r="853" spans="10:13" x14ac:dyDescent="0.3">
      <c r="J853" s="114"/>
      <c r="K853" s="114"/>
      <c r="L853" s="114"/>
      <c r="M853" s="114"/>
    </row>
    <row r="854" spans="10:13" x14ac:dyDescent="0.3">
      <c r="J854" s="114"/>
      <c r="K854" s="114"/>
      <c r="L854" s="114"/>
      <c r="M854" s="114"/>
    </row>
    <row r="855" spans="10:13" x14ac:dyDescent="0.3">
      <c r="J855" s="114"/>
      <c r="K855" s="114"/>
      <c r="L855" s="114"/>
      <c r="M855" s="114"/>
    </row>
    <row r="856" spans="10:13" x14ac:dyDescent="0.3">
      <c r="J856" s="114"/>
      <c r="K856" s="114"/>
      <c r="L856" s="114"/>
      <c r="M856" s="114"/>
    </row>
    <row r="857" spans="10:13" x14ac:dyDescent="0.3">
      <c r="J857" s="114"/>
      <c r="K857" s="114"/>
      <c r="L857" s="114"/>
      <c r="M857" s="114"/>
    </row>
    <row r="858" spans="10:13" x14ac:dyDescent="0.3">
      <c r="J858" s="114"/>
      <c r="K858" s="114"/>
      <c r="L858" s="114"/>
      <c r="M858" s="114"/>
    </row>
    <row r="859" spans="10:13" x14ac:dyDescent="0.3">
      <c r="J859" s="114"/>
      <c r="K859" s="114"/>
      <c r="L859" s="114"/>
      <c r="M859" s="114"/>
    </row>
    <row r="860" spans="10:13" x14ac:dyDescent="0.3">
      <c r="J860" s="114"/>
      <c r="K860" s="114"/>
      <c r="L860" s="114"/>
      <c r="M860" s="114"/>
    </row>
    <row r="861" spans="10:13" x14ac:dyDescent="0.3">
      <c r="J861" s="114"/>
      <c r="K861" s="114"/>
      <c r="L861" s="114"/>
      <c r="M861" s="114"/>
    </row>
    <row r="862" spans="10:13" x14ac:dyDescent="0.3">
      <c r="J862" s="114"/>
      <c r="K862" s="114"/>
      <c r="L862" s="114"/>
      <c r="M862" s="114"/>
    </row>
    <row r="863" spans="10:13" x14ac:dyDescent="0.3">
      <c r="J863" s="114"/>
      <c r="K863" s="114"/>
      <c r="L863" s="114"/>
      <c r="M863" s="114"/>
    </row>
    <row r="864" spans="10:13" x14ac:dyDescent="0.3">
      <c r="J864" s="114"/>
      <c r="K864" s="114"/>
      <c r="L864" s="114"/>
      <c r="M864" s="114"/>
    </row>
    <row r="865" spans="10:13" x14ac:dyDescent="0.3">
      <c r="J865" s="114"/>
      <c r="K865" s="114"/>
      <c r="L865" s="114"/>
      <c r="M865" s="114"/>
    </row>
    <row r="866" spans="10:13" x14ac:dyDescent="0.3">
      <c r="J866" s="114"/>
      <c r="K866" s="114"/>
      <c r="L866" s="114"/>
      <c r="M866" s="114"/>
    </row>
    <row r="867" spans="10:13" x14ac:dyDescent="0.3">
      <c r="J867" s="114"/>
      <c r="K867" s="114"/>
      <c r="L867" s="114"/>
      <c r="M867" s="114"/>
    </row>
    <row r="868" spans="10:13" x14ac:dyDescent="0.3">
      <c r="J868" s="114"/>
      <c r="K868" s="114"/>
      <c r="L868" s="114"/>
      <c r="M868" s="114"/>
    </row>
    <row r="869" spans="10:13" x14ac:dyDescent="0.3">
      <c r="J869" s="114"/>
      <c r="K869" s="114"/>
      <c r="L869" s="114"/>
      <c r="M869" s="114"/>
    </row>
    <row r="870" spans="10:13" x14ac:dyDescent="0.3">
      <c r="J870" s="114"/>
      <c r="K870" s="114"/>
      <c r="L870" s="114"/>
      <c r="M870" s="114"/>
    </row>
    <row r="871" spans="10:13" x14ac:dyDescent="0.3">
      <c r="J871" s="114"/>
      <c r="K871" s="114"/>
      <c r="L871" s="114"/>
      <c r="M871" s="114"/>
    </row>
    <row r="872" spans="10:13" x14ac:dyDescent="0.3">
      <c r="J872" s="114"/>
      <c r="K872" s="114"/>
      <c r="L872" s="114"/>
      <c r="M872" s="114"/>
    </row>
    <row r="873" spans="10:13" x14ac:dyDescent="0.3">
      <c r="J873" s="114"/>
      <c r="K873" s="114"/>
      <c r="L873" s="114"/>
      <c r="M873" s="114"/>
    </row>
    <row r="874" spans="10:13" x14ac:dyDescent="0.3">
      <c r="J874" s="114"/>
      <c r="K874" s="114"/>
      <c r="L874" s="114"/>
      <c r="M874" s="114"/>
    </row>
    <row r="875" spans="10:13" x14ac:dyDescent="0.3">
      <c r="J875" s="114"/>
      <c r="K875" s="114"/>
      <c r="L875" s="114"/>
      <c r="M875" s="114"/>
    </row>
    <row r="876" spans="10:13" x14ac:dyDescent="0.3">
      <c r="J876" s="114"/>
      <c r="K876" s="114"/>
      <c r="L876" s="114"/>
      <c r="M876" s="114"/>
    </row>
    <row r="877" spans="10:13" x14ac:dyDescent="0.3">
      <c r="J877" s="114"/>
      <c r="K877" s="114"/>
      <c r="L877" s="114"/>
      <c r="M877" s="114"/>
    </row>
    <row r="878" spans="10:13" x14ac:dyDescent="0.3">
      <c r="J878" s="114"/>
      <c r="K878" s="114"/>
      <c r="L878" s="114"/>
      <c r="M878" s="114"/>
    </row>
    <row r="879" spans="10:13" x14ac:dyDescent="0.3">
      <c r="J879" s="114"/>
      <c r="K879" s="114"/>
      <c r="L879" s="114"/>
      <c r="M879" s="114"/>
    </row>
    <row r="880" spans="10:13" x14ac:dyDescent="0.3">
      <c r="J880" s="114"/>
      <c r="K880" s="114"/>
      <c r="L880" s="114"/>
      <c r="M880" s="114"/>
    </row>
    <row r="881" spans="10:13" x14ac:dyDescent="0.3">
      <c r="J881" s="114"/>
      <c r="K881" s="114"/>
      <c r="L881" s="114"/>
      <c r="M881" s="114"/>
    </row>
    <row r="882" spans="10:13" x14ac:dyDescent="0.3">
      <c r="J882" s="114"/>
      <c r="K882" s="114"/>
      <c r="L882" s="114"/>
      <c r="M882" s="114"/>
    </row>
    <row r="883" spans="10:13" x14ac:dyDescent="0.3">
      <c r="J883" s="114"/>
      <c r="K883" s="114"/>
      <c r="L883" s="114"/>
      <c r="M883" s="114"/>
    </row>
    <row r="884" spans="10:13" x14ac:dyDescent="0.3">
      <c r="J884" s="114"/>
      <c r="K884" s="114"/>
      <c r="L884" s="114"/>
      <c r="M884" s="114"/>
    </row>
    <row r="885" spans="10:13" x14ac:dyDescent="0.3">
      <c r="J885" s="114"/>
      <c r="K885" s="114"/>
      <c r="L885" s="114"/>
      <c r="M885" s="114"/>
    </row>
    <row r="886" spans="10:13" x14ac:dyDescent="0.3">
      <c r="J886" s="114"/>
      <c r="K886" s="114"/>
      <c r="L886" s="114"/>
      <c r="M886" s="114"/>
    </row>
    <row r="887" spans="10:13" x14ac:dyDescent="0.3">
      <c r="J887" s="114"/>
      <c r="K887" s="114"/>
      <c r="L887" s="114"/>
      <c r="M887" s="114"/>
    </row>
    <row r="888" spans="10:13" x14ac:dyDescent="0.3">
      <c r="J888" s="114"/>
      <c r="K888" s="114"/>
      <c r="L888" s="114"/>
      <c r="M888" s="114"/>
    </row>
    <row r="889" spans="10:13" x14ac:dyDescent="0.3">
      <c r="J889" s="114"/>
      <c r="K889" s="114"/>
      <c r="L889" s="114"/>
      <c r="M889" s="114"/>
    </row>
    <row r="890" spans="10:13" x14ac:dyDescent="0.3">
      <c r="J890" s="114"/>
      <c r="K890" s="114"/>
      <c r="L890" s="114"/>
      <c r="M890" s="114"/>
    </row>
    <row r="891" spans="10:13" x14ac:dyDescent="0.3">
      <c r="J891" s="114"/>
      <c r="K891" s="114"/>
      <c r="L891" s="114"/>
      <c r="M891" s="114"/>
    </row>
    <row r="892" spans="10:13" x14ac:dyDescent="0.3">
      <c r="J892" s="114"/>
      <c r="K892" s="114"/>
      <c r="L892" s="114"/>
      <c r="M892" s="114"/>
    </row>
    <row r="893" spans="10:13" x14ac:dyDescent="0.3">
      <c r="J893" s="114"/>
      <c r="K893" s="114"/>
      <c r="L893" s="114"/>
      <c r="M893" s="114"/>
    </row>
    <row r="894" spans="10:13" x14ac:dyDescent="0.3">
      <c r="J894" s="114"/>
      <c r="K894" s="114"/>
      <c r="L894" s="114"/>
      <c r="M894" s="114"/>
    </row>
    <row r="895" spans="10:13" x14ac:dyDescent="0.3">
      <c r="J895" s="114"/>
      <c r="K895" s="114"/>
      <c r="L895" s="114"/>
      <c r="M895" s="114"/>
    </row>
    <row r="896" spans="10:13" x14ac:dyDescent="0.3">
      <c r="J896" s="114"/>
      <c r="K896" s="114"/>
      <c r="L896" s="114"/>
      <c r="M896" s="114"/>
    </row>
    <row r="897" spans="10:13" x14ac:dyDescent="0.3">
      <c r="J897" s="114"/>
      <c r="K897" s="114"/>
      <c r="L897" s="114"/>
      <c r="M897" s="114"/>
    </row>
    <row r="898" spans="10:13" x14ac:dyDescent="0.3">
      <c r="J898" s="114"/>
      <c r="K898" s="114"/>
      <c r="L898" s="114"/>
      <c r="M898" s="114"/>
    </row>
    <row r="899" spans="10:13" x14ac:dyDescent="0.3">
      <c r="J899" s="114"/>
      <c r="K899" s="114"/>
      <c r="L899" s="114"/>
      <c r="M899" s="114"/>
    </row>
    <row r="900" spans="10:13" x14ac:dyDescent="0.3">
      <c r="J900" s="114"/>
      <c r="K900" s="114"/>
      <c r="L900" s="114"/>
      <c r="M900" s="114"/>
    </row>
    <row r="901" spans="10:13" x14ac:dyDescent="0.3">
      <c r="J901" s="114"/>
      <c r="K901" s="114"/>
      <c r="L901" s="114"/>
      <c r="M901" s="114"/>
    </row>
    <row r="902" spans="10:13" x14ac:dyDescent="0.3">
      <c r="J902" s="114"/>
      <c r="K902" s="114"/>
      <c r="L902" s="114"/>
      <c r="M902" s="114"/>
    </row>
    <row r="903" spans="10:13" x14ac:dyDescent="0.3">
      <c r="J903" s="114"/>
      <c r="K903" s="114"/>
      <c r="L903" s="114"/>
      <c r="M903" s="114"/>
    </row>
    <row r="904" spans="10:13" x14ac:dyDescent="0.3">
      <c r="J904" s="114"/>
      <c r="K904" s="114"/>
      <c r="L904" s="114"/>
      <c r="M904" s="114"/>
    </row>
    <row r="905" spans="10:13" x14ac:dyDescent="0.3">
      <c r="J905" s="114"/>
      <c r="K905" s="114"/>
      <c r="L905" s="114"/>
      <c r="M905" s="114"/>
    </row>
    <row r="906" spans="10:13" x14ac:dyDescent="0.3">
      <c r="J906" s="114"/>
      <c r="K906" s="114"/>
      <c r="L906" s="114"/>
      <c r="M906" s="114"/>
    </row>
    <row r="907" spans="10:13" x14ac:dyDescent="0.3">
      <c r="J907" s="114"/>
      <c r="K907" s="114"/>
      <c r="L907" s="114"/>
      <c r="M907" s="114"/>
    </row>
    <row r="908" spans="10:13" x14ac:dyDescent="0.3">
      <c r="J908" s="114"/>
      <c r="K908" s="114"/>
      <c r="L908" s="114"/>
      <c r="M908" s="114"/>
    </row>
    <row r="909" spans="10:13" x14ac:dyDescent="0.3">
      <c r="J909" s="114"/>
      <c r="K909" s="114"/>
      <c r="L909" s="114"/>
      <c r="M909" s="114"/>
    </row>
    <row r="910" spans="10:13" x14ac:dyDescent="0.3">
      <c r="J910" s="114"/>
      <c r="K910" s="114"/>
      <c r="L910" s="114"/>
      <c r="M910" s="114"/>
    </row>
    <row r="911" spans="10:13" x14ac:dyDescent="0.3">
      <c r="J911" s="114"/>
      <c r="K911" s="114"/>
      <c r="L911" s="114"/>
      <c r="M911" s="114"/>
    </row>
    <row r="912" spans="10:13" x14ac:dyDescent="0.3">
      <c r="J912" s="114"/>
      <c r="K912" s="114"/>
      <c r="L912" s="114"/>
      <c r="M912" s="114"/>
    </row>
    <row r="913" spans="10:13" x14ac:dyDescent="0.3">
      <c r="J913" s="114"/>
      <c r="K913" s="114"/>
      <c r="L913" s="114"/>
      <c r="M913" s="114"/>
    </row>
    <row r="914" spans="10:13" x14ac:dyDescent="0.3">
      <c r="J914" s="114"/>
      <c r="K914" s="114"/>
      <c r="L914" s="114"/>
      <c r="M914" s="114"/>
    </row>
    <row r="915" spans="10:13" x14ac:dyDescent="0.3">
      <c r="J915" s="114"/>
      <c r="K915" s="114"/>
      <c r="L915" s="114"/>
      <c r="M915" s="114"/>
    </row>
    <row r="916" spans="10:13" x14ac:dyDescent="0.3">
      <c r="J916" s="114"/>
      <c r="K916" s="114"/>
      <c r="L916" s="114"/>
      <c r="M916" s="114"/>
    </row>
    <row r="917" spans="10:13" x14ac:dyDescent="0.3">
      <c r="J917" s="114"/>
      <c r="K917" s="114"/>
      <c r="L917" s="114"/>
      <c r="M917" s="114"/>
    </row>
    <row r="918" spans="10:13" x14ac:dyDescent="0.3">
      <c r="J918" s="114"/>
      <c r="K918" s="114"/>
      <c r="L918" s="114"/>
      <c r="M918" s="114"/>
    </row>
    <row r="919" spans="10:13" x14ac:dyDescent="0.3">
      <c r="J919" s="114"/>
      <c r="K919" s="114"/>
      <c r="L919" s="114"/>
      <c r="M919" s="114"/>
    </row>
    <row r="920" spans="10:13" x14ac:dyDescent="0.3">
      <c r="J920" s="114"/>
      <c r="K920" s="114"/>
      <c r="L920" s="114"/>
      <c r="M920" s="114"/>
    </row>
    <row r="921" spans="10:13" x14ac:dyDescent="0.3">
      <c r="J921" s="114"/>
      <c r="K921" s="114"/>
      <c r="L921" s="114"/>
      <c r="M921" s="114"/>
    </row>
    <row r="922" spans="10:13" x14ac:dyDescent="0.3">
      <c r="J922" s="114"/>
      <c r="K922" s="114"/>
      <c r="L922" s="114"/>
      <c r="M922" s="114"/>
    </row>
    <row r="923" spans="10:13" x14ac:dyDescent="0.3">
      <c r="J923" s="114"/>
      <c r="K923" s="114"/>
      <c r="L923" s="114"/>
      <c r="M923" s="114"/>
    </row>
    <row r="924" spans="10:13" x14ac:dyDescent="0.3">
      <c r="J924" s="114"/>
      <c r="K924" s="114"/>
      <c r="L924" s="114"/>
      <c r="M924" s="114"/>
    </row>
    <row r="925" spans="10:13" x14ac:dyDescent="0.3">
      <c r="J925" s="114"/>
      <c r="K925" s="114"/>
      <c r="L925" s="114"/>
      <c r="M925" s="114"/>
    </row>
    <row r="926" spans="10:13" x14ac:dyDescent="0.3">
      <c r="J926" s="114"/>
      <c r="K926" s="114"/>
      <c r="L926" s="114"/>
      <c r="M926" s="114"/>
    </row>
    <row r="927" spans="10:13" x14ac:dyDescent="0.3">
      <c r="J927" s="114"/>
      <c r="K927" s="114"/>
      <c r="L927" s="114"/>
      <c r="M927" s="114"/>
    </row>
    <row r="928" spans="10:13" x14ac:dyDescent="0.3">
      <c r="J928" s="114"/>
      <c r="K928" s="114"/>
      <c r="L928" s="114"/>
      <c r="M928" s="114"/>
    </row>
    <row r="929" spans="10:13" x14ac:dyDescent="0.3">
      <c r="J929" s="114"/>
      <c r="K929" s="114"/>
      <c r="L929" s="114"/>
      <c r="M929" s="114"/>
    </row>
    <row r="930" spans="10:13" x14ac:dyDescent="0.3">
      <c r="J930" s="114"/>
      <c r="K930" s="114"/>
      <c r="L930" s="114"/>
      <c r="M930" s="114"/>
    </row>
    <row r="931" spans="10:13" x14ac:dyDescent="0.3">
      <c r="J931" s="114"/>
      <c r="K931" s="114"/>
      <c r="L931" s="114"/>
      <c r="M931" s="114"/>
    </row>
    <row r="932" spans="10:13" x14ac:dyDescent="0.3">
      <c r="J932" s="114"/>
      <c r="K932" s="114"/>
      <c r="L932" s="114"/>
      <c r="M932" s="114"/>
    </row>
    <row r="933" spans="10:13" x14ac:dyDescent="0.3">
      <c r="J933" s="114"/>
      <c r="K933" s="114"/>
      <c r="L933" s="114"/>
      <c r="M933" s="114"/>
    </row>
    <row r="934" spans="10:13" x14ac:dyDescent="0.3">
      <c r="J934" s="114"/>
      <c r="K934" s="114"/>
      <c r="L934" s="114"/>
      <c r="M934" s="114"/>
    </row>
    <row r="935" spans="10:13" x14ac:dyDescent="0.3">
      <c r="J935" s="114"/>
      <c r="K935" s="114"/>
      <c r="L935" s="114"/>
      <c r="M935" s="114"/>
    </row>
    <row r="936" spans="10:13" x14ac:dyDescent="0.3">
      <c r="J936" s="114"/>
      <c r="K936" s="114"/>
      <c r="L936" s="114"/>
      <c r="M936" s="114"/>
    </row>
    <row r="937" spans="10:13" x14ac:dyDescent="0.3">
      <c r="J937" s="114"/>
      <c r="K937" s="114"/>
      <c r="L937" s="114"/>
      <c r="M937" s="114"/>
    </row>
    <row r="938" spans="10:13" x14ac:dyDescent="0.3">
      <c r="J938" s="114"/>
      <c r="K938" s="114"/>
      <c r="L938" s="114"/>
      <c r="M938" s="114"/>
    </row>
    <row r="939" spans="10:13" x14ac:dyDescent="0.3">
      <c r="J939" s="114"/>
      <c r="K939" s="114"/>
      <c r="L939" s="114"/>
      <c r="M939" s="114"/>
    </row>
    <row r="940" spans="10:13" x14ac:dyDescent="0.3">
      <c r="J940" s="114"/>
      <c r="K940" s="114"/>
      <c r="L940" s="114"/>
      <c r="M940" s="114"/>
    </row>
    <row r="941" spans="10:13" x14ac:dyDescent="0.3">
      <c r="J941" s="114"/>
      <c r="K941" s="114"/>
      <c r="L941" s="114"/>
      <c r="M941" s="114"/>
    </row>
    <row r="942" spans="10:13" x14ac:dyDescent="0.3">
      <c r="J942" s="114"/>
      <c r="K942" s="114"/>
      <c r="L942" s="114"/>
      <c r="M942" s="114"/>
    </row>
    <row r="943" spans="10:13" x14ac:dyDescent="0.3">
      <c r="J943" s="114"/>
      <c r="K943" s="114"/>
      <c r="L943" s="114"/>
      <c r="M943" s="114"/>
    </row>
    <row r="944" spans="10:13" x14ac:dyDescent="0.3">
      <c r="J944" s="114"/>
      <c r="K944" s="114"/>
      <c r="L944" s="114"/>
      <c r="M944" s="114"/>
    </row>
    <row r="945" spans="10:13" x14ac:dyDescent="0.3">
      <c r="J945" s="114"/>
      <c r="K945" s="114"/>
      <c r="L945" s="114"/>
      <c r="M945" s="114"/>
    </row>
    <row r="946" spans="10:13" x14ac:dyDescent="0.3">
      <c r="J946" s="114"/>
      <c r="K946" s="114"/>
      <c r="L946" s="114"/>
      <c r="M946" s="114"/>
    </row>
    <row r="947" spans="10:13" x14ac:dyDescent="0.3">
      <c r="J947" s="114"/>
      <c r="K947" s="114"/>
      <c r="L947" s="114"/>
      <c r="M947" s="114"/>
    </row>
    <row r="948" spans="10:13" x14ac:dyDescent="0.3">
      <c r="J948" s="114"/>
      <c r="K948" s="114"/>
      <c r="L948" s="114"/>
      <c r="M948" s="114"/>
    </row>
    <row r="949" spans="10:13" x14ac:dyDescent="0.3">
      <c r="J949" s="114"/>
      <c r="K949" s="114"/>
      <c r="L949" s="114"/>
      <c r="M949" s="114"/>
    </row>
    <row r="950" spans="10:13" x14ac:dyDescent="0.3">
      <c r="J950" s="114"/>
      <c r="K950" s="114"/>
      <c r="L950" s="114"/>
      <c r="M950" s="114"/>
    </row>
    <row r="951" spans="10:13" x14ac:dyDescent="0.3">
      <c r="J951" s="114"/>
      <c r="K951" s="114"/>
      <c r="L951" s="114"/>
      <c r="M951" s="114"/>
    </row>
    <row r="952" spans="10:13" x14ac:dyDescent="0.3">
      <c r="J952" s="114"/>
      <c r="K952" s="114"/>
      <c r="L952" s="114"/>
      <c r="M952" s="114"/>
    </row>
    <row r="953" spans="10:13" x14ac:dyDescent="0.3">
      <c r="J953" s="114"/>
      <c r="K953" s="114"/>
      <c r="L953" s="114"/>
      <c r="M953" s="114"/>
    </row>
    <row r="954" spans="10:13" x14ac:dyDescent="0.3">
      <c r="J954" s="114"/>
      <c r="K954" s="114"/>
      <c r="L954" s="114"/>
      <c r="M954" s="114"/>
    </row>
    <row r="955" spans="10:13" x14ac:dyDescent="0.3">
      <c r="J955" s="114"/>
      <c r="K955" s="114"/>
      <c r="L955" s="114"/>
      <c r="M955" s="114"/>
    </row>
    <row r="956" spans="10:13" x14ac:dyDescent="0.3">
      <c r="J956" s="114"/>
      <c r="K956" s="114"/>
      <c r="L956" s="114"/>
      <c r="M956" s="114"/>
    </row>
    <row r="957" spans="10:13" x14ac:dyDescent="0.3">
      <c r="J957" s="114"/>
      <c r="K957" s="114"/>
      <c r="L957" s="114"/>
      <c r="M957" s="114"/>
    </row>
    <row r="958" spans="10:13" x14ac:dyDescent="0.3">
      <c r="J958" s="114"/>
      <c r="K958" s="114"/>
      <c r="L958" s="114"/>
      <c r="M958" s="114"/>
    </row>
    <row r="959" spans="10:13" x14ac:dyDescent="0.3">
      <c r="J959" s="114"/>
      <c r="K959" s="114"/>
      <c r="L959" s="114"/>
      <c r="M959" s="114"/>
    </row>
    <row r="960" spans="10:13" x14ac:dyDescent="0.3">
      <c r="J960" s="114"/>
      <c r="K960" s="114"/>
      <c r="L960" s="114"/>
      <c r="M960" s="114"/>
    </row>
    <row r="961" spans="10:13" x14ac:dyDescent="0.3">
      <c r="J961" s="114"/>
      <c r="K961" s="114"/>
      <c r="L961" s="114"/>
      <c r="M961" s="114"/>
    </row>
    <row r="962" spans="10:13" x14ac:dyDescent="0.3">
      <c r="J962" s="114"/>
      <c r="K962" s="114"/>
      <c r="L962" s="114"/>
      <c r="M962" s="114"/>
    </row>
    <row r="963" spans="10:13" x14ac:dyDescent="0.3">
      <c r="J963" s="114"/>
      <c r="K963" s="114"/>
      <c r="L963" s="114"/>
      <c r="M963" s="114"/>
    </row>
    <row r="964" spans="10:13" x14ac:dyDescent="0.3">
      <c r="J964" s="114"/>
      <c r="K964" s="114"/>
      <c r="L964" s="114"/>
      <c r="M964" s="114"/>
    </row>
    <row r="965" spans="10:13" x14ac:dyDescent="0.3">
      <c r="J965" s="114"/>
      <c r="K965" s="114"/>
      <c r="L965" s="114"/>
      <c r="M965" s="114"/>
    </row>
    <row r="966" spans="10:13" x14ac:dyDescent="0.3">
      <c r="J966" s="114"/>
      <c r="K966" s="114"/>
      <c r="L966" s="114"/>
      <c r="M966" s="114"/>
    </row>
    <row r="967" spans="10:13" x14ac:dyDescent="0.3">
      <c r="J967" s="114"/>
      <c r="K967" s="114"/>
      <c r="L967" s="114"/>
      <c r="M967" s="114"/>
    </row>
    <row r="968" spans="10:13" x14ac:dyDescent="0.3">
      <c r="J968" s="114"/>
      <c r="K968" s="114"/>
      <c r="L968" s="114"/>
      <c r="M968" s="114"/>
    </row>
    <row r="969" spans="10:13" x14ac:dyDescent="0.3">
      <c r="J969" s="114"/>
      <c r="K969" s="114"/>
      <c r="L969" s="114"/>
      <c r="M969" s="114"/>
    </row>
    <row r="970" spans="10:13" x14ac:dyDescent="0.3">
      <c r="J970" s="114"/>
      <c r="K970" s="114"/>
      <c r="L970" s="114"/>
      <c r="M970" s="114"/>
    </row>
    <row r="971" spans="10:13" x14ac:dyDescent="0.3">
      <c r="J971" s="114"/>
      <c r="K971" s="114"/>
      <c r="L971" s="114"/>
      <c r="M971" s="114"/>
    </row>
    <row r="972" spans="10:13" x14ac:dyDescent="0.3">
      <c r="J972" s="114"/>
      <c r="K972" s="114"/>
      <c r="L972" s="114"/>
      <c r="M972" s="114"/>
    </row>
    <row r="973" spans="10:13" x14ac:dyDescent="0.3">
      <c r="J973" s="114"/>
      <c r="K973" s="114"/>
      <c r="L973" s="114"/>
      <c r="M973" s="114"/>
    </row>
    <row r="974" spans="10:13" x14ac:dyDescent="0.3">
      <c r="J974" s="114"/>
      <c r="K974" s="114"/>
      <c r="L974" s="114"/>
      <c r="M974" s="114"/>
    </row>
    <row r="975" spans="10:13" x14ac:dyDescent="0.3">
      <c r="J975" s="114"/>
      <c r="K975" s="114"/>
      <c r="L975" s="114"/>
      <c r="M975" s="114"/>
    </row>
    <row r="976" spans="10:13" x14ac:dyDescent="0.3">
      <c r="J976" s="114"/>
      <c r="K976" s="114"/>
      <c r="L976" s="114"/>
      <c r="M976" s="114"/>
    </row>
    <row r="977" spans="10:13" x14ac:dyDescent="0.3">
      <c r="J977" s="114"/>
      <c r="K977" s="114"/>
      <c r="L977" s="114"/>
      <c r="M977" s="114"/>
    </row>
    <row r="978" spans="10:13" x14ac:dyDescent="0.3">
      <c r="J978" s="114"/>
      <c r="K978" s="114"/>
      <c r="L978" s="114"/>
      <c r="M978" s="114"/>
    </row>
    <row r="979" spans="10:13" x14ac:dyDescent="0.3">
      <c r="J979" s="114"/>
      <c r="K979" s="114"/>
      <c r="L979" s="114"/>
      <c r="M979" s="114"/>
    </row>
    <row r="980" spans="10:13" x14ac:dyDescent="0.3">
      <c r="J980" s="114"/>
      <c r="K980" s="114"/>
      <c r="L980" s="114"/>
      <c r="M980" s="114"/>
    </row>
    <row r="981" spans="10:13" x14ac:dyDescent="0.3">
      <c r="J981" s="114"/>
      <c r="K981" s="114"/>
      <c r="L981" s="114"/>
      <c r="M981" s="114"/>
    </row>
    <row r="982" spans="10:13" x14ac:dyDescent="0.3">
      <c r="J982" s="114"/>
      <c r="K982" s="114"/>
      <c r="L982" s="114"/>
      <c r="M982" s="114"/>
    </row>
    <row r="983" spans="10:13" x14ac:dyDescent="0.3">
      <c r="J983" s="114"/>
      <c r="K983" s="114"/>
      <c r="L983" s="114"/>
      <c r="M983" s="114"/>
    </row>
    <row r="984" spans="10:13" x14ac:dyDescent="0.3">
      <c r="J984" s="114"/>
      <c r="K984" s="114"/>
      <c r="L984" s="114"/>
      <c r="M984" s="114"/>
    </row>
    <row r="985" spans="10:13" x14ac:dyDescent="0.3">
      <c r="J985" s="114"/>
      <c r="K985" s="114"/>
      <c r="L985" s="114"/>
      <c r="M985" s="114"/>
    </row>
    <row r="986" spans="10:13" x14ac:dyDescent="0.3">
      <c r="J986" s="114"/>
      <c r="K986" s="114"/>
      <c r="L986" s="114"/>
      <c r="M986" s="114"/>
    </row>
    <row r="987" spans="10:13" x14ac:dyDescent="0.3">
      <c r="J987" s="114"/>
      <c r="K987" s="114"/>
      <c r="L987" s="114"/>
      <c r="M987" s="114"/>
    </row>
    <row r="988" spans="10:13" x14ac:dyDescent="0.3">
      <c r="J988" s="114"/>
      <c r="K988" s="114"/>
      <c r="L988" s="114"/>
      <c r="M988" s="114"/>
    </row>
    <row r="989" spans="10:13" x14ac:dyDescent="0.3">
      <c r="J989" s="114"/>
      <c r="K989" s="114"/>
      <c r="L989" s="114"/>
      <c r="M989" s="114"/>
    </row>
    <row r="990" spans="10:13" x14ac:dyDescent="0.3">
      <c r="J990" s="114"/>
      <c r="K990" s="114"/>
      <c r="L990" s="114"/>
      <c r="M990" s="114"/>
    </row>
    <row r="991" spans="10:13" x14ac:dyDescent="0.3">
      <c r="J991" s="114"/>
      <c r="K991" s="114"/>
      <c r="L991" s="114"/>
      <c r="M991" s="114"/>
    </row>
    <row r="992" spans="10:13" x14ac:dyDescent="0.3">
      <c r="J992" s="114"/>
      <c r="K992" s="114"/>
      <c r="L992" s="114"/>
      <c r="M992" s="114"/>
    </row>
    <row r="993" spans="10:13" x14ac:dyDescent="0.3">
      <c r="J993" s="114"/>
      <c r="K993" s="114"/>
      <c r="L993" s="114"/>
      <c r="M993" s="114"/>
    </row>
    <row r="994" spans="10:13" x14ac:dyDescent="0.3">
      <c r="J994" s="114"/>
      <c r="K994" s="114"/>
      <c r="L994" s="114"/>
      <c r="M994" s="114"/>
    </row>
    <row r="995" spans="10:13" x14ac:dyDescent="0.3">
      <c r="J995" s="114"/>
      <c r="K995" s="114"/>
      <c r="L995" s="114"/>
      <c r="M995" s="114"/>
    </row>
    <row r="996" spans="10:13" x14ac:dyDescent="0.3">
      <c r="J996" s="114"/>
      <c r="K996" s="114"/>
      <c r="L996" s="114"/>
      <c r="M996" s="114"/>
    </row>
    <row r="997" spans="10:13" x14ac:dyDescent="0.3">
      <c r="J997" s="114"/>
      <c r="K997" s="114"/>
      <c r="L997" s="114"/>
      <c r="M997" s="114"/>
    </row>
    <row r="998" spans="10:13" x14ac:dyDescent="0.3">
      <c r="J998" s="114"/>
      <c r="K998" s="114"/>
      <c r="L998" s="114"/>
      <c r="M998" s="114"/>
    </row>
    <row r="999" spans="10:13" x14ac:dyDescent="0.3">
      <c r="J999" s="114"/>
      <c r="K999" s="114"/>
      <c r="L999" s="114"/>
      <c r="M999" s="114"/>
    </row>
    <row r="1000" spans="10:13" x14ac:dyDescent="0.3">
      <c r="J1000" s="114"/>
      <c r="K1000" s="114"/>
      <c r="L1000" s="114"/>
      <c r="M1000" s="114"/>
    </row>
    <row r="1001" spans="10:13" x14ac:dyDescent="0.3">
      <c r="J1001" s="114"/>
      <c r="K1001" s="114"/>
      <c r="L1001" s="114"/>
      <c r="M1001" s="114"/>
    </row>
    <row r="1002" spans="10:13" x14ac:dyDescent="0.3">
      <c r="J1002" s="114"/>
      <c r="K1002" s="114"/>
      <c r="L1002" s="114"/>
      <c r="M1002" s="114"/>
    </row>
    <row r="1003" spans="10:13" x14ac:dyDescent="0.3">
      <c r="J1003" s="114"/>
      <c r="K1003" s="114"/>
      <c r="L1003" s="114"/>
      <c r="M1003" s="114"/>
    </row>
    <row r="1004" spans="10:13" x14ac:dyDescent="0.3">
      <c r="J1004" s="114"/>
      <c r="K1004" s="114"/>
      <c r="L1004" s="114"/>
      <c r="M1004" s="114"/>
    </row>
    <row r="1005" spans="10:13" x14ac:dyDescent="0.3">
      <c r="J1005" s="114"/>
      <c r="K1005" s="114"/>
      <c r="L1005" s="114"/>
      <c r="M1005" s="114"/>
    </row>
    <row r="1006" spans="10:13" x14ac:dyDescent="0.3">
      <c r="J1006" s="114"/>
      <c r="K1006" s="114"/>
      <c r="L1006" s="114"/>
      <c r="M1006" s="114"/>
    </row>
    <row r="1007" spans="10:13" x14ac:dyDescent="0.3">
      <c r="J1007" s="114"/>
      <c r="K1007" s="114"/>
      <c r="L1007" s="114"/>
      <c r="M1007" s="114"/>
    </row>
    <row r="1008" spans="10:13" x14ac:dyDescent="0.3">
      <c r="J1008" s="114"/>
      <c r="K1008" s="114"/>
      <c r="L1008" s="114"/>
      <c r="M1008" s="114"/>
    </row>
    <row r="1009" spans="10:13" x14ac:dyDescent="0.3">
      <c r="J1009" s="114"/>
      <c r="K1009" s="114"/>
      <c r="L1009" s="114"/>
      <c r="M1009" s="114"/>
    </row>
    <row r="1010" spans="10:13" x14ac:dyDescent="0.3">
      <c r="J1010" s="114"/>
      <c r="K1010" s="114"/>
      <c r="L1010" s="114"/>
      <c r="M1010" s="114"/>
    </row>
    <row r="1011" spans="10:13" x14ac:dyDescent="0.3">
      <c r="J1011" s="114"/>
      <c r="K1011" s="114"/>
      <c r="L1011" s="114"/>
      <c r="M1011" s="114"/>
    </row>
    <row r="1012" spans="10:13" x14ac:dyDescent="0.3">
      <c r="J1012" s="114"/>
      <c r="K1012" s="114"/>
      <c r="L1012" s="114"/>
      <c r="M1012" s="114"/>
    </row>
    <row r="1013" spans="10:13" x14ac:dyDescent="0.3">
      <c r="J1013" s="114"/>
      <c r="K1013" s="114"/>
      <c r="L1013" s="114"/>
      <c r="M1013" s="114"/>
    </row>
    <row r="1014" spans="10:13" x14ac:dyDescent="0.3">
      <c r="J1014" s="114"/>
      <c r="K1014" s="114"/>
      <c r="L1014" s="114"/>
      <c r="M1014" s="114"/>
    </row>
    <row r="1015" spans="10:13" x14ac:dyDescent="0.3">
      <c r="J1015" s="114"/>
      <c r="K1015" s="114"/>
      <c r="L1015" s="114"/>
      <c r="M1015" s="114"/>
    </row>
    <row r="1016" spans="10:13" x14ac:dyDescent="0.3">
      <c r="J1016" s="114"/>
      <c r="K1016" s="114"/>
      <c r="L1016" s="114"/>
      <c r="M1016" s="114"/>
    </row>
    <row r="1017" spans="10:13" x14ac:dyDescent="0.3">
      <c r="J1017" s="114"/>
      <c r="K1017" s="114"/>
      <c r="L1017" s="114"/>
      <c r="M1017" s="114"/>
    </row>
    <row r="1018" spans="10:13" x14ac:dyDescent="0.3">
      <c r="J1018" s="114"/>
      <c r="K1018" s="114"/>
      <c r="L1018" s="114"/>
      <c r="M1018" s="114"/>
    </row>
    <row r="1019" spans="10:13" x14ac:dyDescent="0.3">
      <c r="J1019" s="114"/>
      <c r="K1019" s="114"/>
      <c r="L1019" s="114"/>
      <c r="M1019" s="114"/>
    </row>
    <row r="1020" spans="10:13" x14ac:dyDescent="0.3">
      <c r="J1020" s="114"/>
      <c r="K1020" s="114"/>
      <c r="L1020" s="114"/>
      <c r="M1020" s="114"/>
    </row>
    <row r="1021" spans="10:13" x14ac:dyDescent="0.3">
      <c r="J1021" s="114"/>
      <c r="K1021" s="114"/>
      <c r="L1021" s="114"/>
      <c r="M1021" s="114"/>
    </row>
    <row r="1022" spans="10:13" x14ac:dyDescent="0.3">
      <c r="J1022" s="114"/>
      <c r="K1022" s="114"/>
      <c r="L1022" s="114"/>
      <c r="M1022" s="114"/>
    </row>
    <row r="1023" spans="10:13" x14ac:dyDescent="0.3">
      <c r="J1023" s="114"/>
      <c r="K1023" s="114"/>
      <c r="L1023" s="114"/>
      <c r="M1023" s="114"/>
    </row>
    <row r="1024" spans="10:13" x14ac:dyDescent="0.3">
      <c r="J1024" s="114"/>
      <c r="K1024" s="114"/>
      <c r="L1024" s="114"/>
      <c r="M1024" s="114"/>
    </row>
    <row r="1025" spans="10:13" x14ac:dyDescent="0.3">
      <c r="J1025" s="114"/>
      <c r="K1025" s="114"/>
      <c r="L1025" s="114"/>
      <c r="M1025" s="114"/>
    </row>
    <row r="1026" spans="10:13" x14ac:dyDescent="0.3">
      <c r="J1026" s="114"/>
      <c r="K1026" s="114"/>
      <c r="L1026" s="114"/>
      <c r="M1026" s="114"/>
    </row>
    <row r="1027" spans="10:13" x14ac:dyDescent="0.3">
      <c r="J1027" s="114"/>
      <c r="K1027" s="114"/>
      <c r="L1027" s="114"/>
      <c r="M1027" s="114"/>
    </row>
    <row r="1028" spans="10:13" x14ac:dyDescent="0.3">
      <c r="J1028" s="114"/>
      <c r="K1028" s="114"/>
      <c r="L1028" s="114"/>
      <c r="M1028" s="114"/>
    </row>
    <row r="1029" spans="10:13" x14ac:dyDescent="0.3">
      <c r="J1029" s="114"/>
      <c r="K1029" s="114"/>
      <c r="L1029" s="114"/>
      <c r="M1029" s="114"/>
    </row>
    <row r="1030" spans="10:13" x14ac:dyDescent="0.3">
      <c r="J1030" s="114"/>
      <c r="K1030" s="114"/>
      <c r="L1030" s="114"/>
      <c r="M1030" s="114"/>
    </row>
    <row r="1031" spans="10:13" x14ac:dyDescent="0.3">
      <c r="J1031" s="114"/>
      <c r="K1031" s="114"/>
      <c r="L1031" s="114"/>
      <c r="M1031" s="114"/>
    </row>
    <row r="1032" spans="10:13" x14ac:dyDescent="0.3">
      <c r="J1032" s="114"/>
      <c r="K1032" s="114"/>
      <c r="L1032" s="114"/>
      <c r="M1032" s="114"/>
    </row>
    <row r="1033" spans="10:13" x14ac:dyDescent="0.3">
      <c r="J1033" s="114"/>
      <c r="K1033" s="114"/>
      <c r="L1033" s="114"/>
      <c r="M1033" s="114"/>
    </row>
    <row r="1034" spans="10:13" x14ac:dyDescent="0.3">
      <c r="J1034" s="114"/>
      <c r="K1034" s="114"/>
      <c r="L1034" s="114"/>
      <c r="M1034" s="114"/>
    </row>
    <row r="1035" spans="10:13" x14ac:dyDescent="0.3">
      <c r="J1035" s="114"/>
      <c r="K1035" s="114"/>
      <c r="L1035" s="114"/>
      <c r="M1035" s="114"/>
    </row>
    <row r="1036" spans="10:13" x14ac:dyDescent="0.3">
      <c r="J1036" s="114"/>
      <c r="K1036" s="114"/>
      <c r="L1036" s="114"/>
      <c r="M1036" s="114"/>
    </row>
    <row r="1037" spans="10:13" x14ac:dyDescent="0.3">
      <c r="J1037" s="114"/>
      <c r="K1037" s="114"/>
      <c r="L1037" s="114"/>
      <c r="M1037" s="114"/>
    </row>
    <row r="1038" spans="10:13" x14ac:dyDescent="0.3">
      <c r="J1038" s="114"/>
      <c r="K1038" s="114"/>
      <c r="L1038" s="114"/>
      <c r="M1038" s="114"/>
    </row>
    <row r="1039" spans="10:13" x14ac:dyDescent="0.3">
      <c r="J1039" s="114"/>
      <c r="K1039" s="114"/>
      <c r="L1039" s="114"/>
      <c r="M1039" s="114"/>
    </row>
    <row r="1040" spans="10:13" x14ac:dyDescent="0.3">
      <c r="J1040" s="114"/>
      <c r="K1040" s="114"/>
      <c r="L1040" s="114"/>
      <c r="M1040" s="114"/>
    </row>
    <row r="1041" spans="10:13" x14ac:dyDescent="0.3">
      <c r="J1041" s="114"/>
      <c r="K1041" s="114"/>
      <c r="L1041" s="114"/>
      <c r="M1041" s="114"/>
    </row>
    <row r="1042" spans="10:13" x14ac:dyDescent="0.3">
      <c r="J1042" s="114"/>
      <c r="K1042" s="114"/>
      <c r="L1042" s="114"/>
      <c r="M1042" s="114"/>
    </row>
    <row r="1043" spans="10:13" x14ac:dyDescent="0.3">
      <c r="J1043" s="114"/>
      <c r="K1043" s="114"/>
      <c r="L1043" s="114"/>
      <c r="M1043" s="114"/>
    </row>
    <row r="1044" spans="10:13" x14ac:dyDescent="0.3">
      <c r="J1044" s="114"/>
      <c r="K1044" s="114"/>
      <c r="L1044" s="114"/>
      <c r="M1044" s="114"/>
    </row>
    <row r="1045" spans="10:13" x14ac:dyDescent="0.3">
      <c r="J1045" s="114"/>
      <c r="K1045" s="114"/>
      <c r="L1045" s="114"/>
      <c r="M1045" s="114"/>
    </row>
    <row r="1046" spans="10:13" x14ac:dyDescent="0.3">
      <c r="J1046" s="114"/>
      <c r="K1046" s="114"/>
      <c r="L1046" s="114"/>
      <c r="M1046" s="114"/>
    </row>
    <row r="1047" spans="10:13" x14ac:dyDescent="0.3">
      <c r="J1047" s="114"/>
      <c r="K1047" s="114"/>
      <c r="L1047" s="114"/>
      <c r="M1047" s="114"/>
    </row>
    <row r="1048" spans="10:13" x14ac:dyDescent="0.3">
      <c r="J1048" s="114"/>
      <c r="K1048" s="114"/>
      <c r="L1048" s="114"/>
      <c r="M1048" s="114"/>
    </row>
    <row r="1049" spans="10:13" x14ac:dyDescent="0.3">
      <c r="J1049" s="114"/>
      <c r="K1049" s="114"/>
      <c r="L1049" s="114"/>
      <c r="M1049" s="114"/>
    </row>
    <row r="1050" spans="10:13" x14ac:dyDescent="0.3">
      <c r="J1050" s="114"/>
      <c r="K1050" s="114"/>
      <c r="L1050" s="114"/>
      <c r="M1050" s="114"/>
    </row>
    <row r="1051" spans="10:13" x14ac:dyDescent="0.3">
      <c r="J1051" s="114"/>
      <c r="K1051" s="114"/>
      <c r="L1051" s="114"/>
      <c r="M1051" s="114"/>
    </row>
    <row r="1052" spans="10:13" x14ac:dyDescent="0.3">
      <c r="J1052" s="114"/>
      <c r="K1052" s="114"/>
      <c r="L1052" s="114"/>
      <c r="M1052" s="114"/>
    </row>
    <row r="1053" spans="10:13" x14ac:dyDescent="0.3">
      <c r="J1053" s="114"/>
      <c r="K1053" s="114"/>
      <c r="L1053" s="114"/>
      <c r="M1053" s="114"/>
    </row>
    <row r="1054" spans="10:13" x14ac:dyDescent="0.3">
      <c r="J1054" s="114"/>
      <c r="K1054" s="114"/>
      <c r="L1054" s="114"/>
      <c r="M1054" s="114"/>
    </row>
    <row r="1055" spans="10:13" x14ac:dyDescent="0.3">
      <c r="J1055" s="114"/>
      <c r="K1055" s="114"/>
      <c r="L1055" s="114"/>
      <c r="M1055" s="114"/>
    </row>
    <row r="1056" spans="10:13" x14ac:dyDescent="0.3">
      <c r="J1056" s="114"/>
      <c r="K1056" s="114"/>
      <c r="L1056" s="114"/>
      <c r="M1056" s="114"/>
    </row>
    <row r="1057" spans="10:13" x14ac:dyDescent="0.3">
      <c r="J1057" s="114"/>
      <c r="K1057" s="114"/>
      <c r="L1057" s="114"/>
      <c r="M1057" s="114"/>
    </row>
    <row r="1058" spans="10:13" x14ac:dyDescent="0.3">
      <c r="J1058" s="114"/>
      <c r="K1058" s="114"/>
      <c r="L1058" s="114"/>
      <c r="M1058" s="114"/>
    </row>
    <row r="1059" spans="10:13" x14ac:dyDescent="0.3">
      <c r="J1059" s="114"/>
      <c r="K1059" s="114"/>
      <c r="L1059" s="114"/>
      <c r="M1059" s="114"/>
    </row>
    <row r="1060" spans="10:13" x14ac:dyDescent="0.3">
      <c r="J1060" s="114"/>
      <c r="K1060" s="114"/>
      <c r="L1060" s="114"/>
      <c r="M1060" s="114"/>
    </row>
    <row r="1061" spans="10:13" x14ac:dyDescent="0.3">
      <c r="J1061" s="114"/>
      <c r="K1061" s="114"/>
      <c r="L1061" s="114"/>
      <c r="M1061" s="114"/>
    </row>
    <row r="1062" spans="10:13" x14ac:dyDescent="0.3">
      <c r="J1062" s="114"/>
      <c r="K1062" s="114"/>
      <c r="L1062" s="114"/>
      <c r="M1062" s="114"/>
    </row>
    <row r="1063" spans="10:13" x14ac:dyDescent="0.3">
      <c r="J1063" s="114"/>
      <c r="K1063" s="114"/>
      <c r="L1063" s="114"/>
      <c r="M1063" s="114"/>
    </row>
    <row r="1064" spans="10:13" x14ac:dyDescent="0.3">
      <c r="J1064" s="114"/>
      <c r="K1064" s="114"/>
      <c r="L1064" s="114"/>
      <c r="M1064" s="114"/>
    </row>
    <row r="1065" spans="10:13" x14ac:dyDescent="0.3">
      <c r="J1065" s="114"/>
      <c r="K1065" s="114"/>
      <c r="L1065" s="114"/>
      <c r="M1065" s="114"/>
    </row>
    <row r="1066" spans="10:13" x14ac:dyDescent="0.3">
      <c r="J1066" s="114"/>
      <c r="K1066" s="114"/>
      <c r="L1066" s="114"/>
      <c r="M1066" s="114"/>
    </row>
    <row r="1067" spans="10:13" x14ac:dyDescent="0.3">
      <c r="J1067" s="114"/>
      <c r="K1067" s="114"/>
      <c r="L1067" s="114"/>
      <c r="M1067" s="114"/>
    </row>
    <row r="1068" spans="10:13" x14ac:dyDescent="0.3">
      <c r="J1068" s="114"/>
      <c r="K1068" s="114"/>
      <c r="L1068" s="114"/>
      <c r="M1068" s="114"/>
    </row>
    <row r="1069" spans="10:13" x14ac:dyDescent="0.3">
      <c r="J1069" s="114"/>
      <c r="K1069" s="114"/>
      <c r="L1069" s="114"/>
      <c r="M1069" s="114"/>
    </row>
    <row r="1070" spans="10:13" x14ac:dyDescent="0.3">
      <c r="J1070" s="114"/>
      <c r="K1070" s="114"/>
      <c r="L1070" s="114"/>
      <c r="M1070" s="114"/>
    </row>
    <row r="1071" spans="10:13" x14ac:dyDescent="0.3">
      <c r="J1071" s="114"/>
      <c r="K1071" s="114"/>
      <c r="L1071" s="114"/>
      <c r="M1071" s="114"/>
    </row>
    <row r="1072" spans="10:13" x14ac:dyDescent="0.3">
      <c r="J1072" s="114"/>
      <c r="K1072" s="114"/>
      <c r="L1072" s="114"/>
      <c r="M1072" s="114"/>
    </row>
    <row r="1073" spans="10:13" x14ac:dyDescent="0.3">
      <c r="J1073" s="114"/>
      <c r="K1073" s="114"/>
      <c r="L1073" s="114"/>
      <c r="M1073" s="114"/>
    </row>
    <row r="1074" spans="10:13" x14ac:dyDescent="0.3">
      <c r="J1074" s="114"/>
      <c r="K1074" s="114"/>
      <c r="L1074" s="114"/>
      <c r="M1074" s="114"/>
    </row>
    <row r="1075" spans="10:13" x14ac:dyDescent="0.3">
      <c r="J1075" s="114"/>
      <c r="K1075" s="114"/>
      <c r="L1075" s="114"/>
      <c r="M1075" s="114"/>
    </row>
    <row r="1076" spans="10:13" x14ac:dyDescent="0.3">
      <c r="J1076" s="114"/>
      <c r="K1076" s="114"/>
      <c r="L1076" s="114"/>
      <c r="M1076" s="114"/>
    </row>
    <row r="1077" spans="10:13" x14ac:dyDescent="0.3">
      <c r="J1077" s="114"/>
      <c r="K1077" s="114"/>
      <c r="L1077" s="114"/>
      <c r="M1077" s="114"/>
    </row>
    <row r="1078" spans="10:13" x14ac:dyDescent="0.3">
      <c r="J1078" s="114"/>
      <c r="K1078" s="114"/>
      <c r="L1078" s="114"/>
      <c r="M1078" s="114"/>
    </row>
    <row r="1079" spans="10:13" x14ac:dyDescent="0.3">
      <c r="J1079" s="114"/>
      <c r="K1079" s="114"/>
      <c r="L1079" s="114"/>
      <c r="M1079" s="114"/>
    </row>
    <row r="1080" spans="10:13" x14ac:dyDescent="0.3">
      <c r="J1080" s="114"/>
      <c r="K1080" s="114"/>
      <c r="L1080" s="114"/>
      <c r="M1080" s="114"/>
    </row>
    <row r="1081" spans="10:13" x14ac:dyDescent="0.3">
      <c r="J1081" s="114"/>
      <c r="K1081" s="114"/>
      <c r="L1081" s="114"/>
      <c r="M1081" s="114"/>
    </row>
    <row r="1082" spans="10:13" x14ac:dyDescent="0.3">
      <c r="J1082" s="114"/>
      <c r="K1082" s="114"/>
      <c r="L1082" s="114"/>
      <c r="M1082" s="114"/>
    </row>
    <row r="1083" spans="10:13" x14ac:dyDescent="0.3">
      <c r="J1083" s="114"/>
      <c r="K1083" s="114"/>
      <c r="L1083" s="114"/>
      <c r="M1083" s="114"/>
    </row>
    <row r="1084" spans="10:13" x14ac:dyDescent="0.3">
      <c r="J1084" s="114"/>
      <c r="K1084" s="114"/>
      <c r="L1084" s="114"/>
      <c r="M1084" s="114"/>
    </row>
    <row r="1085" spans="10:13" x14ac:dyDescent="0.3">
      <c r="J1085" s="114"/>
      <c r="K1085" s="114"/>
      <c r="L1085" s="114"/>
      <c r="M1085" s="114"/>
    </row>
    <row r="1086" spans="10:13" x14ac:dyDescent="0.3">
      <c r="J1086" s="114"/>
      <c r="K1086" s="114"/>
      <c r="L1086" s="114"/>
      <c r="M1086" s="114"/>
    </row>
    <row r="1087" spans="10:13" x14ac:dyDescent="0.3">
      <c r="J1087" s="114"/>
      <c r="K1087" s="114"/>
      <c r="L1087" s="114"/>
      <c r="M1087" s="114"/>
    </row>
    <row r="1088" spans="10:13" x14ac:dyDescent="0.3">
      <c r="J1088" s="114"/>
      <c r="K1088" s="114"/>
      <c r="L1088" s="114"/>
      <c r="M1088" s="114"/>
    </row>
    <row r="1089" spans="10:13" x14ac:dyDescent="0.3">
      <c r="J1089" s="114"/>
      <c r="K1089" s="114"/>
      <c r="L1089" s="114"/>
      <c r="M1089" s="114"/>
    </row>
    <row r="1090" spans="10:13" x14ac:dyDescent="0.3">
      <c r="J1090" s="114"/>
      <c r="K1090" s="114"/>
      <c r="L1090" s="114"/>
      <c r="M1090" s="114"/>
    </row>
    <row r="1091" spans="10:13" x14ac:dyDescent="0.3">
      <c r="J1091" s="114"/>
      <c r="K1091" s="114"/>
      <c r="L1091" s="114"/>
      <c r="M1091" s="114"/>
    </row>
    <row r="1092" spans="10:13" x14ac:dyDescent="0.3">
      <c r="J1092" s="114"/>
      <c r="K1092" s="114"/>
      <c r="L1092" s="114"/>
      <c r="M1092" s="114"/>
    </row>
    <row r="1093" spans="10:13" x14ac:dyDescent="0.3">
      <c r="J1093" s="114"/>
      <c r="K1093" s="114"/>
      <c r="L1093" s="114"/>
      <c r="M1093" s="114"/>
    </row>
    <row r="1094" spans="10:13" x14ac:dyDescent="0.3">
      <c r="J1094" s="114"/>
      <c r="K1094" s="114"/>
      <c r="L1094" s="114"/>
      <c r="M1094" s="114"/>
    </row>
    <row r="1095" spans="10:13" x14ac:dyDescent="0.3">
      <c r="J1095" s="114"/>
      <c r="K1095" s="114"/>
      <c r="L1095" s="114"/>
      <c r="M1095" s="114"/>
    </row>
    <row r="1096" spans="10:13" x14ac:dyDescent="0.3">
      <c r="J1096" s="114"/>
      <c r="K1096" s="114"/>
      <c r="L1096" s="114"/>
      <c r="M1096" s="114"/>
    </row>
    <row r="1097" spans="10:13" x14ac:dyDescent="0.3">
      <c r="J1097" s="114"/>
      <c r="K1097" s="114"/>
      <c r="L1097" s="114"/>
      <c r="M1097" s="114"/>
    </row>
    <row r="1098" spans="10:13" x14ac:dyDescent="0.3">
      <c r="J1098" s="114"/>
      <c r="K1098" s="114"/>
      <c r="L1098" s="114"/>
      <c r="M1098" s="114"/>
    </row>
    <row r="1099" spans="10:13" x14ac:dyDescent="0.3">
      <c r="J1099" s="114"/>
      <c r="K1099" s="114"/>
      <c r="L1099" s="114"/>
      <c r="M1099" s="114"/>
    </row>
    <row r="1100" spans="10:13" x14ac:dyDescent="0.3">
      <c r="J1100" s="114"/>
      <c r="K1100" s="114"/>
      <c r="L1100" s="114"/>
      <c r="M1100" s="114"/>
    </row>
    <row r="1101" spans="10:13" x14ac:dyDescent="0.3">
      <c r="J1101" s="114"/>
      <c r="K1101" s="114"/>
      <c r="L1101" s="114"/>
      <c r="M1101" s="114"/>
    </row>
    <row r="1102" spans="10:13" x14ac:dyDescent="0.3">
      <c r="J1102" s="114"/>
      <c r="K1102" s="114"/>
      <c r="L1102" s="114"/>
      <c r="M1102" s="114"/>
    </row>
    <row r="1103" spans="10:13" x14ac:dyDescent="0.3">
      <c r="J1103" s="114"/>
      <c r="K1103" s="114"/>
      <c r="L1103" s="114"/>
      <c r="M1103" s="114"/>
    </row>
    <row r="1104" spans="10:13" x14ac:dyDescent="0.3">
      <c r="J1104" s="114"/>
      <c r="K1104" s="114"/>
      <c r="L1104" s="114"/>
      <c r="M1104" s="114"/>
    </row>
    <row r="1105" spans="10:13" x14ac:dyDescent="0.3">
      <c r="J1105" s="114"/>
      <c r="K1105" s="114"/>
      <c r="L1105" s="114"/>
      <c r="M1105" s="114"/>
    </row>
    <row r="1106" spans="10:13" x14ac:dyDescent="0.3">
      <c r="J1106" s="114"/>
      <c r="K1106" s="114"/>
      <c r="L1106" s="114"/>
      <c r="M1106" s="114"/>
    </row>
    <row r="1107" spans="10:13" x14ac:dyDescent="0.3">
      <c r="J1107" s="114"/>
      <c r="K1107" s="114"/>
      <c r="L1107" s="114"/>
      <c r="M1107" s="114"/>
    </row>
    <row r="1108" spans="10:13" x14ac:dyDescent="0.3">
      <c r="J1108" s="114"/>
      <c r="K1108" s="114"/>
      <c r="L1108" s="114"/>
      <c r="M1108" s="114"/>
    </row>
    <row r="1109" spans="10:13" x14ac:dyDescent="0.3">
      <c r="J1109" s="114"/>
      <c r="K1109" s="114"/>
      <c r="L1109" s="114"/>
      <c r="M1109" s="114"/>
    </row>
    <row r="1110" spans="10:13" x14ac:dyDescent="0.3">
      <c r="J1110" s="114"/>
      <c r="K1110" s="114"/>
      <c r="L1110" s="114"/>
      <c r="M1110" s="114"/>
    </row>
    <row r="1111" spans="10:13" x14ac:dyDescent="0.3">
      <c r="J1111" s="114"/>
      <c r="K1111" s="114"/>
      <c r="L1111" s="114"/>
      <c r="M1111" s="114"/>
    </row>
    <row r="1112" spans="10:13" x14ac:dyDescent="0.3">
      <c r="J1112" s="114"/>
      <c r="K1112" s="114"/>
      <c r="L1112" s="114"/>
      <c r="M1112" s="114"/>
    </row>
    <row r="1113" spans="10:13" x14ac:dyDescent="0.3">
      <c r="J1113" s="114"/>
      <c r="K1113" s="114"/>
      <c r="L1113" s="114"/>
      <c r="M1113" s="114"/>
    </row>
    <row r="1114" spans="10:13" x14ac:dyDescent="0.3">
      <c r="J1114" s="114"/>
      <c r="K1114" s="114"/>
      <c r="L1114" s="114"/>
      <c r="M1114" s="114"/>
    </row>
    <row r="1115" spans="10:13" x14ac:dyDescent="0.3">
      <c r="J1115" s="114"/>
      <c r="K1115" s="114"/>
      <c r="L1115" s="114"/>
      <c r="M1115" s="114"/>
    </row>
    <row r="1116" spans="10:13" x14ac:dyDescent="0.3">
      <c r="J1116" s="114"/>
      <c r="K1116" s="114"/>
      <c r="L1116" s="114"/>
      <c r="M1116" s="114"/>
    </row>
    <row r="1117" spans="10:13" x14ac:dyDescent="0.3">
      <c r="J1117" s="114"/>
      <c r="K1117" s="114"/>
      <c r="L1117" s="114"/>
      <c r="M1117" s="114"/>
    </row>
    <row r="1118" spans="10:13" x14ac:dyDescent="0.3">
      <c r="J1118" s="114"/>
      <c r="K1118" s="114"/>
      <c r="L1118" s="114"/>
      <c r="M1118" s="114"/>
    </row>
    <row r="1119" spans="10:13" x14ac:dyDescent="0.3">
      <c r="J1119" s="114"/>
      <c r="K1119" s="114"/>
      <c r="L1119" s="114"/>
      <c r="M1119" s="114"/>
    </row>
    <row r="1120" spans="10:13" x14ac:dyDescent="0.3">
      <c r="J1120" s="114"/>
      <c r="K1120" s="114"/>
      <c r="L1120" s="114"/>
      <c r="M1120" s="114"/>
    </row>
    <row r="1121" spans="10:13" x14ac:dyDescent="0.3">
      <c r="J1121" s="114"/>
      <c r="K1121" s="114"/>
      <c r="L1121" s="114"/>
      <c r="M1121" s="114"/>
    </row>
    <row r="1122" spans="10:13" x14ac:dyDescent="0.3">
      <c r="J1122" s="114"/>
      <c r="K1122" s="114"/>
      <c r="L1122" s="114"/>
      <c r="M1122" s="114"/>
    </row>
    <row r="1123" spans="10:13" x14ac:dyDescent="0.3">
      <c r="J1123" s="114"/>
      <c r="K1123" s="114"/>
      <c r="L1123" s="114"/>
      <c r="M1123" s="114"/>
    </row>
    <row r="1124" spans="10:13" x14ac:dyDescent="0.3">
      <c r="J1124" s="114"/>
      <c r="K1124" s="114"/>
      <c r="L1124" s="114"/>
      <c r="M1124" s="114"/>
    </row>
    <row r="1125" spans="10:13" x14ac:dyDescent="0.3">
      <c r="J1125" s="114"/>
      <c r="K1125" s="114"/>
      <c r="L1125" s="114"/>
      <c r="M1125" s="114"/>
    </row>
    <row r="1126" spans="10:13" x14ac:dyDescent="0.3">
      <c r="J1126" s="114"/>
      <c r="K1126" s="114"/>
      <c r="L1126" s="114"/>
      <c r="M1126" s="114"/>
    </row>
    <row r="1127" spans="10:13" x14ac:dyDescent="0.3">
      <c r="J1127" s="114"/>
      <c r="K1127" s="114"/>
      <c r="L1127" s="114"/>
      <c r="M1127" s="114"/>
    </row>
    <row r="1128" spans="10:13" x14ac:dyDescent="0.3">
      <c r="J1128" s="114"/>
      <c r="K1128" s="114"/>
      <c r="L1128" s="114"/>
      <c r="M1128" s="114"/>
    </row>
    <row r="1129" spans="10:13" x14ac:dyDescent="0.3">
      <c r="J1129" s="114"/>
      <c r="K1129" s="114"/>
      <c r="L1129" s="114"/>
      <c r="M1129" s="114"/>
    </row>
    <row r="1130" spans="10:13" x14ac:dyDescent="0.3">
      <c r="J1130" s="114"/>
      <c r="K1130" s="114"/>
      <c r="L1130" s="114"/>
      <c r="M1130" s="114"/>
    </row>
    <row r="1131" spans="10:13" x14ac:dyDescent="0.3">
      <c r="J1131" s="114"/>
      <c r="K1131" s="114"/>
      <c r="L1131" s="114"/>
      <c r="M1131" s="114"/>
    </row>
    <row r="1132" spans="10:13" x14ac:dyDescent="0.3">
      <c r="J1132" s="114"/>
      <c r="K1132" s="114"/>
      <c r="L1132" s="114"/>
      <c r="M1132" s="114"/>
    </row>
    <row r="1133" spans="10:13" x14ac:dyDescent="0.3">
      <c r="J1133" s="114"/>
      <c r="K1133" s="114"/>
      <c r="L1133" s="114"/>
      <c r="M1133" s="114"/>
    </row>
    <row r="1134" spans="10:13" x14ac:dyDescent="0.3">
      <c r="J1134" s="114"/>
      <c r="K1134" s="114"/>
      <c r="L1134" s="114"/>
      <c r="M1134" s="114"/>
    </row>
    <row r="1135" spans="10:13" x14ac:dyDescent="0.3">
      <c r="J1135" s="114"/>
      <c r="K1135" s="114"/>
      <c r="L1135" s="114"/>
      <c r="M1135" s="114"/>
    </row>
    <row r="1136" spans="10:13" x14ac:dyDescent="0.3">
      <c r="J1136" s="114"/>
      <c r="K1136" s="114"/>
      <c r="L1136" s="114"/>
      <c r="M1136" s="114"/>
    </row>
    <row r="1137" spans="10:13" x14ac:dyDescent="0.3">
      <c r="J1137" s="114"/>
      <c r="K1137" s="114"/>
      <c r="L1137" s="114"/>
      <c r="M1137" s="114"/>
    </row>
    <row r="1138" spans="10:13" x14ac:dyDescent="0.3">
      <c r="J1138" s="114"/>
      <c r="K1138" s="114"/>
      <c r="L1138" s="114"/>
      <c r="M1138" s="114"/>
    </row>
    <row r="1139" spans="10:13" x14ac:dyDescent="0.3">
      <c r="J1139" s="114"/>
      <c r="K1139" s="114"/>
      <c r="L1139" s="114"/>
      <c r="M1139" s="114"/>
    </row>
    <row r="1140" spans="10:13" x14ac:dyDescent="0.3">
      <c r="J1140" s="114"/>
      <c r="K1140" s="114"/>
      <c r="L1140" s="114"/>
      <c r="M1140" s="114"/>
    </row>
    <row r="1141" spans="10:13" x14ac:dyDescent="0.3">
      <c r="J1141" s="114"/>
      <c r="K1141" s="114"/>
      <c r="L1141" s="114"/>
      <c r="M1141" s="114"/>
    </row>
    <row r="1142" spans="10:13" x14ac:dyDescent="0.3">
      <c r="J1142" s="114"/>
      <c r="K1142" s="114"/>
      <c r="L1142" s="114"/>
      <c r="M1142" s="114"/>
    </row>
    <row r="1143" spans="10:13" x14ac:dyDescent="0.3">
      <c r="J1143" s="114"/>
      <c r="K1143" s="114"/>
      <c r="L1143" s="114"/>
      <c r="M1143" s="114"/>
    </row>
    <row r="1144" spans="10:13" x14ac:dyDescent="0.3">
      <c r="J1144" s="114"/>
      <c r="K1144" s="114"/>
      <c r="L1144" s="114"/>
      <c r="M1144" s="114"/>
    </row>
    <row r="1145" spans="10:13" x14ac:dyDescent="0.3">
      <c r="J1145" s="114"/>
      <c r="K1145" s="114"/>
      <c r="L1145" s="114"/>
      <c r="M1145" s="114"/>
    </row>
    <row r="1146" spans="10:13" x14ac:dyDescent="0.3">
      <c r="J1146" s="114"/>
      <c r="K1146" s="114"/>
      <c r="L1146" s="114"/>
      <c r="M1146" s="114"/>
    </row>
    <row r="1147" spans="10:13" x14ac:dyDescent="0.3">
      <c r="J1147" s="114"/>
      <c r="K1147" s="114"/>
      <c r="L1147" s="114"/>
      <c r="M1147" s="114"/>
    </row>
    <row r="1148" spans="10:13" x14ac:dyDescent="0.3">
      <c r="J1148" s="114"/>
      <c r="K1148" s="114"/>
      <c r="L1148" s="114"/>
      <c r="M1148" s="114"/>
    </row>
    <row r="1149" spans="10:13" x14ac:dyDescent="0.3">
      <c r="J1149" s="114"/>
      <c r="K1149" s="114"/>
      <c r="L1149" s="114"/>
      <c r="M1149" s="114"/>
    </row>
    <row r="1150" spans="10:13" x14ac:dyDescent="0.3">
      <c r="J1150" s="114"/>
      <c r="K1150" s="114"/>
      <c r="L1150" s="114"/>
      <c r="M1150" s="114"/>
    </row>
    <row r="1151" spans="10:13" x14ac:dyDescent="0.3">
      <c r="J1151" s="114"/>
      <c r="K1151" s="114"/>
      <c r="L1151" s="114"/>
      <c r="M1151" s="114"/>
    </row>
    <row r="1152" spans="10:13" x14ac:dyDescent="0.3">
      <c r="J1152" s="114"/>
      <c r="K1152" s="114"/>
      <c r="L1152" s="114"/>
      <c r="M1152" s="114"/>
    </row>
    <row r="1153" spans="10:13" x14ac:dyDescent="0.3">
      <c r="J1153" s="114"/>
      <c r="K1153" s="114"/>
      <c r="L1153" s="114"/>
      <c r="M1153" s="114"/>
    </row>
    <row r="1154" spans="10:13" x14ac:dyDescent="0.3">
      <c r="J1154" s="114"/>
      <c r="K1154" s="114"/>
      <c r="L1154" s="114"/>
      <c r="M1154" s="114"/>
    </row>
    <row r="1155" spans="10:13" x14ac:dyDescent="0.3">
      <c r="J1155" s="114"/>
      <c r="K1155" s="114"/>
      <c r="L1155" s="114"/>
      <c r="M1155" s="114"/>
    </row>
    <row r="1156" spans="10:13" x14ac:dyDescent="0.3">
      <c r="J1156" s="114"/>
      <c r="K1156" s="114"/>
      <c r="L1156" s="114"/>
      <c r="M1156" s="114"/>
    </row>
    <row r="1157" spans="10:13" x14ac:dyDescent="0.3">
      <c r="J1157" s="114"/>
      <c r="K1157" s="114"/>
      <c r="L1157" s="114"/>
      <c r="M1157" s="114"/>
    </row>
    <row r="1158" spans="10:13" x14ac:dyDescent="0.3">
      <c r="J1158" s="114"/>
      <c r="K1158" s="114"/>
      <c r="L1158" s="114"/>
      <c r="M1158" s="114"/>
    </row>
    <row r="1159" spans="10:13" x14ac:dyDescent="0.3">
      <c r="J1159" s="114"/>
      <c r="K1159" s="114"/>
      <c r="L1159" s="114"/>
      <c r="M1159" s="114"/>
    </row>
    <row r="1160" spans="10:13" x14ac:dyDescent="0.3">
      <c r="J1160" s="114"/>
      <c r="K1160" s="114"/>
      <c r="L1160" s="114"/>
      <c r="M1160" s="114"/>
    </row>
    <row r="1161" spans="10:13" x14ac:dyDescent="0.3">
      <c r="J1161" s="114"/>
      <c r="K1161" s="114"/>
      <c r="L1161" s="114"/>
      <c r="M1161" s="114"/>
    </row>
    <row r="1162" spans="10:13" x14ac:dyDescent="0.3">
      <c r="J1162" s="114"/>
      <c r="K1162" s="114"/>
      <c r="L1162" s="114"/>
      <c r="M1162" s="114"/>
    </row>
    <row r="1163" spans="10:13" x14ac:dyDescent="0.3">
      <c r="J1163" s="114"/>
      <c r="K1163" s="114"/>
      <c r="L1163" s="114"/>
      <c r="M1163" s="114"/>
    </row>
    <row r="1164" spans="10:13" x14ac:dyDescent="0.3">
      <c r="J1164" s="114"/>
      <c r="K1164" s="114"/>
      <c r="L1164" s="114"/>
      <c r="M1164" s="114"/>
    </row>
    <row r="1165" spans="10:13" x14ac:dyDescent="0.3">
      <c r="J1165" s="114"/>
      <c r="K1165" s="114"/>
      <c r="L1165" s="114"/>
      <c r="M1165" s="114"/>
    </row>
    <row r="1166" spans="10:13" x14ac:dyDescent="0.3">
      <c r="J1166" s="114"/>
      <c r="K1166" s="114"/>
      <c r="L1166" s="114"/>
      <c r="M1166" s="114"/>
    </row>
    <row r="1167" spans="10:13" x14ac:dyDescent="0.3">
      <c r="J1167" s="114"/>
      <c r="K1167" s="114"/>
      <c r="L1167" s="114"/>
      <c r="M1167" s="114"/>
    </row>
    <row r="1168" spans="10:13" x14ac:dyDescent="0.3">
      <c r="J1168" s="114"/>
      <c r="K1168" s="114"/>
      <c r="L1168" s="114"/>
      <c r="M1168" s="114"/>
    </row>
    <row r="1169" spans="10:13" x14ac:dyDescent="0.3">
      <c r="J1169" s="114"/>
      <c r="K1169" s="114"/>
      <c r="L1169" s="114"/>
      <c r="M1169" s="114"/>
    </row>
    <row r="1170" spans="10:13" x14ac:dyDescent="0.3">
      <c r="J1170" s="114"/>
      <c r="K1170" s="114"/>
      <c r="L1170" s="114"/>
      <c r="M1170" s="114"/>
    </row>
    <row r="1171" spans="10:13" x14ac:dyDescent="0.3">
      <c r="J1171" s="114"/>
      <c r="K1171" s="114"/>
      <c r="L1171" s="114"/>
      <c r="M1171" s="114"/>
    </row>
    <row r="1172" spans="10:13" x14ac:dyDescent="0.3">
      <c r="J1172" s="114"/>
      <c r="K1172" s="114"/>
      <c r="L1172" s="114"/>
      <c r="M1172" s="114"/>
    </row>
    <row r="1173" spans="10:13" x14ac:dyDescent="0.3">
      <c r="J1173" s="114"/>
      <c r="K1173" s="114"/>
      <c r="L1173" s="114"/>
      <c r="M1173" s="114"/>
    </row>
    <row r="1174" spans="10:13" x14ac:dyDescent="0.3">
      <c r="J1174" s="114"/>
      <c r="K1174" s="114"/>
      <c r="L1174" s="114"/>
      <c r="M1174" s="114"/>
    </row>
    <row r="1175" spans="10:13" x14ac:dyDescent="0.3">
      <c r="J1175" s="114"/>
      <c r="K1175" s="114"/>
      <c r="L1175" s="114"/>
      <c r="M1175" s="114"/>
    </row>
    <row r="1176" spans="10:13" x14ac:dyDescent="0.3">
      <c r="J1176" s="114"/>
      <c r="K1176" s="114"/>
      <c r="L1176" s="114"/>
      <c r="M1176" s="114"/>
    </row>
    <row r="1177" spans="10:13" x14ac:dyDescent="0.3">
      <c r="J1177" s="114"/>
      <c r="K1177" s="114"/>
      <c r="L1177" s="114"/>
      <c r="M1177" s="114"/>
    </row>
    <row r="1178" spans="10:13" x14ac:dyDescent="0.3">
      <c r="J1178" s="114"/>
      <c r="K1178" s="114"/>
      <c r="L1178" s="114"/>
      <c r="M1178" s="114"/>
    </row>
    <row r="1179" spans="10:13" x14ac:dyDescent="0.3">
      <c r="J1179" s="114"/>
      <c r="K1179" s="114"/>
      <c r="L1179" s="114"/>
      <c r="M1179" s="114"/>
    </row>
    <row r="1180" spans="10:13" x14ac:dyDescent="0.3">
      <c r="J1180" s="114"/>
      <c r="K1180" s="114"/>
      <c r="L1180" s="114"/>
      <c r="M1180" s="114"/>
    </row>
    <row r="1181" spans="10:13" x14ac:dyDescent="0.3">
      <c r="J1181" s="114"/>
      <c r="K1181" s="114"/>
      <c r="L1181" s="114"/>
      <c r="M1181" s="114"/>
    </row>
    <row r="1182" spans="10:13" x14ac:dyDescent="0.3">
      <c r="J1182" s="114"/>
      <c r="K1182" s="114"/>
      <c r="L1182" s="114"/>
      <c r="M1182" s="114"/>
    </row>
    <row r="1183" spans="10:13" x14ac:dyDescent="0.3">
      <c r="J1183" s="114"/>
      <c r="K1183" s="114"/>
      <c r="L1183" s="114"/>
      <c r="M1183" s="114"/>
    </row>
    <row r="1184" spans="10:13" x14ac:dyDescent="0.3">
      <c r="J1184" s="114"/>
      <c r="K1184" s="114"/>
      <c r="L1184" s="114"/>
      <c r="M1184" s="114"/>
    </row>
    <row r="1185" spans="10:13" x14ac:dyDescent="0.3">
      <c r="J1185" s="114"/>
      <c r="K1185" s="114"/>
      <c r="L1185" s="114"/>
      <c r="M1185" s="114"/>
    </row>
    <row r="1186" spans="10:13" x14ac:dyDescent="0.3">
      <c r="J1186" s="114"/>
      <c r="K1186" s="114"/>
      <c r="L1186" s="114"/>
      <c r="M1186" s="114"/>
    </row>
    <row r="1187" spans="10:13" x14ac:dyDescent="0.3">
      <c r="J1187" s="114"/>
      <c r="K1187" s="114"/>
      <c r="L1187" s="114"/>
      <c r="M1187" s="114"/>
    </row>
    <row r="1188" spans="10:13" x14ac:dyDescent="0.3">
      <c r="J1188" s="114"/>
      <c r="K1188" s="114"/>
      <c r="L1188" s="114"/>
      <c r="M1188" s="114"/>
    </row>
    <row r="1189" spans="10:13" x14ac:dyDescent="0.3">
      <c r="J1189" s="114"/>
      <c r="K1189" s="114"/>
      <c r="L1189" s="114"/>
      <c r="M1189" s="114"/>
    </row>
    <row r="1190" spans="10:13" x14ac:dyDescent="0.3">
      <c r="J1190" s="114"/>
      <c r="K1190" s="114"/>
      <c r="L1190" s="114"/>
      <c r="M1190" s="114"/>
    </row>
    <row r="1191" spans="10:13" x14ac:dyDescent="0.3">
      <c r="J1191" s="114"/>
      <c r="K1191" s="114"/>
      <c r="L1191" s="114"/>
      <c r="M1191" s="114"/>
    </row>
    <row r="1192" spans="10:13" x14ac:dyDescent="0.3">
      <c r="J1192" s="114"/>
      <c r="K1192" s="114"/>
      <c r="L1192" s="114"/>
      <c r="M1192" s="114"/>
    </row>
    <row r="1193" spans="10:13" x14ac:dyDescent="0.3">
      <c r="J1193" s="114"/>
      <c r="K1193" s="114"/>
      <c r="L1193" s="114"/>
      <c r="M1193" s="114"/>
    </row>
    <row r="1194" spans="10:13" x14ac:dyDescent="0.3">
      <c r="J1194" s="114"/>
      <c r="K1194" s="114"/>
      <c r="L1194" s="114"/>
      <c r="M1194" s="114"/>
    </row>
    <row r="1195" spans="10:13" x14ac:dyDescent="0.3">
      <c r="J1195" s="114"/>
      <c r="K1195" s="114"/>
      <c r="L1195" s="114"/>
      <c r="M1195" s="114"/>
    </row>
    <row r="1196" spans="10:13" x14ac:dyDescent="0.3">
      <c r="J1196" s="114"/>
      <c r="K1196" s="114"/>
      <c r="L1196" s="114"/>
      <c r="M1196" s="114"/>
    </row>
    <row r="1197" spans="10:13" x14ac:dyDescent="0.3">
      <c r="J1197" s="114"/>
      <c r="K1197" s="114"/>
      <c r="L1197" s="114"/>
      <c r="M1197" s="114"/>
    </row>
    <row r="1198" spans="10:13" x14ac:dyDescent="0.3">
      <c r="J1198" s="114"/>
      <c r="K1198" s="114"/>
      <c r="L1198" s="114"/>
      <c r="M1198" s="114"/>
    </row>
    <row r="1199" spans="10:13" x14ac:dyDescent="0.3">
      <c r="J1199" s="114"/>
      <c r="K1199" s="114"/>
      <c r="L1199" s="114"/>
      <c r="M1199" s="114"/>
    </row>
    <row r="1200" spans="10:13" x14ac:dyDescent="0.3">
      <c r="J1200" s="114"/>
      <c r="K1200" s="114"/>
      <c r="L1200" s="114"/>
      <c r="M1200" s="114"/>
    </row>
    <row r="1201" spans="10:13" x14ac:dyDescent="0.3">
      <c r="J1201" s="114"/>
      <c r="K1201" s="114"/>
      <c r="L1201" s="114"/>
      <c r="M1201" s="114"/>
    </row>
    <row r="1202" spans="10:13" x14ac:dyDescent="0.3">
      <c r="J1202" s="114"/>
      <c r="K1202" s="114"/>
      <c r="L1202" s="114"/>
      <c r="M1202" s="114"/>
    </row>
    <row r="1203" spans="10:13" x14ac:dyDescent="0.3">
      <c r="J1203" s="114"/>
      <c r="K1203" s="114"/>
      <c r="L1203" s="114"/>
      <c r="M1203" s="114"/>
    </row>
    <row r="1204" spans="10:13" x14ac:dyDescent="0.3">
      <c r="J1204" s="114"/>
      <c r="K1204" s="114"/>
      <c r="L1204" s="114"/>
      <c r="M1204" s="114"/>
    </row>
    <row r="1205" spans="10:13" x14ac:dyDescent="0.3">
      <c r="J1205" s="114"/>
      <c r="K1205" s="114"/>
      <c r="L1205" s="114"/>
      <c r="M1205" s="114"/>
    </row>
    <row r="1206" spans="10:13" x14ac:dyDescent="0.3">
      <c r="J1206" s="114"/>
      <c r="K1206" s="114"/>
      <c r="L1206" s="114"/>
      <c r="M1206" s="114"/>
    </row>
    <row r="1207" spans="10:13" x14ac:dyDescent="0.3">
      <c r="J1207" s="114"/>
      <c r="K1207" s="114"/>
      <c r="L1207" s="114"/>
      <c r="M1207" s="114"/>
    </row>
    <row r="1208" spans="10:13" x14ac:dyDescent="0.3">
      <c r="J1208" s="114"/>
      <c r="K1208" s="114"/>
      <c r="L1208" s="114"/>
      <c r="M1208" s="114"/>
    </row>
    <row r="1209" spans="10:13" x14ac:dyDescent="0.3">
      <c r="J1209" s="114"/>
      <c r="K1209" s="114"/>
      <c r="L1209" s="114"/>
      <c r="M1209" s="114"/>
    </row>
    <row r="1210" spans="10:13" x14ac:dyDescent="0.3">
      <c r="J1210" s="114"/>
      <c r="K1210" s="114"/>
      <c r="L1210" s="114"/>
      <c r="M1210" s="114"/>
    </row>
    <row r="1211" spans="10:13" x14ac:dyDescent="0.3">
      <c r="J1211" s="114"/>
      <c r="K1211" s="114"/>
      <c r="L1211" s="114"/>
      <c r="M1211" s="114"/>
    </row>
    <row r="1212" spans="10:13" x14ac:dyDescent="0.3">
      <c r="J1212" s="114"/>
      <c r="K1212" s="114"/>
      <c r="L1212" s="114"/>
      <c r="M1212" s="114"/>
    </row>
    <row r="1213" spans="10:13" x14ac:dyDescent="0.3">
      <c r="J1213" s="114"/>
      <c r="K1213" s="114"/>
      <c r="L1213" s="114"/>
      <c r="M1213" s="114"/>
    </row>
    <row r="1214" spans="10:13" x14ac:dyDescent="0.3">
      <c r="J1214" s="114"/>
      <c r="K1214" s="114"/>
      <c r="L1214" s="114"/>
      <c r="M1214" s="114"/>
    </row>
    <row r="1215" spans="10:13" x14ac:dyDescent="0.3">
      <c r="J1215" s="114"/>
      <c r="K1215" s="114"/>
      <c r="L1215" s="114"/>
      <c r="M1215" s="114"/>
    </row>
    <row r="1216" spans="10:13" x14ac:dyDescent="0.3">
      <c r="J1216" s="114"/>
      <c r="K1216" s="114"/>
      <c r="L1216" s="114"/>
      <c r="M1216" s="114"/>
    </row>
    <row r="1217" spans="10:13" x14ac:dyDescent="0.3">
      <c r="J1217" s="114"/>
      <c r="K1217" s="114"/>
      <c r="L1217" s="114"/>
      <c r="M1217" s="114"/>
    </row>
    <row r="1218" spans="10:13" x14ac:dyDescent="0.3">
      <c r="J1218" s="114"/>
      <c r="K1218" s="114"/>
      <c r="L1218" s="114"/>
      <c r="M1218" s="114"/>
    </row>
    <row r="1219" spans="10:13" x14ac:dyDescent="0.3">
      <c r="J1219" s="114"/>
      <c r="K1219" s="114"/>
      <c r="L1219" s="114"/>
      <c r="M1219" s="114"/>
    </row>
    <row r="1220" spans="10:13" x14ac:dyDescent="0.3">
      <c r="J1220" s="114"/>
      <c r="K1220" s="114"/>
      <c r="L1220" s="114"/>
      <c r="M1220" s="114"/>
    </row>
    <row r="1221" spans="10:13" x14ac:dyDescent="0.3">
      <c r="J1221" s="114"/>
      <c r="K1221" s="114"/>
      <c r="L1221" s="114"/>
      <c r="M1221" s="114"/>
    </row>
    <row r="1222" spans="10:13" x14ac:dyDescent="0.3">
      <c r="J1222" s="114"/>
      <c r="K1222" s="114"/>
      <c r="L1222" s="114"/>
      <c r="M1222" s="114"/>
    </row>
    <row r="1223" spans="10:13" x14ac:dyDescent="0.3">
      <c r="J1223" s="114"/>
      <c r="K1223" s="114"/>
      <c r="L1223" s="114"/>
      <c r="M1223" s="114"/>
    </row>
    <row r="1224" spans="10:13" x14ac:dyDescent="0.3">
      <c r="J1224" s="114"/>
      <c r="K1224" s="114"/>
      <c r="L1224" s="114"/>
      <c r="M1224" s="114"/>
    </row>
    <row r="1225" spans="10:13" x14ac:dyDescent="0.3">
      <c r="J1225" s="114"/>
      <c r="K1225" s="114"/>
      <c r="L1225" s="114"/>
      <c r="M1225" s="114"/>
    </row>
    <row r="1226" spans="10:13" x14ac:dyDescent="0.3">
      <c r="J1226" s="114"/>
      <c r="K1226" s="114"/>
      <c r="L1226" s="114"/>
      <c r="M1226" s="114"/>
    </row>
    <row r="1227" spans="10:13" x14ac:dyDescent="0.3">
      <c r="J1227" s="114"/>
      <c r="K1227" s="114"/>
      <c r="L1227" s="114"/>
      <c r="M1227" s="114"/>
    </row>
    <row r="1228" spans="10:13" x14ac:dyDescent="0.3">
      <c r="J1228" s="114"/>
      <c r="K1228" s="114"/>
      <c r="L1228" s="114"/>
      <c r="M1228" s="114"/>
    </row>
    <row r="1229" spans="10:13" x14ac:dyDescent="0.3">
      <c r="J1229" s="114"/>
      <c r="K1229" s="114"/>
      <c r="L1229" s="114"/>
      <c r="M1229" s="114"/>
    </row>
    <row r="1230" spans="10:13" x14ac:dyDescent="0.3">
      <c r="J1230" s="114"/>
      <c r="K1230" s="114"/>
      <c r="L1230" s="114"/>
      <c r="M1230" s="114"/>
    </row>
    <row r="1231" spans="10:13" x14ac:dyDescent="0.3">
      <c r="J1231" s="114"/>
      <c r="K1231" s="114"/>
      <c r="L1231" s="114"/>
      <c r="M1231" s="114"/>
    </row>
    <row r="1232" spans="10:13" x14ac:dyDescent="0.3">
      <c r="J1232" s="114"/>
      <c r="K1232" s="114"/>
      <c r="L1232" s="114"/>
      <c r="M1232" s="114"/>
    </row>
    <row r="1233" spans="10:13" x14ac:dyDescent="0.3">
      <c r="J1233" s="114"/>
      <c r="K1233" s="114"/>
      <c r="L1233" s="114"/>
      <c r="M1233" s="114"/>
    </row>
    <row r="1234" spans="10:13" x14ac:dyDescent="0.3">
      <c r="J1234" s="114"/>
      <c r="K1234" s="114"/>
      <c r="L1234" s="114"/>
      <c r="M1234" s="114"/>
    </row>
    <row r="1235" spans="10:13" x14ac:dyDescent="0.3">
      <c r="J1235" s="114"/>
      <c r="K1235" s="114"/>
      <c r="L1235" s="114"/>
      <c r="M1235" s="114"/>
    </row>
    <row r="1236" spans="10:13" x14ac:dyDescent="0.3">
      <c r="J1236" s="114"/>
      <c r="K1236" s="114"/>
      <c r="L1236" s="114"/>
      <c r="M1236" s="114"/>
    </row>
    <row r="1237" spans="10:13" x14ac:dyDescent="0.3">
      <c r="J1237" s="114"/>
      <c r="K1237" s="114"/>
      <c r="L1237" s="114"/>
      <c r="M1237" s="114"/>
    </row>
    <row r="1238" spans="10:13" x14ac:dyDescent="0.3">
      <c r="J1238" s="114"/>
      <c r="K1238" s="114"/>
      <c r="L1238" s="114"/>
      <c r="M1238" s="114"/>
    </row>
    <row r="1239" spans="10:13" x14ac:dyDescent="0.3">
      <c r="J1239" s="114"/>
      <c r="K1239" s="114"/>
      <c r="L1239" s="114"/>
      <c r="M1239" s="114"/>
    </row>
    <row r="1240" spans="10:13" x14ac:dyDescent="0.3">
      <c r="J1240" s="114"/>
      <c r="K1240" s="114"/>
      <c r="L1240" s="114"/>
      <c r="M1240" s="114"/>
    </row>
    <row r="1241" spans="10:13" x14ac:dyDescent="0.3">
      <c r="J1241" s="114"/>
      <c r="K1241" s="114"/>
      <c r="L1241" s="114"/>
      <c r="M1241" s="114"/>
    </row>
    <row r="1242" spans="10:13" x14ac:dyDescent="0.3">
      <c r="J1242" s="114"/>
      <c r="K1242" s="114"/>
      <c r="L1242" s="114"/>
      <c r="M1242" s="114"/>
    </row>
    <row r="1243" spans="10:13" x14ac:dyDescent="0.3">
      <c r="J1243" s="114"/>
      <c r="K1243" s="114"/>
      <c r="L1243" s="114"/>
      <c r="M1243" s="114"/>
    </row>
    <row r="1244" spans="10:13" x14ac:dyDescent="0.3">
      <c r="J1244" s="114"/>
      <c r="K1244" s="114"/>
      <c r="L1244" s="114"/>
      <c r="M1244" s="114"/>
    </row>
    <row r="1245" spans="10:13" x14ac:dyDescent="0.3">
      <c r="J1245" s="114"/>
      <c r="K1245" s="114"/>
      <c r="L1245" s="114"/>
      <c r="M1245" s="114"/>
    </row>
    <row r="1246" spans="10:13" x14ac:dyDescent="0.3">
      <c r="J1246" s="114"/>
      <c r="K1246" s="114"/>
      <c r="L1246" s="114"/>
      <c r="M1246" s="114"/>
    </row>
    <row r="1247" spans="10:13" x14ac:dyDescent="0.3">
      <c r="J1247" s="114"/>
      <c r="K1247" s="114"/>
      <c r="L1247" s="114"/>
      <c r="M1247" s="114"/>
    </row>
    <row r="1248" spans="10:13" x14ac:dyDescent="0.3">
      <c r="J1248" s="114"/>
      <c r="K1248" s="114"/>
      <c r="L1248" s="114"/>
      <c r="M1248" s="114"/>
    </row>
    <row r="1249" spans="10:13" x14ac:dyDescent="0.3">
      <c r="J1249" s="114"/>
      <c r="K1249" s="114"/>
      <c r="L1249" s="114"/>
      <c r="M1249" s="114"/>
    </row>
    <row r="1250" spans="10:13" x14ac:dyDescent="0.3">
      <c r="J1250" s="114"/>
      <c r="K1250" s="114"/>
      <c r="L1250" s="114"/>
      <c r="M1250" s="114"/>
    </row>
    <row r="1251" spans="10:13" x14ac:dyDescent="0.3">
      <c r="J1251" s="114"/>
      <c r="K1251" s="114"/>
      <c r="L1251" s="114"/>
      <c r="M1251" s="114"/>
    </row>
    <row r="1252" spans="10:13" x14ac:dyDescent="0.3">
      <c r="J1252" s="114"/>
      <c r="K1252" s="114"/>
      <c r="L1252" s="114"/>
      <c r="M1252" s="114"/>
    </row>
    <row r="1253" spans="10:13" x14ac:dyDescent="0.3">
      <c r="J1253" s="114"/>
      <c r="K1253" s="114"/>
      <c r="L1253" s="114"/>
      <c r="M1253" s="114"/>
    </row>
    <row r="1254" spans="10:13" x14ac:dyDescent="0.3">
      <c r="J1254" s="114"/>
      <c r="K1254" s="114"/>
      <c r="L1254" s="114"/>
      <c r="M1254" s="114"/>
    </row>
    <row r="1255" spans="10:13" x14ac:dyDescent="0.3">
      <c r="J1255" s="114"/>
      <c r="K1255" s="114"/>
      <c r="L1255" s="114"/>
      <c r="M1255" s="114"/>
    </row>
    <row r="1256" spans="10:13" x14ac:dyDescent="0.3">
      <c r="J1256" s="114"/>
      <c r="K1256" s="114"/>
      <c r="L1256" s="114"/>
      <c r="M1256" s="114"/>
    </row>
    <row r="1257" spans="10:13" x14ac:dyDescent="0.3">
      <c r="J1257" s="114"/>
      <c r="K1257" s="114"/>
      <c r="L1257" s="114"/>
      <c r="M1257" s="114"/>
    </row>
    <row r="1258" spans="10:13" x14ac:dyDescent="0.3">
      <c r="J1258" s="114"/>
      <c r="K1258" s="114"/>
      <c r="L1258" s="114"/>
      <c r="M1258" s="114"/>
    </row>
    <row r="1259" spans="10:13" x14ac:dyDescent="0.3">
      <c r="J1259" s="114"/>
      <c r="K1259" s="114"/>
      <c r="L1259" s="114"/>
      <c r="M1259" s="114"/>
    </row>
    <row r="1260" spans="10:13" x14ac:dyDescent="0.3">
      <c r="J1260" s="114"/>
      <c r="K1260" s="114"/>
      <c r="L1260" s="114"/>
      <c r="M1260" s="114"/>
    </row>
    <row r="1261" spans="10:13" x14ac:dyDescent="0.3">
      <c r="J1261" s="114"/>
      <c r="K1261" s="114"/>
      <c r="L1261" s="114"/>
      <c r="M1261" s="114"/>
    </row>
    <row r="1262" spans="10:13" x14ac:dyDescent="0.3">
      <c r="J1262" s="114"/>
      <c r="K1262" s="114"/>
      <c r="L1262" s="114"/>
      <c r="M1262" s="114"/>
    </row>
    <row r="1263" spans="10:13" x14ac:dyDescent="0.3">
      <c r="J1263" s="114"/>
      <c r="K1263" s="114"/>
      <c r="L1263" s="114"/>
      <c r="M1263" s="114"/>
    </row>
    <row r="1264" spans="10:13" x14ac:dyDescent="0.3">
      <c r="J1264" s="114"/>
      <c r="K1264" s="114"/>
      <c r="L1264" s="114"/>
      <c r="M1264" s="114"/>
    </row>
    <row r="1265" spans="10:13" x14ac:dyDescent="0.3">
      <c r="J1265" s="114"/>
      <c r="K1265" s="114"/>
      <c r="L1265" s="114"/>
      <c r="M1265" s="114"/>
    </row>
    <row r="1266" spans="10:13" x14ac:dyDescent="0.3">
      <c r="J1266" s="114"/>
      <c r="K1266" s="114"/>
      <c r="L1266" s="114"/>
      <c r="M1266" s="114"/>
    </row>
    <row r="1267" spans="10:13" x14ac:dyDescent="0.3">
      <c r="J1267" s="114"/>
      <c r="K1267" s="114"/>
      <c r="L1267" s="114"/>
      <c r="M1267" s="114"/>
    </row>
    <row r="1268" spans="10:13" x14ac:dyDescent="0.3">
      <c r="J1268" s="114"/>
      <c r="K1268" s="114"/>
      <c r="L1268" s="114"/>
      <c r="M1268" s="114"/>
    </row>
    <row r="1269" spans="10:13" x14ac:dyDescent="0.3">
      <c r="J1269" s="114"/>
      <c r="K1269" s="114"/>
      <c r="L1269" s="114"/>
      <c r="M1269" s="114"/>
    </row>
    <row r="1270" spans="10:13" x14ac:dyDescent="0.3">
      <c r="J1270" s="114"/>
      <c r="K1270" s="114"/>
      <c r="L1270" s="114"/>
      <c r="M1270" s="114"/>
    </row>
    <row r="1271" spans="10:13" x14ac:dyDescent="0.3">
      <c r="J1271" s="114"/>
      <c r="K1271" s="114"/>
      <c r="L1271" s="114"/>
      <c r="M1271" s="114"/>
    </row>
    <row r="1272" spans="10:13" x14ac:dyDescent="0.3">
      <c r="J1272" s="114"/>
      <c r="K1272" s="114"/>
      <c r="L1272" s="114"/>
      <c r="M1272" s="114"/>
    </row>
    <row r="1273" spans="10:13" x14ac:dyDescent="0.3">
      <c r="J1273" s="114"/>
      <c r="K1273" s="114"/>
      <c r="L1273" s="114"/>
      <c r="M1273" s="114"/>
    </row>
    <row r="1274" spans="10:13" x14ac:dyDescent="0.3">
      <c r="J1274" s="114"/>
      <c r="K1274" s="114"/>
      <c r="L1274" s="114"/>
      <c r="M1274" s="114"/>
    </row>
    <row r="1275" spans="10:13" x14ac:dyDescent="0.3">
      <c r="J1275" s="114"/>
      <c r="K1275" s="114"/>
      <c r="L1275" s="114"/>
      <c r="M1275" s="114"/>
    </row>
    <row r="1276" spans="10:13" x14ac:dyDescent="0.3">
      <c r="J1276" s="114"/>
      <c r="K1276" s="114"/>
      <c r="L1276" s="114"/>
      <c r="M1276" s="114"/>
    </row>
    <row r="1277" spans="10:13" x14ac:dyDescent="0.3">
      <c r="J1277" s="114"/>
      <c r="K1277" s="114"/>
      <c r="L1277" s="114"/>
      <c r="M1277" s="114"/>
    </row>
    <row r="1278" spans="10:13" x14ac:dyDescent="0.3">
      <c r="J1278" s="114"/>
      <c r="K1278" s="114"/>
      <c r="L1278" s="114"/>
      <c r="M1278" s="114"/>
    </row>
    <row r="1279" spans="10:13" x14ac:dyDescent="0.3">
      <c r="J1279" s="114"/>
      <c r="K1279" s="114"/>
      <c r="L1279" s="114"/>
      <c r="M1279" s="114"/>
    </row>
    <row r="1280" spans="10:13" x14ac:dyDescent="0.3">
      <c r="J1280" s="114"/>
      <c r="K1280" s="114"/>
      <c r="L1280" s="114"/>
      <c r="M1280" s="114"/>
    </row>
    <row r="1281" spans="10:13" x14ac:dyDescent="0.3">
      <c r="J1281" s="114"/>
      <c r="K1281" s="114"/>
      <c r="L1281" s="114"/>
      <c r="M1281" s="114"/>
    </row>
    <row r="1282" spans="10:13" x14ac:dyDescent="0.3">
      <c r="J1282" s="114"/>
      <c r="K1282" s="114"/>
      <c r="L1282" s="114"/>
      <c r="M1282" s="114"/>
    </row>
    <row r="1283" spans="10:13" x14ac:dyDescent="0.3">
      <c r="J1283" s="114"/>
      <c r="K1283" s="114"/>
      <c r="L1283" s="114"/>
      <c r="M1283" s="114"/>
    </row>
    <row r="1284" spans="10:13" x14ac:dyDescent="0.3">
      <c r="J1284" s="114"/>
      <c r="K1284" s="114"/>
      <c r="L1284" s="114"/>
      <c r="M1284" s="114"/>
    </row>
    <row r="1285" spans="10:13" x14ac:dyDescent="0.3">
      <c r="J1285" s="114"/>
      <c r="K1285" s="114"/>
      <c r="L1285" s="114"/>
      <c r="M1285" s="114"/>
    </row>
    <row r="1286" spans="10:13" x14ac:dyDescent="0.3">
      <c r="J1286" s="114"/>
      <c r="K1286" s="114"/>
      <c r="L1286" s="114"/>
      <c r="M1286" s="114"/>
    </row>
    <row r="1287" spans="10:13" x14ac:dyDescent="0.3">
      <c r="J1287" s="114"/>
      <c r="K1287" s="114"/>
      <c r="L1287" s="114"/>
      <c r="M1287" s="114"/>
    </row>
    <row r="1288" spans="10:13" x14ac:dyDescent="0.3">
      <c r="J1288" s="114"/>
      <c r="K1288" s="114"/>
      <c r="L1288" s="114"/>
      <c r="M1288" s="114"/>
    </row>
    <row r="1289" spans="10:13" x14ac:dyDescent="0.3">
      <c r="J1289" s="114"/>
      <c r="K1289" s="114"/>
      <c r="L1289" s="114"/>
      <c r="M1289" s="114"/>
    </row>
    <row r="1290" spans="10:13" x14ac:dyDescent="0.3">
      <c r="J1290" s="114"/>
      <c r="K1290" s="114"/>
      <c r="L1290" s="114"/>
      <c r="M1290" s="114"/>
    </row>
    <row r="1291" spans="10:13" x14ac:dyDescent="0.3">
      <c r="J1291" s="114"/>
      <c r="K1291" s="114"/>
      <c r="L1291" s="114"/>
      <c r="M1291" s="114"/>
    </row>
    <row r="1292" spans="10:13" x14ac:dyDescent="0.3">
      <c r="J1292" s="114"/>
      <c r="K1292" s="114"/>
      <c r="L1292" s="114"/>
      <c r="M1292" s="114"/>
    </row>
    <row r="1293" spans="10:13" x14ac:dyDescent="0.3">
      <c r="J1293" s="114"/>
      <c r="K1293" s="114"/>
      <c r="L1293" s="114"/>
      <c r="M1293" s="114"/>
    </row>
    <row r="1294" spans="10:13" x14ac:dyDescent="0.3">
      <c r="J1294" s="114"/>
      <c r="K1294" s="114"/>
      <c r="L1294" s="114"/>
      <c r="M1294" s="114"/>
    </row>
    <row r="1295" spans="10:13" x14ac:dyDescent="0.3">
      <c r="J1295" s="114"/>
      <c r="K1295" s="114"/>
      <c r="L1295" s="114"/>
      <c r="M1295" s="114"/>
    </row>
    <row r="1296" spans="10:13" x14ac:dyDescent="0.3">
      <c r="J1296" s="114"/>
      <c r="K1296" s="114"/>
      <c r="L1296" s="114"/>
      <c r="M1296" s="114"/>
    </row>
    <row r="1297" spans="10:13" x14ac:dyDescent="0.3">
      <c r="J1297" s="114"/>
      <c r="K1297" s="114"/>
      <c r="L1297" s="114"/>
      <c r="M1297" s="114"/>
    </row>
    <row r="1298" spans="10:13" x14ac:dyDescent="0.3">
      <c r="J1298" s="114"/>
      <c r="K1298" s="114"/>
      <c r="L1298" s="114"/>
      <c r="M1298" s="114"/>
    </row>
    <row r="1299" spans="10:13" x14ac:dyDescent="0.3">
      <c r="J1299" s="114"/>
      <c r="K1299" s="114"/>
      <c r="L1299" s="114"/>
      <c r="M1299" s="114"/>
    </row>
    <row r="1300" spans="10:13" x14ac:dyDescent="0.3">
      <c r="J1300" s="114"/>
      <c r="K1300" s="114"/>
      <c r="L1300" s="114"/>
      <c r="M1300" s="114"/>
    </row>
    <row r="1301" spans="10:13" x14ac:dyDescent="0.3">
      <c r="J1301" s="114"/>
      <c r="K1301" s="114"/>
      <c r="L1301" s="114"/>
      <c r="M1301" s="114"/>
    </row>
    <row r="1302" spans="10:13" x14ac:dyDescent="0.3">
      <c r="J1302" s="114"/>
      <c r="K1302" s="114"/>
      <c r="L1302" s="114"/>
      <c r="M1302" s="114"/>
    </row>
    <row r="1303" spans="10:13" x14ac:dyDescent="0.3">
      <c r="J1303" s="114"/>
      <c r="K1303" s="114"/>
      <c r="L1303" s="114"/>
      <c r="M1303" s="114"/>
    </row>
    <row r="1304" spans="10:13" x14ac:dyDescent="0.3">
      <c r="J1304" s="114"/>
      <c r="K1304" s="114"/>
      <c r="L1304" s="114"/>
      <c r="M1304" s="114"/>
    </row>
    <row r="1305" spans="10:13" x14ac:dyDescent="0.3">
      <c r="J1305" s="114"/>
      <c r="K1305" s="114"/>
      <c r="L1305" s="114"/>
      <c r="M1305" s="114"/>
    </row>
    <row r="1306" spans="10:13" x14ac:dyDescent="0.3">
      <c r="J1306" s="114"/>
      <c r="K1306" s="114"/>
      <c r="L1306" s="114"/>
      <c r="M1306" s="114"/>
    </row>
    <row r="1307" spans="10:13" x14ac:dyDescent="0.3">
      <c r="J1307" s="114"/>
      <c r="K1307" s="114"/>
      <c r="L1307" s="114"/>
      <c r="M1307" s="114"/>
    </row>
    <row r="1308" spans="10:13" x14ac:dyDescent="0.3">
      <c r="J1308" s="114"/>
      <c r="K1308" s="114"/>
      <c r="L1308" s="114"/>
      <c r="M1308" s="114"/>
    </row>
    <row r="1309" spans="10:13" x14ac:dyDescent="0.3">
      <c r="J1309" s="114"/>
      <c r="K1309" s="114"/>
      <c r="L1309" s="114"/>
      <c r="M1309" s="114"/>
    </row>
    <row r="1310" spans="10:13" x14ac:dyDescent="0.3">
      <c r="J1310" s="114"/>
      <c r="K1310" s="114"/>
      <c r="L1310" s="114"/>
      <c r="M1310" s="114"/>
    </row>
    <row r="1311" spans="10:13" x14ac:dyDescent="0.3">
      <c r="J1311" s="114"/>
      <c r="K1311" s="114"/>
      <c r="L1311" s="114"/>
      <c r="M1311" s="114"/>
    </row>
    <row r="1312" spans="10:13" x14ac:dyDescent="0.3">
      <c r="J1312" s="114"/>
      <c r="K1312" s="114"/>
      <c r="L1312" s="114"/>
      <c r="M1312" s="114"/>
    </row>
    <row r="1313" spans="10:13" x14ac:dyDescent="0.3">
      <c r="J1313" s="114"/>
      <c r="K1313" s="114"/>
      <c r="L1313" s="114"/>
      <c r="M1313" s="114"/>
    </row>
    <row r="1314" spans="10:13" x14ac:dyDescent="0.3">
      <c r="J1314" s="114"/>
      <c r="K1314" s="114"/>
      <c r="L1314" s="114"/>
      <c r="M1314" s="114"/>
    </row>
    <row r="1315" spans="10:13" x14ac:dyDescent="0.3">
      <c r="J1315" s="114"/>
      <c r="K1315" s="114"/>
      <c r="L1315" s="114"/>
      <c r="M1315" s="114"/>
    </row>
    <row r="1316" spans="10:13" x14ac:dyDescent="0.3">
      <c r="J1316" s="114"/>
      <c r="K1316" s="114"/>
      <c r="L1316" s="114"/>
      <c r="M1316" s="114"/>
    </row>
    <row r="1317" spans="10:13" x14ac:dyDescent="0.3">
      <c r="J1317" s="114"/>
      <c r="K1317" s="114"/>
      <c r="L1317" s="114"/>
      <c r="M1317" s="114"/>
    </row>
    <row r="1318" spans="10:13" x14ac:dyDescent="0.3">
      <c r="J1318" s="114"/>
      <c r="K1318" s="114"/>
      <c r="L1318" s="114"/>
      <c r="M1318" s="114"/>
    </row>
    <row r="1319" spans="10:13" x14ac:dyDescent="0.3">
      <c r="J1319" s="114"/>
      <c r="K1319" s="114"/>
      <c r="L1319" s="114"/>
      <c r="M1319" s="114"/>
    </row>
    <row r="1320" spans="10:13" x14ac:dyDescent="0.3">
      <c r="J1320" s="114"/>
      <c r="K1320" s="114"/>
      <c r="L1320" s="114"/>
      <c r="M1320" s="114"/>
    </row>
    <row r="1321" spans="10:13" x14ac:dyDescent="0.3">
      <c r="J1321" s="114"/>
      <c r="K1321" s="114"/>
      <c r="L1321" s="114"/>
      <c r="M1321" s="114"/>
    </row>
    <row r="1322" spans="10:13" x14ac:dyDescent="0.3">
      <c r="J1322" s="114"/>
      <c r="K1322" s="114"/>
      <c r="L1322" s="114"/>
      <c r="M1322" s="114"/>
    </row>
    <row r="1323" spans="10:13" x14ac:dyDescent="0.3">
      <c r="J1323" s="114"/>
      <c r="K1323" s="114"/>
      <c r="L1323" s="114"/>
      <c r="M1323" s="114"/>
    </row>
    <row r="1324" spans="10:13" x14ac:dyDescent="0.3">
      <c r="J1324" s="114"/>
      <c r="K1324" s="114"/>
      <c r="L1324" s="114"/>
      <c r="M1324" s="114"/>
    </row>
    <row r="1325" spans="10:13" x14ac:dyDescent="0.3">
      <c r="J1325" s="114"/>
      <c r="K1325" s="114"/>
      <c r="L1325" s="114"/>
      <c r="M1325" s="114"/>
    </row>
    <row r="1326" spans="10:13" x14ac:dyDescent="0.3">
      <c r="J1326" s="114"/>
      <c r="K1326" s="114"/>
      <c r="L1326" s="114"/>
      <c r="M1326" s="114"/>
    </row>
    <row r="1327" spans="10:13" x14ac:dyDescent="0.3">
      <c r="J1327" s="114"/>
      <c r="K1327" s="114"/>
      <c r="L1327" s="114"/>
      <c r="M1327" s="114"/>
    </row>
    <row r="1328" spans="10:13" x14ac:dyDescent="0.3">
      <c r="J1328" s="114"/>
      <c r="K1328" s="114"/>
      <c r="L1328" s="114"/>
      <c r="M1328" s="114"/>
    </row>
    <row r="1329" spans="10:13" x14ac:dyDescent="0.3">
      <c r="J1329" s="114"/>
      <c r="K1329" s="114"/>
      <c r="L1329" s="114"/>
      <c r="M1329" s="114"/>
    </row>
    <row r="1330" spans="10:13" x14ac:dyDescent="0.3">
      <c r="J1330" s="114"/>
      <c r="K1330" s="114"/>
      <c r="L1330" s="114"/>
      <c r="M1330" s="114"/>
    </row>
    <row r="1331" spans="10:13" x14ac:dyDescent="0.3">
      <c r="J1331" s="114"/>
      <c r="K1331" s="114"/>
      <c r="L1331" s="114"/>
      <c r="M1331" s="114"/>
    </row>
    <row r="1332" spans="10:13" x14ac:dyDescent="0.3">
      <c r="J1332" s="114"/>
      <c r="K1332" s="114"/>
      <c r="L1332" s="114"/>
      <c r="M1332" s="114"/>
    </row>
    <row r="1333" spans="10:13" x14ac:dyDescent="0.3">
      <c r="J1333" s="114"/>
      <c r="K1333" s="114"/>
      <c r="L1333" s="114"/>
      <c r="M1333" s="114"/>
    </row>
    <row r="1334" spans="10:13" x14ac:dyDescent="0.3">
      <c r="J1334" s="114"/>
      <c r="K1334" s="114"/>
      <c r="L1334" s="114"/>
      <c r="M1334" s="114"/>
    </row>
    <row r="1335" spans="10:13" x14ac:dyDescent="0.3">
      <c r="J1335" s="114"/>
      <c r="K1335" s="114"/>
      <c r="L1335" s="114"/>
      <c r="M1335" s="114"/>
    </row>
    <row r="1336" spans="10:13" x14ac:dyDescent="0.3">
      <c r="J1336" s="114"/>
      <c r="K1336" s="114"/>
      <c r="L1336" s="114"/>
      <c r="M1336" s="114"/>
    </row>
    <row r="1337" spans="10:13" x14ac:dyDescent="0.3">
      <c r="J1337" s="114"/>
      <c r="K1337" s="114"/>
      <c r="L1337" s="114"/>
      <c r="M1337" s="114"/>
    </row>
    <row r="1338" spans="10:13" x14ac:dyDescent="0.3">
      <c r="J1338" s="114"/>
      <c r="K1338" s="114"/>
      <c r="L1338" s="114"/>
      <c r="M1338" s="114"/>
    </row>
    <row r="1339" spans="10:13" x14ac:dyDescent="0.3">
      <c r="J1339" s="114"/>
      <c r="K1339" s="114"/>
      <c r="L1339" s="114"/>
      <c r="M1339" s="114"/>
    </row>
    <row r="1340" spans="10:13" x14ac:dyDescent="0.3">
      <c r="J1340" s="114"/>
      <c r="K1340" s="114"/>
      <c r="L1340" s="114"/>
      <c r="M1340" s="114"/>
    </row>
    <row r="1341" spans="10:13" x14ac:dyDescent="0.3">
      <c r="J1341" s="114"/>
      <c r="K1341" s="114"/>
      <c r="L1341" s="114"/>
      <c r="M1341" s="114"/>
    </row>
    <row r="1342" spans="10:13" x14ac:dyDescent="0.3">
      <c r="J1342" s="114"/>
      <c r="K1342" s="114"/>
      <c r="L1342" s="114"/>
      <c r="M1342" s="114"/>
    </row>
    <row r="1343" spans="10:13" x14ac:dyDescent="0.3">
      <c r="J1343" s="114"/>
      <c r="K1343" s="114"/>
      <c r="L1343" s="114"/>
      <c r="M1343" s="114"/>
    </row>
    <row r="1344" spans="10:13" x14ac:dyDescent="0.3">
      <c r="J1344" s="114"/>
      <c r="K1344" s="114"/>
      <c r="L1344" s="114"/>
      <c r="M1344" s="114"/>
    </row>
    <row r="1345" spans="10:13" x14ac:dyDescent="0.3">
      <c r="J1345" s="114"/>
      <c r="K1345" s="114"/>
      <c r="L1345" s="114"/>
      <c r="M1345" s="114"/>
    </row>
    <row r="1346" spans="10:13" x14ac:dyDescent="0.3">
      <c r="J1346" s="114"/>
      <c r="K1346" s="114"/>
      <c r="L1346" s="114"/>
      <c r="M1346" s="114"/>
    </row>
    <row r="1347" spans="10:13" x14ac:dyDescent="0.3">
      <c r="J1347" s="114"/>
      <c r="K1347" s="114"/>
      <c r="L1347" s="114"/>
      <c r="M1347" s="114"/>
    </row>
    <row r="1348" spans="10:13" x14ac:dyDescent="0.3">
      <c r="J1348" s="114"/>
      <c r="K1348" s="114"/>
      <c r="L1348" s="114"/>
      <c r="M1348" s="114"/>
    </row>
    <row r="1349" spans="10:13" x14ac:dyDescent="0.3">
      <c r="J1349" s="114"/>
      <c r="K1349" s="114"/>
      <c r="L1349" s="114"/>
      <c r="M1349" s="114"/>
    </row>
    <row r="1350" spans="10:13" x14ac:dyDescent="0.3">
      <c r="J1350" s="114"/>
      <c r="K1350" s="114"/>
      <c r="L1350" s="114"/>
      <c r="M1350" s="114"/>
    </row>
    <row r="1351" spans="10:13" x14ac:dyDescent="0.3">
      <c r="J1351" s="114"/>
      <c r="K1351" s="114"/>
      <c r="L1351" s="114"/>
      <c r="M1351" s="114"/>
    </row>
    <row r="1352" spans="10:13" x14ac:dyDescent="0.3">
      <c r="J1352" s="114"/>
      <c r="K1352" s="114"/>
      <c r="L1352" s="114"/>
      <c r="M1352" s="114"/>
    </row>
    <row r="1353" spans="10:13" x14ac:dyDescent="0.3">
      <c r="J1353" s="114"/>
      <c r="K1353" s="114"/>
      <c r="L1353" s="114"/>
      <c r="M1353" s="114"/>
    </row>
    <row r="1354" spans="10:13" x14ac:dyDescent="0.3">
      <c r="J1354" s="114"/>
      <c r="K1354" s="114"/>
      <c r="L1354" s="114"/>
      <c r="M1354" s="114"/>
    </row>
    <row r="1355" spans="10:13" x14ac:dyDescent="0.3">
      <c r="J1355" s="114"/>
      <c r="K1355" s="114"/>
      <c r="L1355" s="114"/>
      <c r="M1355" s="114"/>
    </row>
    <row r="1356" spans="10:13" x14ac:dyDescent="0.3">
      <c r="J1356" s="114"/>
      <c r="K1356" s="114"/>
      <c r="L1356" s="114"/>
      <c r="M1356" s="114"/>
    </row>
    <row r="1357" spans="10:13" x14ac:dyDescent="0.3">
      <c r="J1357" s="114"/>
      <c r="K1357" s="114"/>
      <c r="L1357" s="114"/>
      <c r="M1357" s="114"/>
    </row>
    <row r="1358" spans="10:13" x14ac:dyDescent="0.3">
      <c r="J1358" s="114"/>
      <c r="K1358" s="114"/>
      <c r="L1358" s="114"/>
      <c r="M1358" s="114"/>
    </row>
    <row r="1359" spans="10:13" x14ac:dyDescent="0.3">
      <c r="J1359" s="114"/>
      <c r="K1359" s="114"/>
      <c r="L1359" s="114"/>
      <c r="M1359" s="114"/>
    </row>
    <row r="1360" spans="10:13" x14ac:dyDescent="0.3">
      <c r="J1360" s="114"/>
      <c r="K1360" s="114"/>
      <c r="L1360" s="114"/>
      <c r="M1360" s="114"/>
    </row>
    <row r="1361" spans="10:13" x14ac:dyDescent="0.3">
      <c r="J1361" s="114"/>
      <c r="K1361" s="114"/>
      <c r="L1361" s="114"/>
      <c r="M1361" s="114"/>
    </row>
    <row r="1362" spans="10:13" x14ac:dyDescent="0.3">
      <c r="J1362" s="114"/>
      <c r="K1362" s="114"/>
      <c r="L1362" s="114"/>
      <c r="M1362" s="114"/>
    </row>
    <row r="1363" spans="10:13" x14ac:dyDescent="0.3">
      <c r="J1363" s="114"/>
      <c r="K1363" s="114"/>
      <c r="L1363" s="114"/>
      <c r="M1363" s="114"/>
    </row>
    <row r="1364" spans="10:13" x14ac:dyDescent="0.3">
      <c r="J1364" s="114"/>
      <c r="K1364" s="114"/>
      <c r="L1364" s="114"/>
      <c r="M1364" s="114"/>
    </row>
    <row r="1365" spans="10:13" x14ac:dyDescent="0.3">
      <c r="J1365" s="114"/>
      <c r="K1365" s="114"/>
      <c r="L1365" s="114"/>
      <c r="M1365" s="114"/>
    </row>
    <row r="1366" spans="10:13" x14ac:dyDescent="0.3">
      <c r="J1366" s="114"/>
      <c r="K1366" s="114"/>
      <c r="L1366" s="114"/>
      <c r="M1366" s="114"/>
    </row>
    <row r="1367" spans="10:13" x14ac:dyDescent="0.3">
      <c r="J1367" s="114"/>
      <c r="K1367" s="114"/>
      <c r="L1367" s="114"/>
      <c r="M1367" s="114"/>
    </row>
    <row r="1368" spans="10:13" x14ac:dyDescent="0.3">
      <c r="J1368" s="114"/>
      <c r="K1368" s="114"/>
      <c r="L1368" s="114"/>
      <c r="M1368" s="114"/>
    </row>
    <row r="1369" spans="10:13" x14ac:dyDescent="0.3">
      <c r="J1369" s="114"/>
      <c r="K1369" s="114"/>
      <c r="L1369" s="114"/>
      <c r="M1369" s="114"/>
    </row>
    <row r="1370" spans="10:13" x14ac:dyDescent="0.3">
      <c r="J1370" s="114"/>
      <c r="K1370" s="114"/>
      <c r="L1370" s="114"/>
      <c r="M1370" s="114"/>
    </row>
    <row r="1371" spans="10:13" x14ac:dyDescent="0.3">
      <c r="J1371" s="114"/>
      <c r="K1371" s="114"/>
      <c r="L1371" s="114"/>
      <c r="M1371" s="114"/>
    </row>
    <row r="1372" spans="10:13" x14ac:dyDescent="0.3">
      <c r="J1372" s="114"/>
      <c r="K1372" s="114"/>
      <c r="L1372" s="114"/>
      <c r="M1372" s="114"/>
    </row>
    <row r="1373" spans="10:13" x14ac:dyDescent="0.3">
      <c r="J1373" s="114"/>
      <c r="K1373" s="114"/>
      <c r="L1373" s="114"/>
      <c r="M1373" s="114"/>
    </row>
    <row r="1374" spans="10:13" x14ac:dyDescent="0.3">
      <c r="J1374" s="114"/>
      <c r="K1374" s="114"/>
      <c r="L1374" s="114"/>
      <c r="M1374" s="114"/>
    </row>
    <row r="1375" spans="10:13" x14ac:dyDescent="0.3">
      <c r="J1375" s="114"/>
      <c r="K1375" s="114"/>
      <c r="L1375" s="114"/>
      <c r="M1375" s="114"/>
    </row>
    <row r="1376" spans="10:13" x14ac:dyDescent="0.3">
      <c r="J1376" s="114"/>
      <c r="K1376" s="114"/>
      <c r="L1376" s="114"/>
      <c r="M1376" s="114"/>
    </row>
    <row r="1377" spans="10:13" x14ac:dyDescent="0.3">
      <c r="J1377" s="114"/>
      <c r="K1377" s="114"/>
      <c r="L1377" s="114"/>
      <c r="M1377" s="114"/>
    </row>
    <row r="1378" spans="10:13" x14ac:dyDescent="0.3">
      <c r="J1378" s="114"/>
      <c r="K1378" s="114"/>
      <c r="L1378" s="114"/>
      <c r="M1378" s="114"/>
    </row>
    <row r="1379" spans="10:13" x14ac:dyDescent="0.3">
      <c r="J1379" s="114"/>
      <c r="K1379" s="114"/>
      <c r="L1379" s="114"/>
      <c r="M1379" s="114"/>
    </row>
    <row r="1380" spans="10:13" x14ac:dyDescent="0.3">
      <c r="J1380" s="114"/>
      <c r="K1380" s="114"/>
      <c r="L1380" s="114"/>
      <c r="M1380" s="114"/>
    </row>
    <row r="1381" spans="10:13" x14ac:dyDescent="0.3">
      <c r="J1381" s="114"/>
      <c r="K1381" s="114"/>
      <c r="L1381" s="114"/>
      <c r="M1381" s="114"/>
    </row>
    <row r="1382" spans="10:13" x14ac:dyDescent="0.3">
      <c r="J1382" s="114"/>
      <c r="K1382" s="114"/>
      <c r="L1382" s="114"/>
      <c r="M1382" s="114"/>
    </row>
    <row r="1383" spans="10:13" x14ac:dyDescent="0.3">
      <c r="J1383" s="114"/>
      <c r="K1383" s="114"/>
      <c r="L1383" s="114"/>
      <c r="M1383" s="114"/>
    </row>
    <row r="1384" spans="10:13" x14ac:dyDescent="0.3">
      <c r="J1384" s="114"/>
      <c r="K1384" s="114"/>
      <c r="L1384" s="114"/>
      <c r="M1384" s="114"/>
    </row>
    <row r="1385" spans="10:13" x14ac:dyDescent="0.3">
      <c r="J1385" s="114"/>
      <c r="K1385" s="114"/>
      <c r="L1385" s="114"/>
      <c r="M1385" s="114"/>
    </row>
    <row r="1386" spans="10:13" x14ac:dyDescent="0.3">
      <c r="J1386" s="114"/>
      <c r="K1386" s="114"/>
      <c r="L1386" s="114"/>
      <c r="M1386" s="114"/>
    </row>
    <row r="1387" spans="10:13" x14ac:dyDescent="0.3">
      <c r="J1387" s="114"/>
      <c r="K1387" s="114"/>
      <c r="L1387" s="114"/>
      <c r="M1387" s="114"/>
    </row>
    <row r="1388" spans="10:13" x14ac:dyDescent="0.3">
      <c r="J1388" s="114"/>
      <c r="K1388" s="114"/>
      <c r="L1388" s="114"/>
      <c r="M1388" s="114"/>
    </row>
    <row r="1389" spans="10:13" x14ac:dyDescent="0.3">
      <c r="J1389" s="114"/>
      <c r="K1389" s="114"/>
      <c r="L1389" s="114"/>
      <c r="M1389" s="114"/>
    </row>
    <row r="1390" spans="10:13" x14ac:dyDescent="0.3">
      <c r="J1390" s="114"/>
      <c r="K1390" s="114"/>
      <c r="L1390" s="114"/>
      <c r="M1390" s="114"/>
    </row>
    <row r="1391" spans="10:13" x14ac:dyDescent="0.3">
      <c r="J1391" s="114"/>
      <c r="K1391" s="114"/>
      <c r="L1391" s="114"/>
      <c r="M1391" s="114"/>
    </row>
    <row r="1392" spans="10:13" x14ac:dyDescent="0.3">
      <c r="J1392" s="114"/>
      <c r="K1392" s="114"/>
      <c r="L1392" s="114"/>
      <c r="M1392" s="114"/>
    </row>
    <row r="1393" spans="10:13" x14ac:dyDescent="0.3">
      <c r="J1393" s="114"/>
      <c r="K1393" s="114"/>
      <c r="L1393" s="114"/>
      <c r="M1393" s="114"/>
    </row>
    <row r="1394" spans="10:13" x14ac:dyDescent="0.3">
      <c r="J1394" s="114"/>
      <c r="K1394" s="114"/>
      <c r="L1394" s="114"/>
      <c r="M1394" s="114"/>
    </row>
    <row r="1395" spans="10:13" x14ac:dyDescent="0.3">
      <c r="J1395" s="114"/>
      <c r="K1395" s="114"/>
      <c r="L1395" s="114"/>
      <c r="M1395" s="114"/>
    </row>
    <row r="1396" spans="10:13" x14ac:dyDescent="0.3">
      <c r="J1396" s="114"/>
      <c r="K1396" s="114"/>
      <c r="L1396" s="114"/>
      <c r="M1396" s="114"/>
    </row>
    <row r="1397" spans="10:13" x14ac:dyDescent="0.3">
      <c r="J1397" s="114"/>
      <c r="K1397" s="114"/>
      <c r="L1397" s="114"/>
      <c r="M1397" s="114"/>
    </row>
    <row r="1398" spans="10:13" x14ac:dyDescent="0.3">
      <c r="J1398" s="114"/>
      <c r="K1398" s="114"/>
      <c r="L1398" s="114"/>
      <c r="M1398" s="114"/>
    </row>
    <row r="1399" spans="10:13" x14ac:dyDescent="0.3">
      <c r="J1399" s="114"/>
      <c r="K1399" s="114"/>
      <c r="L1399" s="114"/>
      <c r="M1399" s="114"/>
    </row>
    <row r="1400" spans="10:13" x14ac:dyDescent="0.3">
      <c r="J1400" s="114"/>
      <c r="K1400" s="114"/>
      <c r="L1400" s="114"/>
      <c r="M1400" s="114"/>
    </row>
    <row r="1401" spans="10:13" x14ac:dyDescent="0.3">
      <c r="J1401" s="114"/>
      <c r="K1401" s="114"/>
      <c r="L1401" s="114"/>
      <c r="M1401" s="114"/>
    </row>
    <row r="1402" spans="10:13" x14ac:dyDescent="0.3">
      <c r="J1402" s="114"/>
      <c r="K1402" s="114"/>
      <c r="L1402" s="114"/>
      <c r="M1402" s="114"/>
    </row>
    <row r="1403" spans="10:13" x14ac:dyDescent="0.3">
      <c r="J1403" s="114"/>
      <c r="K1403" s="114"/>
      <c r="L1403" s="114"/>
      <c r="M1403" s="114"/>
    </row>
    <row r="1404" spans="10:13" x14ac:dyDescent="0.3">
      <c r="J1404" s="114"/>
      <c r="K1404" s="114"/>
      <c r="L1404" s="114"/>
      <c r="M1404" s="114"/>
    </row>
    <row r="1405" spans="10:13" x14ac:dyDescent="0.3">
      <c r="J1405" s="114"/>
      <c r="K1405" s="114"/>
      <c r="L1405" s="114"/>
      <c r="M1405" s="114"/>
    </row>
    <row r="1406" spans="10:13" x14ac:dyDescent="0.3">
      <c r="J1406" s="114"/>
      <c r="K1406" s="114"/>
      <c r="L1406" s="114"/>
      <c r="M1406" s="114"/>
    </row>
    <row r="1407" spans="10:13" x14ac:dyDescent="0.3">
      <c r="J1407" s="114"/>
      <c r="K1407" s="114"/>
      <c r="L1407" s="114"/>
      <c r="M1407" s="114"/>
    </row>
    <row r="1408" spans="10:13" x14ac:dyDescent="0.3">
      <c r="J1408" s="114"/>
      <c r="K1408" s="114"/>
      <c r="L1408" s="114"/>
      <c r="M1408" s="114"/>
    </row>
    <row r="1409" spans="10:13" x14ac:dyDescent="0.3">
      <c r="J1409" s="114"/>
      <c r="K1409" s="114"/>
      <c r="L1409" s="114"/>
      <c r="M1409" s="114"/>
    </row>
    <row r="1410" spans="10:13" x14ac:dyDescent="0.3">
      <c r="J1410" s="114"/>
      <c r="K1410" s="114"/>
      <c r="L1410" s="114"/>
      <c r="M1410" s="114"/>
    </row>
    <row r="1411" spans="10:13" x14ac:dyDescent="0.3">
      <c r="J1411" s="114"/>
      <c r="K1411" s="114"/>
      <c r="L1411" s="114"/>
      <c r="M1411" s="114"/>
    </row>
    <row r="1412" spans="10:13" x14ac:dyDescent="0.3">
      <c r="J1412" s="114"/>
      <c r="K1412" s="114"/>
      <c r="L1412" s="114"/>
      <c r="M1412" s="114"/>
    </row>
    <row r="1413" spans="10:13" x14ac:dyDescent="0.3">
      <c r="J1413" s="114"/>
      <c r="K1413" s="114"/>
      <c r="L1413" s="114"/>
      <c r="M1413" s="114"/>
    </row>
    <row r="1414" spans="10:13" x14ac:dyDescent="0.3">
      <c r="J1414" s="114"/>
      <c r="K1414" s="114"/>
      <c r="L1414" s="114"/>
      <c r="M1414" s="114"/>
    </row>
    <row r="1415" spans="10:13" x14ac:dyDescent="0.3">
      <c r="J1415" s="114"/>
      <c r="K1415" s="114"/>
      <c r="L1415" s="114"/>
      <c r="M1415" s="114"/>
    </row>
    <row r="1416" spans="10:13" x14ac:dyDescent="0.3">
      <c r="J1416" s="114"/>
      <c r="K1416" s="114"/>
      <c r="L1416" s="114"/>
      <c r="M1416" s="114"/>
    </row>
    <row r="1417" spans="10:13" x14ac:dyDescent="0.3">
      <c r="J1417" s="114"/>
      <c r="K1417" s="114"/>
      <c r="L1417" s="114"/>
      <c r="M1417" s="114"/>
    </row>
    <row r="1418" spans="10:13" x14ac:dyDescent="0.3">
      <c r="J1418" s="114"/>
      <c r="K1418" s="114"/>
      <c r="L1418" s="114"/>
      <c r="M1418" s="114"/>
    </row>
    <row r="1419" spans="10:13" x14ac:dyDescent="0.3">
      <c r="J1419" s="114"/>
      <c r="K1419" s="114"/>
      <c r="L1419" s="114"/>
      <c r="M1419" s="114"/>
    </row>
    <row r="1420" spans="10:13" x14ac:dyDescent="0.3">
      <c r="J1420" s="114"/>
      <c r="K1420" s="114"/>
      <c r="L1420" s="114"/>
      <c r="M1420" s="114"/>
    </row>
    <row r="1421" spans="10:13" x14ac:dyDescent="0.3">
      <c r="J1421" s="114"/>
      <c r="K1421" s="114"/>
      <c r="L1421" s="114"/>
      <c r="M1421" s="114"/>
    </row>
    <row r="1422" spans="10:13" x14ac:dyDescent="0.3">
      <c r="J1422" s="114"/>
      <c r="K1422" s="114"/>
      <c r="L1422" s="114"/>
      <c r="M1422" s="114"/>
    </row>
    <row r="1423" spans="10:13" x14ac:dyDescent="0.3">
      <c r="J1423" s="114"/>
      <c r="K1423" s="114"/>
      <c r="L1423" s="114"/>
      <c r="M1423" s="114"/>
    </row>
    <row r="1424" spans="10:13" x14ac:dyDescent="0.3">
      <c r="J1424" s="114"/>
      <c r="K1424" s="114"/>
      <c r="L1424" s="114"/>
      <c r="M1424" s="114"/>
    </row>
    <row r="1425" spans="10:13" x14ac:dyDescent="0.3">
      <c r="J1425" s="114"/>
      <c r="K1425" s="114"/>
      <c r="L1425" s="114"/>
      <c r="M1425" s="114"/>
    </row>
    <row r="1426" spans="10:13" x14ac:dyDescent="0.3">
      <c r="J1426" s="114"/>
      <c r="K1426" s="114"/>
      <c r="L1426" s="114"/>
      <c r="M1426" s="114"/>
    </row>
    <row r="1427" spans="10:13" x14ac:dyDescent="0.3">
      <c r="J1427" s="114"/>
      <c r="K1427" s="114"/>
      <c r="L1427" s="114"/>
      <c r="M1427" s="114"/>
    </row>
    <row r="1428" spans="10:13" x14ac:dyDescent="0.3">
      <c r="J1428" s="114"/>
      <c r="K1428" s="114"/>
      <c r="L1428" s="114"/>
      <c r="M1428" s="114"/>
    </row>
    <row r="1429" spans="10:13" x14ac:dyDescent="0.3">
      <c r="J1429" s="114"/>
      <c r="K1429" s="114"/>
      <c r="L1429" s="114"/>
      <c r="M1429" s="114"/>
    </row>
    <row r="1430" spans="10:13" x14ac:dyDescent="0.3">
      <c r="J1430" s="114"/>
      <c r="K1430" s="114"/>
      <c r="L1430" s="114"/>
      <c r="M1430" s="114"/>
    </row>
    <row r="1431" spans="10:13" x14ac:dyDescent="0.3">
      <c r="J1431" s="114"/>
      <c r="K1431" s="114"/>
      <c r="L1431" s="114"/>
      <c r="M1431" s="114"/>
    </row>
    <row r="1432" spans="10:13" x14ac:dyDescent="0.3">
      <c r="J1432" s="114"/>
      <c r="K1432" s="114"/>
      <c r="L1432" s="114"/>
      <c r="M1432" s="114"/>
    </row>
    <row r="1433" spans="10:13" x14ac:dyDescent="0.3">
      <c r="J1433" s="114"/>
      <c r="K1433" s="114"/>
      <c r="L1433" s="114"/>
      <c r="M1433" s="114"/>
    </row>
    <row r="1434" spans="10:13" x14ac:dyDescent="0.3">
      <c r="J1434" s="114"/>
      <c r="K1434" s="114"/>
      <c r="L1434" s="114"/>
      <c r="M1434" s="114"/>
    </row>
    <row r="1435" spans="10:13" x14ac:dyDescent="0.3">
      <c r="J1435" s="114"/>
      <c r="K1435" s="114"/>
      <c r="L1435" s="114"/>
      <c r="M1435" s="114"/>
    </row>
    <row r="1436" spans="10:13" x14ac:dyDescent="0.3">
      <c r="J1436" s="114"/>
      <c r="K1436" s="114"/>
      <c r="L1436" s="114"/>
      <c r="M1436" s="114"/>
    </row>
    <row r="1437" spans="10:13" x14ac:dyDescent="0.3">
      <c r="J1437" s="114"/>
      <c r="K1437" s="114"/>
      <c r="L1437" s="114"/>
      <c r="M1437" s="114"/>
    </row>
    <row r="1438" spans="10:13" x14ac:dyDescent="0.3">
      <c r="J1438" s="114"/>
      <c r="K1438" s="114"/>
      <c r="L1438" s="114"/>
      <c r="M1438" s="114"/>
    </row>
    <row r="1439" spans="10:13" x14ac:dyDescent="0.3">
      <c r="J1439" s="114"/>
      <c r="K1439" s="114"/>
      <c r="L1439" s="114"/>
      <c r="M1439" s="114"/>
    </row>
    <row r="1440" spans="10:13" x14ac:dyDescent="0.3">
      <c r="J1440" s="114"/>
      <c r="K1440" s="114"/>
      <c r="L1440" s="114"/>
      <c r="M1440" s="114"/>
    </row>
    <row r="1441" spans="10:13" x14ac:dyDescent="0.3">
      <c r="J1441" s="114"/>
      <c r="K1441" s="114"/>
      <c r="L1441" s="114"/>
      <c r="M1441" s="114"/>
    </row>
    <row r="1442" spans="10:13" x14ac:dyDescent="0.3">
      <c r="J1442" s="114"/>
      <c r="K1442" s="114"/>
      <c r="L1442" s="114"/>
      <c r="M1442" s="114"/>
    </row>
    <row r="1443" spans="10:13" x14ac:dyDescent="0.3">
      <c r="J1443" s="114"/>
      <c r="K1443" s="114"/>
      <c r="L1443" s="114"/>
      <c r="M1443" s="114"/>
    </row>
    <row r="1444" spans="10:13" x14ac:dyDescent="0.3">
      <c r="J1444" s="114"/>
      <c r="K1444" s="114"/>
      <c r="L1444" s="114"/>
      <c r="M1444" s="114"/>
    </row>
    <row r="1445" spans="10:13" x14ac:dyDescent="0.3">
      <c r="J1445" s="114"/>
      <c r="K1445" s="114"/>
      <c r="L1445" s="114"/>
      <c r="M1445" s="114"/>
    </row>
    <row r="1446" spans="10:13" x14ac:dyDescent="0.3">
      <c r="J1446" s="114"/>
      <c r="K1446" s="114"/>
      <c r="L1446" s="114"/>
      <c r="M1446" s="114"/>
    </row>
    <row r="1447" spans="10:13" x14ac:dyDescent="0.3">
      <c r="J1447" s="114"/>
      <c r="K1447" s="114"/>
      <c r="L1447" s="114"/>
      <c r="M1447" s="114"/>
    </row>
    <row r="1448" spans="10:13" x14ac:dyDescent="0.3">
      <c r="J1448" s="114"/>
      <c r="K1448" s="114"/>
      <c r="L1448" s="114"/>
      <c r="M1448" s="114"/>
    </row>
    <row r="1449" spans="10:13" x14ac:dyDescent="0.3">
      <c r="J1449" s="114"/>
      <c r="K1449" s="114"/>
      <c r="L1449" s="114"/>
      <c r="M1449" s="114"/>
    </row>
    <row r="1450" spans="10:13" x14ac:dyDescent="0.3">
      <c r="J1450" s="114"/>
      <c r="K1450" s="114"/>
      <c r="L1450" s="114"/>
      <c r="M1450" s="114"/>
    </row>
    <row r="1451" spans="10:13" x14ac:dyDescent="0.3">
      <c r="J1451" s="114"/>
      <c r="K1451" s="114"/>
      <c r="L1451" s="114"/>
      <c r="M1451" s="114"/>
    </row>
    <row r="1452" spans="10:13" x14ac:dyDescent="0.3">
      <c r="J1452" s="114"/>
      <c r="K1452" s="114"/>
      <c r="L1452" s="114"/>
      <c r="M1452" s="114"/>
    </row>
    <row r="1453" spans="10:13" x14ac:dyDescent="0.3">
      <c r="J1453" s="114"/>
      <c r="K1453" s="114"/>
      <c r="L1453" s="114"/>
      <c r="M1453" s="114"/>
    </row>
    <row r="1454" spans="10:13" x14ac:dyDescent="0.3">
      <c r="J1454" s="114"/>
      <c r="K1454" s="114"/>
      <c r="L1454" s="114"/>
      <c r="M1454" s="114"/>
    </row>
    <row r="1455" spans="10:13" x14ac:dyDescent="0.3">
      <c r="J1455" s="114"/>
      <c r="K1455" s="114"/>
      <c r="L1455" s="114"/>
      <c r="M1455" s="114"/>
    </row>
    <row r="1456" spans="10:13" x14ac:dyDescent="0.3">
      <c r="J1456" s="114"/>
      <c r="K1456" s="114"/>
      <c r="L1456" s="114"/>
      <c r="M1456" s="114"/>
    </row>
    <row r="1457" spans="10:13" x14ac:dyDescent="0.3">
      <c r="J1457" s="114"/>
      <c r="K1457" s="114"/>
      <c r="L1457" s="114"/>
      <c r="M1457" s="114"/>
    </row>
    <row r="1458" spans="10:13" x14ac:dyDescent="0.3">
      <c r="J1458" s="114"/>
      <c r="K1458" s="114"/>
      <c r="L1458" s="114"/>
      <c r="M1458" s="114"/>
    </row>
    <row r="1459" spans="10:13" x14ac:dyDescent="0.3">
      <c r="J1459" s="114"/>
      <c r="K1459" s="114"/>
      <c r="L1459" s="114"/>
      <c r="M1459" s="114"/>
    </row>
    <row r="1460" spans="10:13" x14ac:dyDescent="0.3">
      <c r="J1460" s="114"/>
      <c r="K1460" s="114"/>
      <c r="L1460" s="114"/>
      <c r="M1460" s="114"/>
    </row>
    <row r="1461" spans="10:13" x14ac:dyDescent="0.3">
      <c r="J1461" s="114"/>
      <c r="K1461" s="114"/>
      <c r="L1461" s="114"/>
      <c r="M1461" s="114"/>
    </row>
    <row r="1462" spans="10:13" x14ac:dyDescent="0.3">
      <c r="J1462" s="114"/>
      <c r="K1462" s="114"/>
      <c r="L1462" s="114"/>
      <c r="M1462" s="114"/>
    </row>
    <row r="1463" spans="10:13" x14ac:dyDescent="0.3">
      <c r="J1463" s="114"/>
      <c r="K1463" s="114"/>
      <c r="L1463" s="114"/>
      <c r="M1463" s="114"/>
    </row>
    <row r="1464" spans="10:13" x14ac:dyDescent="0.3">
      <c r="J1464" s="114"/>
      <c r="K1464" s="114"/>
      <c r="L1464" s="114"/>
      <c r="M1464" s="114"/>
    </row>
    <row r="1465" spans="10:13" x14ac:dyDescent="0.3">
      <c r="J1465" s="114"/>
      <c r="K1465" s="114"/>
      <c r="L1465" s="114"/>
      <c r="M1465" s="114"/>
    </row>
    <row r="1466" spans="10:13" x14ac:dyDescent="0.3">
      <c r="J1466" s="114"/>
      <c r="K1466" s="114"/>
      <c r="L1466" s="114"/>
      <c r="M1466" s="114"/>
    </row>
    <row r="1467" spans="10:13" x14ac:dyDescent="0.3">
      <c r="J1467" s="114"/>
      <c r="K1467" s="114"/>
      <c r="L1467" s="114"/>
      <c r="M1467" s="114"/>
    </row>
    <row r="1468" spans="10:13" x14ac:dyDescent="0.3">
      <c r="J1468" s="114"/>
      <c r="K1468" s="114"/>
      <c r="L1468" s="114"/>
      <c r="M1468" s="114"/>
    </row>
    <row r="1469" spans="10:13" x14ac:dyDescent="0.3">
      <c r="J1469" s="114"/>
      <c r="K1469" s="114"/>
      <c r="L1469" s="114"/>
      <c r="M1469" s="114"/>
    </row>
    <row r="1470" spans="10:13" x14ac:dyDescent="0.3">
      <c r="J1470" s="114"/>
      <c r="K1470" s="114"/>
      <c r="L1470" s="114"/>
      <c r="M1470" s="114"/>
    </row>
    <row r="1471" spans="10:13" x14ac:dyDescent="0.3">
      <c r="J1471" s="114"/>
      <c r="K1471" s="114"/>
      <c r="L1471" s="114"/>
      <c r="M1471" s="114"/>
    </row>
    <row r="1472" spans="10:13" x14ac:dyDescent="0.3">
      <c r="J1472" s="114"/>
      <c r="K1472" s="114"/>
      <c r="L1472" s="114"/>
      <c r="M1472" s="114"/>
    </row>
    <row r="1473" spans="10:13" x14ac:dyDescent="0.3">
      <c r="J1473" s="114"/>
      <c r="K1473" s="114"/>
      <c r="L1473" s="114"/>
      <c r="M1473" s="114"/>
    </row>
    <row r="1474" spans="10:13" x14ac:dyDescent="0.3">
      <c r="J1474" s="114"/>
      <c r="K1474" s="114"/>
      <c r="L1474" s="114"/>
      <c r="M1474" s="114"/>
    </row>
    <row r="1475" spans="10:13" x14ac:dyDescent="0.3">
      <c r="J1475" s="114"/>
      <c r="K1475" s="114"/>
      <c r="L1475" s="114"/>
      <c r="M1475" s="114"/>
    </row>
    <row r="1476" spans="10:13" x14ac:dyDescent="0.3">
      <c r="J1476" s="114"/>
      <c r="K1476" s="114"/>
      <c r="L1476" s="114"/>
      <c r="M1476" s="114"/>
    </row>
    <row r="1477" spans="10:13" x14ac:dyDescent="0.3">
      <c r="J1477" s="114"/>
      <c r="K1477" s="114"/>
      <c r="L1477" s="114"/>
      <c r="M1477" s="114"/>
    </row>
    <row r="1478" spans="10:13" x14ac:dyDescent="0.3">
      <c r="J1478" s="114"/>
      <c r="K1478" s="114"/>
      <c r="L1478" s="114"/>
      <c r="M1478" s="114"/>
    </row>
    <row r="1479" spans="10:13" x14ac:dyDescent="0.3">
      <c r="J1479" s="114"/>
      <c r="K1479" s="114"/>
      <c r="L1479" s="114"/>
      <c r="M1479" s="114"/>
    </row>
    <row r="1480" spans="10:13" x14ac:dyDescent="0.3">
      <c r="J1480" s="114"/>
      <c r="K1480" s="114"/>
      <c r="L1480" s="114"/>
      <c r="M1480" s="114"/>
    </row>
    <row r="1481" spans="10:13" x14ac:dyDescent="0.3">
      <c r="J1481" s="114"/>
      <c r="K1481" s="114"/>
      <c r="L1481" s="114"/>
      <c r="M1481" s="114"/>
    </row>
    <row r="1482" spans="10:13" x14ac:dyDescent="0.3">
      <c r="J1482" s="114"/>
      <c r="K1482" s="114"/>
      <c r="L1482" s="114"/>
      <c r="M1482" s="114"/>
    </row>
    <row r="1483" spans="10:13" x14ac:dyDescent="0.3">
      <c r="J1483" s="114"/>
      <c r="K1483" s="114"/>
      <c r="L1483" s="114"/>
      <c r="M1483" s="114"/>
    </row>
    <row r="1484" spans="10:13" x14ac:dyDescent="0.3">
      <c r="J1484" s="114"/>
      <c r="K1484" s="114"/>
      <c r="L1484" s="114"/>
      <c r="M1484" s="114"/>
    </row>
    <row r="1485" spans="10:13" x14ac:dyDescent="0.3">
      <c r="J1485" s="114"/>
      <c r="K1485" s="114"/>
      <c r="L1485" s="114"/>
      <c r="M1485" s="114"/>
    </row>
    <row r="1486" spans="10:13" x14ac:dyDescent="0.3">
      <c r="J1486" s="114"/>
      <c r="K1486" s="114"/>
      <c r="L1486" s="114"/>
      <c r="M1486" s="114"/>
    </row>
    <row r="1487" spans="10:13" x14ac:dyDescent="0.3">
      <c r="J1487" s="114"/>
      <c r="K1487" s="114"/>
      <c r="L1487" s="114"/>
      <c r="M1487" s="114"/>
    </row>
    <row r="1488" spans="10:13" x14ac:dyDescent="0.3">
      <c r="J1488" s="114"/>
      <c r="K1488" s="114"/>
      <c r="L1488" s="114"/>
      <c r="M1488" s="114"/>
    </row>
    <row r="1489" spans="10:13" x14ac:dyDescent="0.3">
      <c r="J1489" s="114"/>
      <c r="K1489" s="114"/>
      <c r="L1489" s="114"/>
      <c r="M1489" s="114"/>
    </row>
    <row r="1490" spans="10:13" x14ac:dyDescent="0.3">
      <c r="J1490" s="114"/>
      <c r="K1490" s="114"/>
      <c r="L1490" s="114"/>
      <c r="M1490" s="114"/>
    </row>
    <row r="1491" spans="10:13" x14ac:dyDescent="0.3">
      <c r="J1491" s="114"/>
      <c r="K1491" s="114"/>
      <c r="L1491" s="114"/>
      <c r="M1491" s="114"/>
    </row>
    <row r="1492" spans="10:13" x14ac:dyDescent="0.3">
      <c r="J1492" s="114"/>
      <c r="K1492" s="114"/>
      <c r="L1492" s="114"/>
      <c r="M1492" s="114"/>
    </row>
    <row r="1493" spans="10:13" x14ac:dyDescent="0.3">
      <c r="J1493" s="114"/>
      <c r="K1493" s="114"/>
      <c r="L1493" s="114"/>
      <c r="M1493" s="114"/>
    </row>
    <row r="1494" spans="10:13" x14ac:dyDescent="0.3">
      <c r="J1494" s="114"/>
      <c r="K1494" s="114"/>
      <c r="L1494" s="114"/>
      <c r="M1494" s="114"/>
    </row>
    <row r="1495" spans="10:13" x14ac:dyDescent="0.3">
      <c r="J1495" s="114"/>
      <c r="K1495" s="114"/>
      <c r="L1495" s="114"/>
      <c r="M1495" s="114"/>
    </row>
    <row r="1496" spans="10:13" x14ac:dyDescent="0.3">
      <c r="J1496" s="114"/>
      <c r="K1496" s="114"/>
      <c r="L1496" s="114"/>
      <c r="M1496" s="114"/>
    </row>
    <row r="1497" spans="10:13" x14ac:dyDescent="0.3">
      <c r="J1497" s="114"/>
      <c r="K1497" s="114"/>
      <c r="L1497" s="114"/>
      <c r="M1497" s="114"/>
    </row>
    <row r="1498" spans="10:13" x14ac:dyDescent="0.3">
      <c r="J1498" s="114"/>
      <c r="K1498" s="114"/>
      <c r="L1498" s="114"/>
      <c r="M1498" s="114"/>
    </row>
    <row r="1499" spans="10:13" x14ac:dyDescent="0.3">
      <c r="J1499" s="114"/>
      <c r="K1499" s="114"/>
      <c r="L1499" s="114"/>
      <c r="M1499" s="114"/>
    </row>
    <row r="1500" spans="10:13" x14ac:dyDescent="0.3">
      <c r="J1500" s="114"/>
      <c r="K1500" s="114"/>
      <c r="L1500" s="114"/>
      <c r="M1500" s="114"/>
    </row>
    <row r="1501" spans="10:13" x14ac:dyDescent="0.3">
      <c r="J1501" s="114"/>
      <c r="K1501" s="114"/>
      <c r="L1501" s="114"/>
      <c r="M1501" s="114"/>
    </row>
    <row r="1502" spans="10:13" x14ac:dyDescent="0.3">
      <c r="J1502" s="114"/>
      <c r="K1502" s="114"/>
      <c r="L1502" s="114"/>
      <c r="M1502" s="114"/>
    </row>
    <row r="1503" spans="10:13" x14ac:dyDescent="0.3">
      <c r="J1503" s="114"/>
      <c r="K1503" s="114"/>
      <c r="L1503" s="114"/>
      <c r="M1503" s="114"/>
    </row>
    <row r="1504" spans="10:13" x14ac:dyDescent="0.3">
      <c r="J1504" s="114"/>
      <c r="K1504" s="114"/>
      <c r="L1504" s="114"/>
      <c r="M1504" s="114"/>
    </row>
    <row r="1505" spans="10:13" x14ac:dyDescent="0.3">
      <c r="J1505" s="114"/>
      <c r="K1505" s="114"/>
      <c r="L1505" s="114"/>
      <c r="M1505" s="114"/>
    </row>
    <row r="1506" spans="10:13" x14ac:dyDescent="0.3">
      <c r="J1506" s="114"/>
      <c r="K1506" s="114"/>
      <c r="L1506" s="114"/>
      <c r="M1506" s="114"/>
    </row>
    <row r="1507" spans="10:13" x14ac:dyDescent="0.3">
      <c r="J1507" s="114"/>
      <c r="K1507" s="114"/>
      <c r="L1507" s="114"/>
      <c r="M1507" s="114"/>
    </row>
    <row r="1508" spans="10:13" x14ac:dyDescent="0.3">
      <c r="J1508" s="114"/>
      <c r="K1508" s="114"/>
      <c r="L1508" s="114"/>
      <c r="M1508" s="114"/>
    </row>
    <row r="1509" spans="10:13" x14ac:dyDescent="0.3">
      <c r="J1509" s="114"/>
      <c r="K1509" s="114"/>
      <c r="L1509" s="114"/>
      <c r="M1509" s="114"/>
    </row>
    <row r="1510" spans="10:13" x14ac:dyDescent="0.3">
      <c r="J1510" s="114"/>
      <c r="K1510" s="114"/>
      <c r="L1510" s="114"/>
      <c r="M1510" s="114"/>
    </row>
    <row r="1511" spans="10:13" x14ac:dyDescent="0.3">
      <c r="J1511" s="114"/>
      <c r="K1511" s="114"/>
      <c r="L1511" s="114"/>
      <c r="M1511" s="114"/>
    </row>
    <row r="1512" spans="10:13" x14ac:dyDescent="0.3">
      <c r="J1512" s="114"/>
      <c r="K1512" s="114"/>
      <c r="L1512" s="114"/>
      <c r="M1512" s="114"/>
    </row>
    <row r="1513" spans="10:13" x14ac:dyDescent="0.3">
      <c r="J1513" s="114"/>
      <c r="K1513" s="114"/>
      <c r="L1513" s="114"/>
      <c r="M1513" s="114"/>
    </row>
    <row r="1514" spans="10:13" x14ac:dyDescent="0.3">
      <c r="J1514" s="114"/>
      <c r="K1514" s="114"/>
      <c r="L1514" s="114"/>
      <c r="M1514" s="114"/>
    </row>
    <row r="1515" spans="10:13" x14ac:dyDescent="0.3">
      <c r="J1515" s="114"/>
      <c r="K1515" s="114"/>
      <c r="L1515" s="114"/>
      <c r="M1515" s="114"/>
    </row>
    <row r="1516" spans="10:13" x14ac:dyDescent="0.3">
      <c r="J1516" s="114"/>
      <c r="K1516" s="114"/>
      <c r="L1516" s="114"/>
      <c r="M1516" s="114"/>
    </row>
    <row r="1517" spans="10:13" x14ac:dyDescent="0.3">
      <c r="J1517" s="114"/>
      <c r="K1517" s="114"/>
      <c r="L1517" s="114"/>
      <c r="M1517" s="114"/>
    </row>
    <row r="1518" spans="10:13" x14ac:dyDescent="0.3">
      <c r="J1518" s="114"/>
      <c r="K1518" s="114"/>
      <c r="L1518" s="114"/>
      <c r="M1518" s="114"/>
    </row>
    <row r="1519" spans="10:13" x14ac:dyDescent="0.3">
      <c r="J1519" s="114"/>
      <c r="K1519" s="114"/>
      <c r="L1519" s="114"/>
      <c r="M1519" s="114"/>
    </row>
    <row r="1520" spans="10:13" x14ac:dyDescent="0.3">
      <c r="J1520" s="114"/>
      <c r="K1520" s="114"/>
      <c r="L1520" s="114"/>
      <c r="M1520" s="114"/>
    </row>
    <row r="1521" spans="10:13" x14ac:dyDescent="0.3">
      <c r="J1521" s="114"/>
      <c r="K1521" s="114"/>
      <c r="L1521" s="114"/>
      <c r="M1521" s="114"/>
    </row>
    <row r="1522" spans="10:13" x14ac:dyDescent="0.3">
      <c r="J1522" s="114"/>
      <c r="K1522" s="114"/>
      <c r="L1522" s="114"/>
      <c r="M1522" s="114"/>
    </row>
    <row r="1523" spans="10:13" x14ac:dyDescent="0.3">
      <c r="J1523" s="114"/>
      <c r="K1523" s="114"/>
      <c r="L1523" s="114"/>
      <c r="M1523" s="114"/>
    </row>
    <row r="1524" spans="10:13" x14ac:dyDescent="0.3">
      <c r="J1524" s="114"/>
      <c r="K1524" s="114"/>
      <c r="L1524" s="114"/>
      <c r="M1524" s="114"/>
    </row>
    <row r="1525" spans="10:13" x14ac:dyDescent="0.3">
      <c r="J1525" s="114"/>
      <c r="K1525" s="114"/>
      <c r="L1525" s="114"/>
      <c r="M1525" s="114"/>
    </row>
    <row r="1526" spans="10:13" x14ac:dyDescent="0.3">
      <c r="J1526" s="114"/>
      <c r="K1526" s="114"/>
      <c r="L1526" s="114"/>
      <c r="M1526" s="114"/>
    </row>
    <row r="1527" spans="10:13" x14ac:dyDescent="0.3">
      <c r="J1527" s="114"/>
      <c r="K1527" s="114"/>
      <c r="L1527" s="114"/>
      <c r="M1527" s="114"/>
    </row>
    <row r="1528" spans="10:13" x14ac:dyDescent="0.3">
      <c r="J1528" s="114"/>
      <c r="K1528" s="114"/>
      <c r="L1528" s="114"/>
      <c r="M1528" s="114"/>
    </row>
    <row r="1529" spans="10:13" x14ac:dyDescent="0.3">
      <c r="J1529" s="114"/>
      <c r="K1529" s="114"/>
      <c r="L1529" s="114"/>
      <c r="M1529" s="114"/>
    </row>
    <row r="1530" spans="10:13" x14ac:dyDescent="0.3">
      <c r="J1530" s="114"/>
      <c r="K1530" s="114"/>
      <c r="L1530" s="114"/>
      <c r="M1530" s="114"/>
    </row>
    <row r="1531" spans="10:13" x14ac:dyDescent="0.3">
      <c r="J1531" s="114"/>
      <c r="K1531" s="114"/>
      <c r="L1531" s="114"/>
      <c r="M1531" s="114"/>
    </row>
    <row r="1532" spans="10:13" x14ac:dyDescent="0.3">
      <c r="J1532" s="114"/>
      <c r="K1532" s="114"/>
      <c r="L1532" s="114"/>
      <c r="M1532" s="114"/>
    </row>
    <row r="1533" spans="10:13" x14ac:dyDescent="0.3">
      <c r="J1533" s="114"/>
      <c r="K1533" s="114"/>
      <c r="L1533" s="114"/>
      <c r="M1533" s="114"/>
    </row>
    <row r="1534" spans="10:13" x14ac:dyDescent="0.3">
      <c r="J1534" s="114"/>
      <c r="K1534" s="114"/>
      <c r="L1534" s="114"/>
      <c r="M1534" s="114"/>
    </row>
    <row r="1535" spans="10:13" x14ac:dyDescent="0.3">
      <c r="J1535" s="114"/>
      <c r="K1535" s="114"/>
      <c r="L1535" s="114"/>
      <c r="M1535" s="114"/>
    </row>
    <row r="1536" spans="10:13" x14ac:dyDescent="0.3">
      <c r="J1536" s="114"/>
      <c r="K1536" s="114"/>
      <c r="L1536" s="114"/>
      <c r="M1536" s="114"/>
    </row>
    <row r="1537" spans="10:13" x14ac:dyDescent="0.3">
      <c r="J1537" s="114"/>
      <c r="K1537" s="114"/>
      <c r="L1537" s="114"/>
      <c r="M1537" s="114"/>
    </row>
    <row r="1538" spans="10:13" x14ac:dyDescent="0.3">
      <c r="J1538" s="114"/>
      <c r="K1538" s="114"/>
      <c r="L1538" s="114"/>
      <c r="M1538" s="114"/>
    </row>
    <row r="1539" spans="10:13" x14ac:dyDescent="0.3">
      <c r="J1539" s="114"/>
      <c r="K1539" s="114"/>
      <c r="L1539" s="114"/>
      <c r="M1539" s="114"/>
    </row>
    <row r="1540" spans="10:13" x14ac:dyDescent="0.3">
      <c r="J1540" s="114"/>
      <c r="K1540" s="114"/>
      <c r="L1540" s="114"/>
      <c r="M1540" s="114"/>
    </row>
    <row r="1541" spans="10:13" x14ac:dyDescent="0.3">
      <c r="J1541" s="114"/>
      <c r="K1541" s="114"/>
      <c r="L1541" s="114"/>
      <c r="M1541" s="114"/>
    </row>
    <row r="1542" spans="10:13" x14ac:dyDescent="0.3">
      <c r="J1542" s="114"/>
      <c r="K1542" s="114"/>
      <c r="L1542" s="114"/>
      <c r="M1542" s="114"/>
    </row>
    <row r="1543" spans="10:13" x14ac:dyDescent="0.3">
      <c r="J1543" s="114"/>
      <c r="K1543" s="114"/>
      <c r="L1543" s="114"/>
      <c r="M1543" s="114"/>
    </row>
    <row r="1544" spans="10:13" x14ac:dyDescent="0.3">
      <c r="J1544" s="114"/>
      <c r="K1544" s="114"/>
      <c r="L1544" s="114"/>
      <c r="M1544" s="114"/>
    </row>
    <row r="1545" spans="10:13" x14ac:dyDescent="0.3">
      <c r="J1545" s="114"/>
      <c r="K1545" s="114"/>
      <c r="L1545" s="114"/>
      <c r="M1545" s="114"/>
    </row>
    <row r="1546" spans="10:13" x14ac:dyDescent="0.3">
      <c r="J1546" s="114"/>
      <c r="K1546" s="114"/>
      <c r="L1546" s="114"/>
      <c r="M1546" s="114"/>
    </row>
    <row r="1547" spans="10:13" x14ac:dyDescent="0.3">
      <c r="J1547" s="114"/>
      <c r="K1547" s="114"/>
      <c r="L1547" s="114"/>
      <c r="M1547" s="114"/>
    </row>
    <row r="1548" spans="10:13" x14ac:dyDescent="0.3">
      <c r="J1548" s="114"/>
      <c r="K1548" s="114"/>
      <c r="L1548" s="114"/>
      <c r="M1548" s="114"/>
    </row>
    <row r="1549" spans="10:13" x14ac:dyDescent="0.3">
      <c r="J1549" s="114"/>
      <c r="K1549" s="114"/>
      <c r="L1549" s="114"/>
      <c r="M1549" s="114"/>
    </row>
    <row r="1550" spans="10:13" x14ac:dyDescent="0.3">
      <c r="J1550" s="114"/>
      <c r="K1550" s="114"/>
      <c r="L1550" s="114"/>
      <c r="M1550" s="114"/>
    </row>
    <row r="1551" spans="10:13" x14ac:dyDescent="0.3">
      <c r="J1551" s="114"/>
      <c r="K1551" s="114"/>
      <c r="L1551" s="114"/>
      <c r="M1551" s="114"/>
    </row>
    <row r="1552" spans="10:13" x14ac:dyDescent="0.3">
      <c r="J1552" s="114"/>
      <c r="K1552" s="114"/>
      <c r="L1552" s="114"/>
      <c r="M1552" s="114"/>
    </row>
    <row r="1553" spans="10:13" x14ac:dyDescent="0.3">
      <c r="J1553" s="114"/>
      <c r="K1553" s="114"/>
      <c r="L1553" s="114"/>
      <c r="M1553" s="114"/>
    </row>
    <row r="1554" spans="10:13" x14ac:dyDescent="0.3">
      <c r="J1554" s="114"/>
      <c r="K1554" s="114"/>
      <c r="L1554" s="114"/>
      <c r="M1554" s="114"/>
    </row>
    <row r="1555" spans="10:13" x14ac:dyDescent="0.3">
      <c r="J1555" s="114"/>
      <c r="K1555" s="114"/>
      <c r="L1555" s="114"/>
      <c r="M1555" s="114"/>
    </row>
    <row r="1556" spans="10:13" x14ac:dyDescent="0.3">
      <c r="J1556" s="114"/>
      <c r="K1556" s="114"/>
      <c r="L1556" s="114"/>
      <c r="M1556" s="114"/>
    </row>
    <row r="1557" spans="10:13" x14ac:dyDescent="0.3">
      <c r="J1557" s="114"/>
      <c r="K1557" s="114"/>
      <c r="L1557" s="114"/>
      <c r="M1557" s="114"/>
    </row>
    <row r="1558" spans="10:13" x14ac:dyDescent="0.3">
      <c r="J1558" s="114"/>
      <c r="K1558" s="114"/>
      <c r="L1558" s="114"/>
      <c r="M1558" s="114"/>
    </row>
    <row r="1559" spans="10:13" x14ac:dyDescent="0.3">
      <c r="J1559" s="114"/>
      <c r="K1559" s="114"/>
      <c r="L1559" s="114"/>
      <c r="M1559" s="114"/>
    </row>
    <row r="1560" spans="10:13" x14ac:dyDescent="0.3">
      <c r="J1560" s="114"/>
      <c r="K1560" s="114"/>
      <c r="L1560" s="114"/>
      <c r="M1560" s="114"/>
    </row>
    <row r="1561" spans="10:13" x14ac:dyDescent="0.3">
      <c r="J1561" s="114"/>
      <c r="K1561" s="114"/>
      <c r="L1561" s="114"/>
      <c r="M1561" s="114"/>
    </row>
    <row r="1562" spans="10:13" x14ac:dyDescent="0.3">
      <c r="J1562" s="114"/>
      <c r="K1562" s="114"/>
      <c r="L1562" s="114"/>
      <c r="M1562" s="114"/>
    </row>
    <row r="1563" spans="10:13" x14ac:dyDescent="0.3">
      <c r="J1563" s="114"/>
      <c r="K1563" s="114"/>
      <c r="L1563" s="114"/>
      <c r="M1563" s="114"/>
    </row>
    <row r="1564" spans="10:13" x14ac:dyDescent="0.3">
      <c r="J1564" s="114"/>
      <c r="K1564" s="114"/>
      <c r="L1564" s="114"/>
      <c r="M1564" s="114"/>
    </row>
    <row r="1565" spans="10:13" x14ac:dyDescent="0.3">
      <c r="J1565" s="114"/>
      <c r="K1565" s="114"/>
      <c r="L1565" s="114"/>
      <c r="M1565" s="114"/>
    </row>
    <row r="1566" spans="10:13" x14ac:dyDescent="0.3">
      <c r="J1566" s="114"/>
      <c r="K1566" s="114"/>
      <c r="L1566" s="114"/>
      <c r="M1566" s="114"/>
    </row>
    <row r="1567" spans="10:13" x14ac:dyDescent="0.3">
      <c r="J1567" s="114"/>
      <c r="K1567" s="114"/>
      <c r="L1567" s="114"/>
      <c r="M1567" s="114"/>
    </row>
    <row r="1568" spans="10:13" x14ac:dyDescent="0.3">
      <c r="J1568" s="114"/>
      <c r="K1568" s="114"/>
      <c r="L1568" s="114"/>
      <c r="M1568" s="114"/>
    </row>
    <row r="1569" spans="10:13" x14ac:dyDescent="0.3">
      <c r="J1569" s="114"/>
      <c r="K1569" s="114"/>
      <c r="L1569" s="114"/>
      <c r="M1569" s="114"/>
    </row>
    <row r="1570" spans="10:13" x14ac:dyDescent="0.3">
      <c r="J1570" s="114"/>
      <c r="K1570" s="114"/>
      <c r="L1570" s="114"/>
      <c r="M1570" s="114"/>
    </row>
    <row r="1571" spans="10:13" x14ac:dyDescent="0.3">
      <c r="J1571" s="114"/>
      <c r="K1571" s="114"/>
      <c r="L1571" s="114"/>
      <c r="M1571" s="114"/>
    </row>
    <row r="1572" spans="10:13" x14ac:dyDescent="0.3">
      <c r="J1572" s="114"/>
      <c r="K1572" s="114"/>
      <c r="L1572" s="114"/>
      <c r="M1572" s="114"/>
    </row>
    <row r="1573" spans="10:13" x14ac:dyDescent="0.3">
      <c r="J1573" s="114"/>
      <c r="K1573" s="114"/>
      <c r="L1573" s="114"/>
      <c r="M1573" s="114"/>
    </row>
    <row r="1574" spans="10:13" x14ac:dyDescent="0.3">
      <c r="J1574" s="114"/>
      <c r="K1574" s="114"/>
      <c r="L1574" s="114"/>
      <c r="M1574" s="114"/>
    </row>
    <row r="1575" spans="10:13" x14ac:dyDescent="0.3">
      <c r="J1575" s="114"/>
      <c r="K1575" s="114"/>
      <c r="L1575" s="114"/>
      <c r="M1575" s="114"/>
    </row>
    <row r="1576" spans="10:13" x14ac:dyDescent="0.3">
      <c r="J1576" s="114"/>
      <c r="K1576" s="114"/>
      <c r="L1576" s="114"/>
      <c r="M1576" s="114"/>
    </row>
    <row r="1577" spans="10:13" x14ac:dyDescent="0.3">
      <c r="J1577" s="114"/>
      <c r="K1577" s="114"/>
      <c r="L1577" s="114"/>
      <c r="M1577" s="114"/>
    </row>
    <row r="1578" spans="10:13" x14ac:dyDescent="0.3">
      <c r="J1578" s="114"/>
      <c r="K1578" s="114"/>
      <c r="L1578" s="114"/>
      <c r="M1578" s="114"/>
    </row>
    <row r="1579" spans="10:13" x14ac:dyDescent="0.3">
      <c r="J1579" s="114"/>
      <c r="K1579" s="114"/>
      <c r="L1579" s="114"/>
      <c r="M1579" s="114"/>
    </row>
    <row r="1580" spans="10:13" x14ac:dyDescent="0.3">
      <c r="J1580" s="114"/>
      <c r="K1580" s="114"/>
      <c r="L1580" s="114"/>
      <c r="M1580" s="114"/>
    </row>
    <row r="1581" spans="10:13" x14ac:dyDescent="0.3">
      <c r="J1581" s="114"/>
      <c r="K1581" s="114"/>
      <c r="L1581" s="114"/>
      <c r="M1581" s="114"/>
    </row>
    <row r="1582" spans="10:13" x14ac:dyDescent="0.3">
      <c r="J1582" s="114"/>
      <c r="K1582" s="114"/>
      <c r="L1582" s="114"/>
      <c r="M1582" s="114"/>
    </row>
    <row r="1583" spans="10:13" x14ac:dyDescent="0.3">
      <c r="J1583" s="114"/>
      <c r="K1583" s="114"/>
      <c r="L1583" s="114"/>
      <c r="M1583" s="114"/>
    </row>
    <row r="1584" spans="10:13" x14ac:dyDescent="0.3">
      <c r="J1584" s="114"/>
      <c r="K1584" s="114"/>
      <c r="L1584" s="114"/>
      <c r="M1584" s="114"/>
    </row>
    <row r="1585" spans="10:13" x14ac:dyDescent="0.3">
      <c r="J1585" s="114"/>
      <c r="K1585" s="114"/>
      <c r="L1585" s="114"/>
      <c r="M1585" s="114"/>
    </row>
    <row r="1586" spans="10:13" x14ac:dyDescent="0.3">
      <c r="J1586" s="114"/>
      <c r="K1586" s="114"/>
      <c r="L1586" s="114"/>
      <c r="M1586" s="114"/>
    </row>
    <row r="1587" spans="10:13" x14ac:dyDescent="0.3">
      <c r="J1587" s="114"/>
      <c r="K1587" s="114"/>
      <c r="L1587" s="114"/>
      <c r="M1587" s="114"/>
    </row>
    <row r="1588" spans="10:13" x14ac:dyDescent="0.3">
      <c r="J1588" s="114"/>
      <c r="K1588" s="114"/>
      <c r="L1588" s="114"/>
      <c r="M1588" s="114"/>
    </row>
    <row r="1589" spans="10:13" x14ac:dyDescent="0.3">
      <c r="J1589" s="114"/>
      <c r="K1589" s="114"/>
      <c r="L1589" s="114"/>
      <c r="M1589" s="114"/>
    </row>
    <row r="1590" spans="10:13" x14ac:dyDescent="0.3">
      <c r="J1590" s="114"/>
      <c r="K1590" s="114"/>
      <c r="L1590" s="114"/>
      <c r="M1590" s="114"/>
    </row>
    <row r="1591" spans="10:13" x14ac:dyDescent="0.3">
      <c r="J1591" s="114"/>
      <c r="K1591" s="114"/>
      <c r="L1591" s="114"/>
      <c r="M1591" s="114"/>
    </row>
    <row r="1592" spans="10:13" x14ac:dyDescent="0.3">
      <c r="J1592" s="114"/>
      <c r="K1592" s="114"/>
      <c r="L1592" s="114"/>
      <c r="M1592" s="114"/>
    </row>
    <row r="1593" spans="10:13" x14ac:dyDescent="0.3">
      <c r="J1593" s="114"/>
      <c r="K1593" s="114"/>
      <c r="L1593" s="114"/>
      <c r="M1593" s="114"/>
    </row>
    <row r="1594" spans="10:13" x14ac:dyDescent="0.3">
      <c r="J1594" s="114"/>
      <c r="K1594" s="114"/>
      <c r="L1594" s="114"/>
      <c r="M1594" s="114"/>
    </row>
    <row r="1595" spans="10:13" x14ac:dyDescent="0.3">
      <c r="J1595" s="114"/>
      <c r="K1595" s="114"/>
      <c r="L1595" s="114"/>
      <c r="M1595" s="114"/>
    </row>
    <row r="1596" spans="10:13" x14ac:dyDescent="0.3">
      <c r="J1596" s="114"/>
      <c r="K1596" s="114"/>
      <c r="L1596" s="114"/>
      <c r="M1596" s="114"/>
    </row>
    <row r="1597" spans="10:13" x14ac:dyDescent="0.3">
      <c r="J1597" s="114"/>
      <c r="K1597" s="114"/>
      <c r="L1597" s="114"/>
      <c r="M1597" s="114"/>
    </row>
    <row r="1598" spans="10:13" x14ac:dyDescent="0.3">
      <c r="J1598" s="114"/>
      <c r="K1598" s="114"/>
      <c r="L1598" s="114"/>
      <c r="M1598" s="114"/>
    </row>
    <row r="1599" spans="10:13" x14ac:dyDescent="0.3">
      <c r="J1599" s="114"/>
      <c r="K1599" s="114"/>
      <c r="L1599" s="114"/>
      <c r="M1599" s="114"/>
    </row>
    <row r="1600" spans="10:13" x14ac:dyDescent="0.3">
      <c r="J1600" s="114"/>
      <c r="K1600" s="114"/>
      <c r="L1600" s="114"/>
      <c r="M1600" s="114"/>
    </row>
    <row r="1601" spans="10:13" x14ac:dyDescent="0.3">
      <c r="J1601" s="114"/>
      <c r="K1601" s="114"/>
      <c r="L1601" s="114"/>
      <c r="M1601" s="114"/>
    </row>
    <row r="1602" spans="10:13" x14ac:dyDescent="0.3">
      <c r="J1602" s="114"/>
      <c r="K1602" s="114"/>
      <c r="L1602" s="114"/>
      <c r="M1602" s="114"/>
    </row>
    <row r="1603" spans="10:13" x14ac:dyDescent="0.3">
      <c r="J1603" s="114"/>
      <c r="K1603" s="114"/>
      <c r="L1603" s="114"/>
      <c r="M1603" s="114"/>
    </row>
    <row r="1604" spans="10:13" x14ac:dyDescent="0.3">
      <c r="J1604" s="114"/>
      <c r="K1604" s="114"/>
      <c r="L1604" s="114"/>
      <c r="M1604" s="114"/>
    </row>
    <row r="1605" spans="10:13" x14ac:dyDescent="0.3">
      <c r="J1605" s="114"/>
      <c r="K1605" s="114"/>
      <c r="L1605" s="114"/>
      <c r="M1605" s="114"/>
    </row>
    <row r="1606" spans="10:13" x14ac:dyDescent="0.3">
      <c r="J1606" s="114"/>
      <c r="K1606" s="114"/>
      <c r="L1606" s="114"/>
      <c r="M1606" s="114"/>
    </row>
    <row r="1607" spans="10:13" x14ac:dyDescent="0.3">
      <c r="J1607" s="114"/>
      <c r="K1607" s="114"/>
      <c r="L1607" s="114"/>
      <c r="M1607" s="114"/>
    </row>
    <row r="1608" spans="10:13" x14ac:dyDescent="0.3">
      <c r="J1608" s="114"/>
      <c r="K1608" s="114"/>
      <c r="L1608" s="114"/>
      <c r="M1608" s="114"/>
    </row>
    <row r="1609" spans="10:13" x14ac:dyDescent="0.3">
      <c r="J1609" s="114"/>
      <c r="K1609" s="114"/>
      <c r="L1609" s="114"/>
      <c r="M1609" s="114"/>
    </row>
    <row r="1610" spans="10:13" x14ac:dyDescent="0.3">
      <c r="J1610" s="114"/>
      <c r="K1610" s="114"/>
      <c r="L1610" s="114"/>
      <c r="M1610" s="114"/>
    </row>
    <row r="1611" spans="10:13" x14ac:dyDescent="0.3">
      <c r="J1611" s="114"/>
      <c r="K1611" s="114"/>
      <c r="L1611" s="114"/>
      <c r="M1611" s="114"/>
    </row>
    <row r="1612" spans="10:13" x14ac:dyDescent="0.3">
      <c r="J1612" s="114"/>
      <c r="K1612" s="114"/>
      <c r="L1612" s="114"/>
      <c r="M1612" s="114"/>
    </row>
    <row r="1613" spans="10:13" x14ac:dyDescent="0.3">
      <c r="J1613" s="114"/>
      <c r="K1613" s="114"/>
      <c r="L1613" s="114"/>
      <c r="M1613" s="114"/>
    </row>
    <row r="1614" spans="10:13" x14ac:dyDescent="0.3">
      <c r="J1614" s="114"/>
      <c r="K1614" s="114"/>
      <c r="L1614" s="114"/>
      <c r="M1614" s="114"/>
    </row>
    <row r="1615" spans="10:13" x14ac:dyDescent="0.3">
      <c r="J1615" s="114"/>
      <c r="K1615" s="114"/>
      <c r="L1615" s="114"/>
      <c r="M1615" s="114"/>
    </row>
    <row r="1616" spans="10:13" x14ac:dyDescent="0.3">
      <c r="J1616" s="114"/>
      <c r="K1616" s="114"/>
      <c r="L1616" s="114"/>
      <c r="M1616" s="114"/>
    </row>
    <row r="1617" spans="10:13" x14ac:dyDescent="0.3">
      <c r="J1617" s="114"/>
      <c r="K1617" s="114"/>
      <c r="L1617" s="114"/>
      <c r="M1617" s="114"/>
    </row>
    <row r="1618" spans="10:13" x14ac:dyDescent="0.3">
      <c r="J1618" s="114"/>
      <c r="K1618" s="114"/>
      <c r="L1618" s="114"/>
      <c r="M1618" s="114"/>
    </row>
    <row r="1619" spans="10:13" x14ac:dyDescent="0.3">
      <c r="J1619" s="114"/>
      <c r="K1619" s="114"/>
      <c r="L1619" s="114"/>
      <c r="M1619" s="114"/>
    </row>
    <row r="1620" spans="10:13" x14ac:dyDescent="0.3">
      <c r="J1620" s="114"/>
      <c r="K1620" s="114"/>
      <c r="L1620" s="114"/>
      <c r="M1620" s="114"/>
    </row>
    <row r="1621" spans="10:13" x14ac:dyDescent="0.3">
      <c r="J1621" s="114"/>
      <c r="K1621" s="114"/>
      <c r="L1621" s="114"/>
      <c r="M1621" s="114"/>
    </row>
    <row r="1622" spans="10:13" x14ac:dyDescent="0.3">
      <c r="J1622" s="114"/>
      <c r="K1622" s="114"/>
      <c r="L1622" s="114"/>
      <c r="M1622" s="114"/>
    </row>
    <row r="1623" spans="10:13" x14ac:dyDescent="0.3">
      <c r="J1623" s="114"/>
      <c r="K1623" s="114"/>
      <c r="L1623" s="114"/>
      <c r="M1623" s="114"/>
    </row>
    <row r="1624" spans="10:13" x14ac:dyDescent="0.3">
      <c r="J1624" s="114"/>
      <c r="K1624" s="114"/>
      <c r="L1624" s="114"/>
      <c r="M1624" s="114"/>
    </row>
    <row r="1625" spans="10:13" x14ac:dyDescent="0.3">
      <c r="J1625" s="114"/>
      <c r="K1625" s="114"/>
      <c r="L1625" s="114"/>
      <c r="M1625" s="114"/>
    </row>
    <row r="1626" spans="10:13" x14ac:dyDescent="0.3">
      <c r="J1626" s="114"/>
      <c r="K1626" s="114"/>
      <c r="L1626" s="114"/>
      <c r="M1626" s="114"/>
    </row>
    <row r="1627" spans="10:13" x14ac:dyDescent="0.3">
      <c r="J1627" s="114"/>
      <c r="K1627" s="114"/>
      <c r="L1627" s="114"/>
      <c r="M1627" s="114"/>
    </row>
    <row r="1628" spans="10:13" x14ac:dyDescent="0.3">
      <c r="J1628" s="114"/>
      <c r="K1628" s="114"/>
      <c r="L1628" s="114"/>
      <c r="M1628" s="114"/>
    </row>
    <row r="1629" spans="10:13" x14ac:dyDescent="0.3">
      <c r="J1629" s="114"/>
      <c r="K1629" s="114"/>
      <c r="L1629" s="114"/>
      <c r="M1629" s="114"/>
    </row>
    <row r="1630" spans="10:13" x14ac:dyDescent="0.3">
      <c r="J1630" s="114"/>
      <c r="K1630" s="114"/>
      <c r="L1630" s="114"/>
      <c r="M1630" s="114"/>
    </row>
    <row r="1631" spans="10:13" x14ac:dyDescent="0.3">
      <c r="J1631" s="114"/>
      <c r="K1631" s="114"/>
      <c r="L1631" s="114"/>
      <c r="M1631" s="114"/>
    </row>
    <row r="1632" spans="10:13" x14ac:dyDescent="0.3">
      <c r="J1632" s="114"/>
      <c r="K1632" s="114"/>
      <c r="L1632" s="114"/>
      <c r="M1632" s="114"/>
    </row>
    <row r="1633" spans="10:13" x14ac:dyDescent="0.3">
      <c r="J1633" s="114"/>
      <c r="K1633" s="114"/>
      <c r="L1633" s="114"/>
      <c r="M1633" s="114"/>
    </row>
    <row r="1634" spans="10:13" x14ac:dyDescent="0.3">
      <c r="J1634" s="114"/>
      <c r="K1634" s="114"/>
      <c r="L1634" s="114"/>
      <c r="M1634" s="114"/>
    </row>
    <row r="1635" spans="10:13" x14ac:dyDescent="0.3">
      <c r="J1635" s="114"/>
      <c r="K1635" s="114"/>
      <c r="L1635" s="114"/>
      <c r="M1635" s="114"/>
    </row>
    <row r="1636" spans="10:13" x14ac:dyDescent="0.3">
      <c r="J1636" s="114"/>
      <c r="K1636" s="114"/>
      <c r="L1636" s="114"/>
      <c r="M1636" s="114"/>
    </row>
    <row r="1637" spans="10:13" x14ac:dyDescent="0.3">
      <c r="J1637" s="114"/>
      <c r="K1637" s="114"/>
      <c r="L1637" s="114"/>
      <c r="M1637" s="114"/>
    </row>
    <row r="1638" spans="10:13" x14ac:dyDescent="0.3">
      <c r="J1638" s="114"/>
      <c r="K1638" s="114"/>
      <c r="L1638" s="114"/>
      <c r="M1638" s="114"/>
    </row>
    <row r="1639" spans="10:13" x14ac:dyDescent="0.3">
      <c r="J1639" s="114"/>
      <c r="K1639" s="114"/>
      <c r="L1639" s="114"/>
      <c r="M1639" s="114"/>
    </row>
    <row r="1640" spans="10:13" x14ac:dyDescent="0.3">
      <c r="J1640" s="114"/>
      <c r="K1640" s="114"/>
      <c r="L1640" s="114"/>
      <c r="M1640" s="114"/>
    </row>
    <row r="1641" spans="10:13" x14ac:dyDescent="0.3">
      <c r="J1641" s="114"/>
      <c r="K1641" s="114"/>
      <c r="L1641" s="114"/>
      <c r="M1641" s="114"/>
    </row>
    <row r="1642" spans="10:13" x14ac:dyDescent="0.3">
      <c r="J1642" s="114"/>
      <c r="K1642" s="114"/>
      <c r="L1642" s="114"/>
      <c r="M1642" s="114"/>
    </row>
    <row r="1643" spans="10:13" x14ac:dyDescent="0.3">
      <c r="J1643" s="114"/>
      <c r="K1643" s="114"/>
      <c r="L1643" s="114"/>
      <c r="M1643" s="114"/>
    </row>
    <row r="1644" spans="10:13" x14ac:dyDescent="0.3">
      <c r="J1644" s="114"/>
      <c r="K1644" s="114"/>
      <c r="L1644" s="114"/>
      <c r="M1644" s="114"/>
    </row>
    <row r="1645" spans="10:13" x14ac:dyDescent="0.3">
      <c r="J1645" s="114"/>
      <c r="K1645" s="114"/>
      <c r="L1645" s="114"/>
      <c r="M1645" s="114"/>
    </row>
    <row r="1646" spans="10:13" x14ac:dyDescent="0.3">
      <c r="J1646" s="114"/>
      <c r="K1646" s="114"/>
      <c r="L1646" s="114"/>
      <c r="M1646" s="114"/>
    </row>
    <row r="1647" spans="10:13" x14ac:dyDescent="0.3">
      <c r="J1647" s="114"/>
      <c r="K1647" s="114"/>
      <c r="L1647" s="114"/>
      <c r="M1647" s="114"/>
    </row>
    <row r="1648" spans="10:13" x14ac:dyDescent="0.3">
      <c r="J1648" s="114"/>
      <c r="K1648" s="114"/>
      <c r="L1648" s="114"/>
      <c r="M1648" s="114"/>
    </row>
    <row r="1649" spans="10:13" x14ac:dyDescent="0.3">
      <c r="J1649" s="114"/>
      <c r="K1649" s="114"/>
      <c r="L1649" s="114"/>
      <c r="M1649" s="114"/>
    </row>
    <row r="1650" spans="10:13" x14ac:dyDescent="0.3">
      <c r="J1650" s="114"/>
      <c r="K1650" s="114"/>
      <c r="L1650" s="114"/>
      <c r="M1650" s="114"/>
    </row>
    <row r="1651" spans="10:13" x14ac:dyDescent="0.3">
      <c r="J1651" s="114"/>
      <c r="K1651" s="114"/>
      <c r="L1651" s="114"/>
      <c r="M1651" s="114"/>
    </row>
    <row r="1652" spans="10:13" x14ac:dyDescent="0.3">
      <c r="J1652" s="114"/>
      <c r="K1652" s="114"/>
      <c r="L1652" s="114"/>
      <c r="M1652" s="114"/>
    </row>
    <row r="1653" spans="10:13" x14ac:dyDescent="0.3">
      <c r="J1653" s="114"/>
      <c r="K1653" s="114"/>
      <c r="L1653" s="114"/>
      <c r="M1653" s="114"/>
    </row>
    <row r="1654" spans="10:13" x14ac:dyDescent="0.3">
      <c r="J1654" s="114"/>
      <c r="K1654" s="114"/>
      <c r="L1654" s="114"/>
      <c r="M1654" s="114"/>
    </row>
    <row r="1655" spans="10:13" x14ac:dyDescent="0.3">
      <c r="J1655" s="114"/>
      <c r="K1655" s="114"/>
      <c r="L1655" s="114"/>
      <c r="M1655" s="114"/>
    </row>
    <row r="1656" spans="10:13" x14ac:dyDescent="0.3">
      <c r="J1656" s="114"/>
      <c r="K1656" s="114"/>
      <c r="L1656" s="114"/>
      <c r="M1656" s="114"/>
    </row>
    <row r="1657" spans="10:13" x14ac:dyDescent="0.3">
      <c r="J1657" s="114"/>
      <c r="K1657" s="114"/>
      <c r="L1657" s="114"/>
      <c r="M1657" s="114"/>
    </row>
    <row r="1658" spans="10:13" x14ac:dyDescent="0.3">
      <c r="J1658" s="114"/>
      <c r="K1658" s="114"/>
      <c r="L1658" s="114"/>
      <c r="M1658" s="114"/>
    </row>
    <row r="1659" spans="10:13" x14ac:dyDescent="0.3">
      <c r="J1659" s="114"/>
      <c r="K1659" s="114"/>
      <c r="L1659" s="114"/>
      <c r="M1659" s="114"/>
    </row>
    <row r="1660" spans="10:13" x14ac:dyDescent="0.3">
      <c r="J1660" s="114"/>
      <c r="K1660" s="114"/>
      <c r="L1660" s="114"/>
      <c r="M1660" s="114"/>
    </row>
    <row r="1661" spans="10:13" x14ac:dyDescent="0.3">
      <c r="J1661" s="114"/>
      <c r="K1661" s="114"/>
      <c r="L1661" s="114"/>
      <c r="M1661" s="114"/>
    </row>
    <row r="1662" spans="10:13" x14ac:dyDescent="0.3">
      <c r="J1662" s="114"/>
      <c r="K1662" s="114"/>
      <c r="L1662" s="114"/>
      <c r="M1662" s="114"/>
    </row>
    <row r="1663" spans="10:13" x14ac:dyDescent="0.3">
      <c r="J1663" s="114"/>
      <c r="K1663" s="114"/>
      <c r="L1663" s="114"/>
      <c r="M1663" s="114"/>
    </row>
    <row r="1664" spans="10:13" x14ac:dyDescent="0.3">
      <c r="J1664" s="114"/>
      <c r="K1664" s="114"/>
      <c r="L1664" s="114"/>
      <c r="M1664" s="114"/>
    </row>
    <row r="1665" spans="10:13" x14ac:dyDescent="0.3">
      <c r="J1665" s="114"/>
      <c r="K1665" s="114"/>
      <c r="L1665" s="114"/>
      <c r="M1665" s="114"/>
    </row>
    <row r="1666" spans="10:13" x14ac:dyDescent="0.3">
      <c r="J1666" s="114"/>
      <c r="K1666" s="114"/>
      <c r="L1666" s="114"/>
      <c r="M1666" s="114"/>
    </row>
    <row r="1667" spans="10:13" x14ac:dyDescent="0.3">
      <c r="J1667" s="114"/>
      <c r="K1667" s="114"/>
      <c r="L1667" s="114"/>
      <c r="M1667" s="114"/>
    </row>
    <row r="1668" spans="10:13" x14ac:dyDescent="0.3">
      <c r="J1668" s="114"/>
      <c r="K1668" s="114"/>
      <c r="L1668" s="114"/>
      <c r="M1668" s="114"/>
    </row>
    <row r="1669" spans="10:13" x14ac:dyDescent="0.3">
      <c r="J1669" s="114"/>
      <c r="K1669" s="114"/>
      <c r="L1669" s="114"/>
      <c r="M1669" s="114"/>
    </row>
    <row r="1670" spans="10:13" x14ac:dyDescent="0.3">
      <c r="J1670" s="114"/>
      <c r="K1670" s="114"/>
      <c r="L1670" s="114"/>
      <c r="M1670" s="114"/>
    </row>
    <row r="1671" spans="10:13" x14ac:dyDescent="0.3">
      <c r="J1671" s="114"/>
      <c r="K1671" s="114"/>
      <c r="L1671" s="114"/>
      <c r="M1671" s="114"/>
    </row>
    <row r="1672" spans="10:13" x14ac:dyDescent="0.3">
      <c r="J1672" s="114"/>
      <c r="K1672" s="114"/>
      <c r="L1672" s="114"/>
      <c r="M1672" s="114"/>
    </row>
    <row r="1673" spans="10:13" x14ac:dyDescent="0.3">
      <c r="J1673" s="114"/>
      <c r="K1673" s="114"/>
      <c r="L1673" s="114"/>
      <c r="M1673" s="114"/>
    </row>
    <row r="1674" spans="10:13" x14ac:dyDescent="0.3">
      <c r="J1674" s="114"/>
      <c r="K1674" s="114"/>
      <c r="L1674" s="114"/>
      <c r="M1674" s="114"/>
    </row>
    <row r="1675" spans="10:13" x14ac:dyDescent="0.3">
      <c r="J1675" s="114"/>
      <c r="K1675" s="114"/>
      <c r="L1675" s="114"/>
      <c r="M1675" s="114"/>
    </row>
    <row r="1676" spans="10:13" x14ac:dyDescent="0.3">
      <c r="J1676" s="114"/>
      <c r="K1676" s="114"/>
      <c r="L1676" s="114"/>
      <c r="M1676" s="114"/>
    </row>
    <row r="1677" spans="10:13" x14ac:dyDescent="0.3">
      <c r="J1677" s="114"/>
      <c r="K1677" s="114"/>
      <c r="L1677" s="114"/>
      <c r="M1677" s="114"/>
    </row>
    <row r="1678" spans="10:13" x14ac:dyDescent="0.3">
      <c r="J1678" s="114"/>
      <c r="K1678" s="114"/>
      <c r="L1678" s="114"/>
      <c r="M1678" s="114"/>
    </row>
    <row r="1679" spans="10:13" x14ac:dyDescent="0.3">
      <c r="J1679" s="114"/>
      <c r="K1679" s="114"/>
      <c r="L1679" s="114"/>
      <c r="M1679" s="114"/>
    </row>
    <row r="1680" spans="10:13" x14ac:dyDescent="0.3">
      <c r="J1680" s="114"/>
      <c r="K1680" s="114"/>
      <c r="L1680" s="114"/>
      <c r="M1680" s="114"/>
    </row>
    <row r="1681" spans="10:13" x14ac:dyDescent="0.3">
      <c r="J1681" s="114"/>
      <c r="K1681" s="114"/>
      <c r="L1681" s="114"/>
      <c r="M1681" s="114"/>
    </row>
    <row r="1682" spans="10:13" x14ac:dyDescent="0.3">
      <c r="J1682" s="114"/>
      <c r="K1682" s="114"/>
      <c r="L1682" s="114"/>
      <c r="M1682" s="114"/>
    </row>
    <row r="1683" spans="10:13" x14ac:dyDescent="0.3">
      <c r="J1683" s="114"/>
      <c r="K1683" s="114"/>
      <c r="L1683" s="114"/>
      <c r="M1683" s="114"/>
    </row>
    <row r="1684" spans="10:13" x14ac:dyDescent="0.3">
      <c r="J1684" s="114"/>
      <c r="K1684" s="114"/>
      <c r="L1684" s="114"/>
      <c r="M1684" s="114"/>
    </row>
    <row r="1685" spans="10:13" x14ac:dyDescent="0.3">
      <c r="J1685" s="114"/>
      <c r="K1685" s="114"/>
      <c r="L1685" s="114"/>
      <c r="M1685" s="114"/>
    </row>
    <row r="1686" spans="10:13" x14ac:dyDescent="0.3">
      <c r="J1686" s="114"/>
      <c r="K1686" s="114"/>
      <c r="L1686" s="114"/>
      <c r="M1686" s="114"/>
    </row>
    <row r="1687" spans="10:13" x14ac:dyDescent="0.3">
      <c r="J1687" s="114"/>
      <c r="K1687" s="114"/>
      <c r="L1687" s="114"/>
      <c r="M1687" s="114"/>
    </row>
    <row r="1688" spans="10:13" x14ac:dyDescent="0.3">
      <c r="J1688" s="114"/>
      <c r="K1688" s="114"/>
      <c r="L1688" s="114"/>
      <c r="M1688" s="114"/>
    </row>
    <row r="1689" spans="10:13" x14ac:dyDescent="0.3">
      <c r="J1689" s="114"/>
      <c r="K1689" s="114"/>
      <c r="L1689" s="114"/>
      <c r="M1689" s="114"/>
    </row>
    <row r="1690" spans="10:13" x14ac:dyDescent="0.3">
      <c r="J1690" s="114"/>
      <c r="K1690" s="114"/>
      <c r="L1690" s="114"/>
      <c r="M1690" s="114"/>
    </row>
    <row r="1691" spans="10:13" x14ac:dyDescent="0.3">
      <c r="J1691" s="114"/>
      <c r="K1691" s="114"/>
      <c r="L1691" s="114"/>
      <c r="M1691" s="114"/>
    </row>
    <row r="1692" spans="10:13" x14ac:dyDescent="0.3">
      <c r="J1692" s="114"/>
      <c r="K1692" s="114"/>
      <c r="L1692" s="114"/>
      <c r="M1692" s="114"/>
    </row>
    <row r="1693" spans="10:13" x14ac:dyDescent="0.3">
      <c r="J1693" s="114"/>
      <c r="K1693" s="114"/>
      <c r="L1693" s="114"/>
      <c r="M1693" s="114"/>
    </row>
    <row r="1694" spans="10:13" x14ac:dyDescent="0.3">
      <c r="J1694" s="114"/>
      <c r="K1694" s="114"/>
      <c r="L1694" s="114"/>
      <c r="M1694" s="114"/>
    </row>
    <row r="1695" spans="10:13" x14ac:dyDescent="0.3">
      <c r="J1695" s="114"/>
      <c r="K1695" s="114"/>
      <c r="L1695" s="114"/>
      <c r="M1695" s="114"/>
    </row>
    <row r="1696" spans="10:13" x14ac:dyDescent="0.3">
      <c r="J1696" s="114"/>
      <c r="K1696" s="114"/>
      <c r="L1696" s="114"/>
      <c r="M1696" s="114"/>
    </row>
    <row r="1697" spans="10:13" x14ac:dyDescent="0.3">
      <c r="J1697" s="114"/>
      <c r="K1697" s="114"/>
      <c r="L1697" s="114"/>
      <c r="M1697" s="114"/>
    </row>
    <row r="1698" spans="10:13" x14ac:dyDescent="0.3">
      <c r="J1698" s="114"/>
      <c r="K1698" s="114"/>
      <c r="L1698" s="114"/>
      <c r="M1698" s="114"/>
    </row>
    <row r="1699" spans="10:13" x14ac:dyDescent="0.3">
      <c r="J1699" s="114"/>
      <c r="K1699" s="114"/>
      <c r="L1699" s="114"/>
      <c r="M1699" s="114"/>
    </row>
    <row r="1700" spans="10:13" x14ac:dyDescent="0.3">
      <c r="J1700" s="114"/>
      <c r="K1700" s="114"/>
      <c r="L1700" s="114"/>
      <c r="M1700" s="114"/>
    </row>
    <row r="1701" spans="10:13" x14ac:dyDescent="0.3">
      <c r="J1701" s="114"/>
      <c r="K1701" s="114"/>
      <c r="L1701" s="114"/>
      <c r="M1701" s="114"/>
    </row>
    <row r="1702" spans="10:13" x14ac:dyDescent="0.3">
      <c r="J1702" s="114"/>
      <c r="K1702" s="114"/>
      <c r="L1702" s="114"/>
      <c r="M1702" s="114"/>
    </row>
    <row r="1703" spans="10:13" x14ac:dyDescent="0.3">
      <c r="J1703" s="114"/>
      <c r="K1703" s="114"/>
      <c r="L1703" s="114"/>
      <c r="M1703" s="114"/>
    </row>
    <row r="1704" spans="10:13" x14ac:dyDescent="0.3">
      <c r="J1704" s="114"/>
      <c r="K1704" s="114"/>
      <c r="L1704" s="114"/>
      <c r="M1704" s="114"/>
    </row>
    <row r="1705" spans="10:13" x14ac:dyDescent="0.3">
      <c r="J1705" s="114"/>
      <c r="K1705" s="114"/>
      <c r="L1705" s="114"/>
      <c r="M1705" s="114"/>
    </row>
    <row r="1706" spans="10:13" x14ac:dyDescent="0.3">
      <c r="J1706" s="114"/>
      <c r="K1706" s="114"/>
      <c r="L1706" s="114"/>
      <c r="M1706" s="114"/>
    </row>
    <row r="1707" spans="10:13" x14ac:dyDescent="0.3">
      <c r="J1707" s="114"/>
      <c r="K1707" s="114"/>
      <c r="L1707" s="114"/>
      <c r="M1707" s="114"/>
    </row>
    <row r="1708" spans="10:13" x14ac:dyDescent="0.3">
      <c r="J1708" s="114"/>
      <c r="K1708" s="114"/>
      <c r="L1708" s="114"/>
      <c r="M1708" s="114"/>
    </row>
    <row r="1709" spans="10:13" x14ac:dyDescent="0.3">
      <c r="J1709" s="114"/>
      <c r="K1709" s="114"/>
      <c r="L1709" s="114"/>
      <c r="M1709" s="114"/>
    </row>
    <row r="1710" spans="10:13" x14ac:dyDescent="0.3">
      <c r="J1710" s="114"/>
      <c r="K1710" s="114"/>
      <c r="L1710" s="114"/>
      <c r="M1710" s="114"/>
    </row>
    <row r="1711" spans="10:13" x14ac:dyDescent="0.3">
      <c r="J1711" s="114"/>
      <c r="K1711" s="114"/>
      <c r="L1711" s="114"/>
      <c r="M1711" s="114"/>
    </row>
    <row r="1712" spans="10:13" x14ac:dyDescent="0.3">
      <c r="J1712" s="114"/>
      <c r="K1712" s="114"/>
      <c r="L1712" s="114"/>
      <c r="M1712" s="114"/>
    </row>
    <row r="1713" spans="10:13" x14ac:dyDescent="0.3">
      <c r="J1713" s="114"/>
      <c r="K1713" s="114"/>
      <c r="L1713" s="114"/>
      <c r="M1713" s="114"/>
    </row>
    <row r="1714" spans="10:13" x14ac:dyDescent="0.3">
      <c r="J1714" s="114"/>
      <c r="K1714" s="114"/>
      <c r="L1714" s="114"/>
      <c r="M1714" s="114"/>
    </row>
    <row r="1715" spans="10:13" x14ac:dyDescent="0.3">
      <c r="J1715" s="114"/>
      <c r="K1715" s="114"/>
      <c r="L1715" s="114"/>
      <c r="M1715" s="114"/>
    </row>
    <row r="1716" spans="10:13" x14ac:dyDescent="0.3">
      <c r="J1716" s="114"/>
      <c r="K1716" s="114"/>
      <c r="L1716" s="114"/>
      <c r="M1716" s="114"/>
    </row>
    <row r="1717" spans="10:13" x14ac:dyDescent="0.3">
      <c r="J1717" s="114"/>
      <c r="K1717" s="114"/>
      <c r="L1717" s="114"/>
      <c r="M1717" s="114"/>
    </row>
    <row r="1718" spans="10:13" x14ac:dyDescent="0.3">
      <c r="J1718" s="114"/>
      <c r="K1718" s="114"/>
      <c r="L1718" s="114"/>
      <c r="M1718" s="114"/>
    </row>
    <row r="1719" spans="10:13" x14ac:dyDescent="0.3">
      <c r="J1719" s="114"/>
      <c r="K1719" s="114"/>
      <c r="L1719" s="114"/>
      <c r="M1719" s="114"/>
    </row>
    <row r="1720" spans="10:13" x14ac:dyDescent="0.3">
      <c r="J1720" s="114"/>
      <c r="K1720" s="114"/>
      <c r="L1720" s="114"/>
      <c r="M1720" s="114"/>
    </row>
    <row r="1721" spans="10:13" x14ac:dyDescent="0.3">
      <c r="J1721" s="114"/>
      <c r="K1721" s="114"/>
      <c r="L1721" s="114"/>
      <c r="M1721" s="114"/>
    </row>
    <row r="1722" spans="10:13" x14ac:dyDescent="0.3">
      <c r="J1722" s="114"/>
      <c r="K1722" s="114"/>
      <c r="L1722" s="114"/>
      <c r="M1722" s="114"/>
    </row>
    <row r="1723" spans="10:13" x14ac:dyDescent="0.3">
      <c r="J1723" s="114"/>
      <c r="K1723" s="114"/>
      <c r="L1723" s="114"/>
      <c r="M1723" s="114"/>
    </row>
    <row r="1724" spans="10:13" x14ac:dyDescent="0.3">
      <c r="J1724" s="114"/>
      <c r="K1724" s="114"/>
      <c r="L1724" s="114"/>
      <c r="M1724" s="114"/>
    </row>
    <row r="1725" spans="10:13" x14ac:dyDescent="0.3">
      <c r="J1725" s="114"/>
      <c r="K1725" s="114"/>
      <c r="L1725" s="114"/>
      <c r="M1725" s="114"/>
    </row>
    <row r="1726" spans="10:13" x14ac:dyDescent="0.3">
      <c r="J1726" s="114"/>
      <c r="K1726" s="114"/>
      <c r="L1726" s="114"/>
      <c r="M1726" s="114"/>
    </row>
    <row r="1727" spans="10:13" x14ac:dyDescent="0.3">
      <c r="J1727" s="114"/>
      <c r="K1727" s="114"/>
      <c r="L1727" s="114"/>
      <c r="M1727" s="114"/>
    </row>
    <row r="1728" spans="10:13" x14ac:dyDescent="0.3">
      <c r="J1728" s="114"/>
      <c r="K1728" s="114"/>
      <c r="L1728" s="114"/>
      <c r="M1728" s="114"/>
    </row>
    <row r="1729" spans="10:13" x14ac:dyDescent="0.3">
      <c r="J1729" s="114"/>
      <c r="K1729" s="114"/>
      <c r="L1729" s="114"/>
      <c r="M1729" s="114"/>
    </row>
    <row r="1730" spans="10:13" x14ac:dyDescent="0.3">
      <c r="J1730" s="114"/>
      <c r="K1730" s="114"/>
      <c r="L1730" s="114"/>
      <c r="M1730" s="114"/>
    </row>
    <row r="1731" spans="10:13" x14ac:dyDescent="0.3">
      <c r="J1731" s="114"/>
      <c r="K1731" s="114"/>
      <c r="L1731" s="114"/>
      <c r="M1731" s="114"/>
    </row>
    <row r="1732" spans="10:13" x14ac:dyDescent="0.3">
      <c r="J1732" s="114"/>
      <c r="K1732" s="114"/>
      <c r="L1732" s="114"/>
      <c r="M1732" s="114"/>
    </row>
    <row r="1733" spans="10:13" x14ac:dyDescent="0.3">
      <c r="J1733" s="114"/>
      <c r="K1733" s="114"/>
      <c r="L1733" s="114"/>
      <c r="M1733" s="114"/>
    </row>
    <row r="1734" spans="10:13" x14ac:dyDescent="0.3">
      <c r="J1734" s="114"/>
      <c r="K1734" s="114"/>
      <c r="L1734" s="114"/>
      <c r="M1734" s="114"/>
    </row>
    <row r="1735" spans="10:13" x14ac:dyDescent="0.3">
      <c r="J1735" s="114"/>
      <c r="K1735" s="114"/>
      <c r="L1735" s="114"/>
      <c r="M1735" s="114"/>
    </row>
    <row r="1736" spans="10:13" x14ac:dyDescent="0.3">
      <c r="J1736" s="114"/>
      <c r="K1736" s="114"/>
      <c r="L1736" s="114"/>
      <c r="M1736" s="114"/>
    </row>
    <row r="1737" spans="10:13" x14ac:dyDescent="0.3">
      <c r="J1737" s="114"/>
      <c r="K1737" s="114"/>
      <c r="L1737" s="114"/>
      <c r="M1737" s="114"/>
    </row>
    <row r="1738" spans="10:13" x14ac:dyDescent="0.3">
      <c r="J1738" s="114"/>
      <c r="K1738" s="114"/>
      <c r="L1738" s="114"/>
      <c r="M1738" s="114"/>
    </row>
    <row r="1739" spans="10:13" x14ac:dyDescent="0.3">
      <c r="J1739" s="114"/>
      <c r="K1739" s="114"/>
      <c r="L1739" s="114"/>
      <c r="M1739" s="114"/>
    </row>
    <row r="1740" spans="10:13" x14ac:dyDescent="0.3">
      <c r="J1740" s="114"/>
      <c r="K1740" s="114"/>
      <c r="L1740" s="114"/>
      <c r="M1740" s="114"/>
    </row>
    <row r="1741" spans="10:13" x14ac:dyDescent="0.3">
      <c r="J1741" s="114"/>
      <c r="K1741" s="114"/>
      <c r="L1741" s="114"/>
      <c r="M1741" s="114"/>
    </row>
    <row r="1742" spans="10:13" x14ac:dyDescent="0.3">
      <c r="J1742" s="114"/>
      <c r="K1742" s="114"/>
      <c r="L1742" s="114"/>
      <c r="M1742" s="114"/>
    </row>
    <row r="1743" spans="10:13" x14ac:dyDescent="0.3">
      <c r="J1743" s="114"/>
      <c r="K1743" s="114"/>
      <c r="L1743" s="114"/>
      <c r="M1743" s="114"/>
    </row>
    <row r="1744" spans="10:13" x14ac:dyDescent="0.3">
      <c r="J1744" s="114"/>
      <c r="K1744" s="114"/>
      <c r="L1744" s="114"/>
      <c r="M1744" s="114"/>
    </row>
    <row r="1745" spans="10:13" x14ac:dyDescent="0.3">
      <c r="J1745" s="114"/>
      <c r="K1745" s="114"/>
      <c r="L1745" s="114"/>
      <c r="M1745" s="114"/>
    </row>
    <row r="1746" spans="10:13" x14ac:dyDescent="0.3">
      <c r="J1746" s="114"/>
      <c r="K1746" s="114"/>
      <c r="L1746" s="114"/>
      <c r="M1746" s="114"/>
    </row>
    <row r="1747" spans="10:13" x14ac:dyDescent="0.3">
      <c r="J1747" s="114"/>
      <c r="K1747" s="114"/>
      <c r="L1747" s="114"/>
      <c r="M1747" s="114"/>
    </row>
    <row r="1748" spans="10:13" x14ac:dyDescent="0.3">
      <c r="J1748" s="114"/>
      <c r="K1748" s="114"/>
      <c r="L1748" s="114"/>
      <c r="M1748" s="114"/>
    </row>
    <row r="1749" spans="10:13" x14ac:dyDescent="0.3">
      <c r="J1749" s="114"/>
      <c r="K1749" s="114"/>
      <c r="L1749" s="114"/>
      <c r="M1749" s="114"/>
    </row>
    <row r="1750" spans="10:13" x14ac:dyDescent="0.3">
      <c r="J1750" s="114"/>
      <c r="K1750" s="114"/>
      <c r="L1750" s="114"/>
      <c r="M1750" s="114"/>
    </row>
    <row r="1751" spans="10:13" x14ac:dyDescent="0.3">
      <c r="J1751" s="114"/>
      <c r="K1751" s="114"/>
      <c r="L1751" s="114"/>
      <c r="M1751" s="114"/>
    </row>
    <row r="1752" spans="10:13" x14ac:dyDescent="0.3">
      <c r="J1752" s="114"/>
      <c r="K1752" s="114"/>
      <c r="L1752" s="114"/>
      <c r="M1752" s="114"/>
    </row>
    <row r="1753" spans="10:13" x14ac:dyDescent="0.3">
      <c r="J1753" s="114"/>
      <c r="K1753" s="114"/>
      <c r="L1753" s="114"/>
      <c r="M1753" s="114"/>
    </row>
    <row r="1754" spans="10:13" x14ac:dyDescent="0.3">
      <c r="J1754" s="114"/>
      <c r="K1754" s="114"/>
      <c r="L1754" s="114"/>
      <c r="M1754" s="114"/>
    </row>
    <row r="1755" spans="10:13" x14ac:dyDescent="0.3">
      <c r="J1755" s="114"/>
      <c r="K1755" s="114"/>
      <c r="L1755" s="114"/>
      <c r="M1755" s="114"/>
    </row>
    <row r="1756" spans="10:13" x14ac:dyDescent="0.3">
      <c r="J1756" s="114"/>
      <c r="K1756" s="114"/>
      <c r="L1756" s="114"/>
      <c r="M1756" s="114"/>
    </row>
    <row r="1757" spans="10:13" x14ac:dyDescent="0.3">
      <c r="J1757" s="114"/>
      <c r="K1757" s="114"/>
      <c r="L1757" s="114"/>
      <c r="M1757" s="114"/>
    </row>
    <row r="1758" spans="10:13" x14ac:dyDescent="0.3">
      <c r="J1758" s="114"/>
      <c r="K1758" s="114"/>
      <c r="L1758" s="114"/>
      <c r="M1758" s="114"/>
    </row>
    <row r="1759" spans="10:13" x14ac:dyDescent="0.3">
      <c r="J1759" s="114"/>
      <c r="K1759" s="114"/>
      <c r="L1759" s="114"/>
      <c r="M1759" s="114"/>
    </row>
    <row r="1760" spans="10:13" x14ac:dyDescent="0.3">
      <c r="J1760" s="114"/>
      <c r="K1760" s="114"/>
      <c r="L1760" s="114"/>
      <c r="M1760" s="114"/>
    </row>
    <row r="1761" spans="10:13" x14ac:dyDescent="0.3">
      <c r="J1761" s="114"/>
      <c r="K1761" s="114"/>
      <c r="L1761" s="114"/>
      <c r="M1761" s="114"/>
    </row>
    <row r="1762" spans="10:13" x14ac:dyDescent="0.3">
      <c r="J1762" s="114"/>
      <c r="K1762" s="114"/>
      <c r="L1762" s="114"/>
      <c r="M1762" s="114"/>
    </row>
    <row r="1763" spans="10:13" x14ac:dyDescent="0.3">
      <c r="J1763" s="114"/>
      <c r="K1763" s="114"/>
      <c r="L1763" s="114"/>
      <c r="M1763" s="114"/>
    </row>
    <row r="1764" spans="10:13" x14ac:dyDescent="0.3">
      <c r="J1764" s="114"/>
      <c r="K1764" s="114"/>
      <c r="L1764" s="114"/>
      <c r="M1764" s="114"/>
    </row>
    <row r="1765" spans="10:13" x14ac:dyDescent="0.3">
      <c r="J1765" s="114"/>
      <c r="K1765" s="114"/>
      <c r="L1765" s="114"/>
      <c r="M1765" s="114"/>
    </row>
    <row r="1766" spans="10:13" x14ac:dyDescent="0.3">
      <c r="J1766" s="114"/>
      <c r="K1766" s="114"/>
      <c r="L1766" s="114"/>
      <c r="M1766" s="114"/>
    </row>
    <row r="1767" spans="10:13" x14ac:dyDescent="0.3">
      <c r="J1767" s="114"/>
      <c r="K1767" s="114"/>
      <c r="L1767" s="114"/>
      <c r="M1767" s="114"/>
    </row>
    <row r="1768" spans="10:13" x14ac:dyDescent="0.3">
      <c r="J1768" s="114"/>
      <c r="K1768" s="114"/>
      <c r="L1768" s="114"/>
      <c r="M1768" s="114"/>
    </row>
    <row r="1769" spans="10:13" x14ac:dyDescent="0.3">
      <c r="J1769" s="114"/>
      <c r="K1769" s="114"/>
      <c r="L1769" s="114"/>
      <c r="M1769" s="114"/>
    </row>
    <row r="1770" spans="10:13" x14ac:dyDescent="0.3">
      <c r="J1770" s="114"/>
      <c r="K1770" s="114"/>
      <c r="L1770" s="114"/>
      <c r="M1770" s="114"/>
    </row>
    <row r="1771" spans="10:13" x14ac:dyDescent="0.3">
      <c r="J1771" s="114"/>
      <c r="K1771" s="114"/>
      <c r="L1771" s="114"/>
      <c r="M1771" s="114"/>
    </row>
    <row r="1772" spans="10:13" x14ac:dyDescent="0.3">
      <c r="J1772" s="114"/>
      <c r="K1772" s="114"/>
      <c r="L1772" s="114"/>
      <c r="M1772" s="114"/>
    </row>
    <row r="1773" spans="10:13" x14ac:dyDescent="0.3">
      <c r="J1773" s="114"/>
      <c r="K1773" s="114"/>
      <c r="L1773" s="114"/>
      <c r="M1773" s="114"/>
    </row>
    <row r="1774" spans="10:13" x14ac:dyDescent="0.3">
      <c r="J1774" s="114"/>
      <c r="K1774" s="114"/>
      <c r="L1774" s="114"/>
      <c r="M1774" s="114"/>
    </row>
    <row r="1775" spans="10:13" x14ac:dyDescent="0.3">
      <c r="J1775" s="114"/>
      <c r="K1775" s="114"/>
      <c r="L1775" s="114"/>
      <c r="M1775" s="114"/>
    </row>
    <row r="1776" spans="10:13" x14ac:dyDescent="0.3">
      <c r="J1776" s="114"/>
      <c r="K1776" s="114"/>
      <c r="L1776" s="114"/>
      <c r="M1776" s="114"/>
    </row>
    <row r="1777" spans="10:13" x14ac:dyDescent="0.3">
      <c r="J1777" s="114"/>
      <c r="K1777" s="114"/>
      <c r="L1777" s="114"/>
      <c r="M1777" s="114"/>
    </row>
    <row r="1778" spans="10:13" x14ac:dyDescent="0.3">
      <c r="J1778" s="114"/>
      <c r="K1778" s="114"/>
      <c r="L1778" s="114"/>
      <c r="M1778" s="114"/>
    </row>
    <row r="1779" spans="10:13" x14ac:dyDescent="0.3">
      <c r="J1779" s="114"/>
      <c r="K1779" s="114"/>
      <c r="L1779" s="114"/>
      <c r="M1779" s="114"/>
    </row>
    <row r="1780" spans="10:13" x14ac:dyDescent="0.3">
      <c r="J1780" s="114"/>
      <c r="K1780" s="114"/>
      <c r="L1780" s="114"/>
      <c r="M1780" s="114"/>
    </row>
    <row r="1781" spans="10:13" x14ac:dyDescent="0.3">
      <c r="J1781" s="114"/>
      <c r="K1781" s="114"/>
      <c r="L1781" s="114"/>
      <c r="M1781" s="114"/>
    </row>
    <row r="1782" spans="10:13" x14ac:dyDescent="0.3">
      <c r="J1782" s="114"/>
      <c r="K1782" s="114"/>
      <c r="L1782" s="114"/>
      <c r="M1782" s="114"/>
    </row>
    <row r="1783" spans="10:13" x14ac:dyDescent="0.3">
      <c r="J1783" s="114"/>
      <c r="K1783" s="114"/>
      <c r="L1783" s="114"/>
      <c r="M1783" s="114"/>
    </row>
    <row r="1784" spans="10:13" x14ac:dyDescent="0.3">
      <c r="J1784" s="114"/>
      <c r="K1784" s="114"/>
      <c r="L1784" s="114"/>
      <c r="M1784" s="114"/>
    </row>
    <row r="1785" spans="10:13" x14ac:dyDescent="0.3">
      <c r="J1785" s="114"/>
      <c r="K1785" s="114"/>
      <c r="L1785" s="114"/>
      <c r="M1785" s="114"/>
    </row>
    <row r="1786" spans="10:13" x14ac:dyDescent="0.3">
      <c r="J1786" s="114"/>
      <c r="K1786" s="114"/>
      <c r="L1786" s="114"/>
      <c r="M1786" s="114"/>
    </row>
    <row r="1787" spans="10:13" x14ac:dyDescent="0.3">
      <c r="J1787" s="114"/>
      <c r="K1787" s="114"/>
      <c r="L1787" s="114"/>
      <c r="M1787" s="114"/>
    </row>
    <row r="1788" spans="10:13" x14ac:dyDescent="0.3">
      <c r="J1788" s="114"/>
      <c r="K1788" s="114"/>
      <c r="L1788" s="114"/>
      <c r="M1788" s="114"/>
    </row>
    <row r="1789" spans="10:13" x14ac:dyDescent="0.3">
      <c r="J1789" s="114"/>
      <c r="K1789" s="114"/>
      <c r="L1789" s="114"/>
      <c r="M1789" s="114"/>
    </row>
    <row r="1790" spans="10:13" x14ac:dyDescent="0.3">
      <c r="J1790" s="114"/>
      <c r="K1790" s="114"/>
      <c r="L1790" s="114"/>
      <c r="M1790" s="114"/>
    </row>
    <row r="1791" spans="10:13" x14ac:dyDescent="0.3">
      <c r="J1791" s="114"/>
      <c r="K1791" s="114"/>
      <c r="L1791" s="114"/>
      <c r="M1791" s="114"/>
    </row>
    <row r="1792" spans="10:13" x14ac:dyDescent="0.3">
      <c r="J1792" s="114"/>
      <c r="K1792" s="114"/>
      <c r="L1792" s="114"/>
      <c r="M1792" s="114"/>
    </row>
    <row r="1793" spans="10:13" x14ac:dyDescent="0.3">
      <c r="J1793" s="114"/>
      <c r="K1793" s="114"/>
      <c r="L1793" s="114"/>
      <c r="M1793" s="114"/>
    </row>
    <row r="1794" spans="10:13" x14ac:dyDescent="0.3">
      <c r="J1794" s="114"/>
      <c r="K1794" s="114"/>
      <c r="L1794" s="114"/>
      <c r="M1794" s="114"/>
    </row>
    <row r="1795" spans="10:13" x14ac:dyDescent="0.3">
      <c r="J1795" s="114"/>
      <c r="K1795" s="114"/>
      <c r="L1795" s="114"/>
      <c r="M1795" s="114"/>
    </row>
    <row r="1796" spans="10:13" x14ac:dyDescent="0.3">
      <c r="J1796" s="114"/>
      <c r="K1796" s="114"/>
      <c r="L1796" s="114"/>
      <c r="M1796" s="114"/>
    </row>
    <row r="1797" spans="10:13" x14ac:dyDescent="0.3">
      <c r="J1797" s="114"/>
      <c r="K1797" s="114"/>
      <c r="L1797" s="114"/>
      <c r="M1797" s="114"/>
    </row>
    <row r="1798" spans="10:13" x14ac:dyDescent="0.3">
      <c r="J1798" s="114"/>
      <c r="K1798" s="114"/>
      <c r="L1798" s="114"/>
      <c r="M1798" s="114"/>
    </row>
    <row r="1799" spans="10:13" x14ac:dyDescent="0.3">
      <c r="J1799" s="114"/>
      <c r="K1799" s="114"/>
      <c r="L1799" s="114"/>
      <c r="M1799" s="114"/>
    </row>
    <row r="1800" spans="10:13" x14ac:dyDescent="0.3">
      <c r="J1800" s="114"/>
      <c r="K1800" s="114"/>
      <c r="L1800" s="114"/>
      <c r="M1800" s="114"/>
    </row>
    <row r="1801" spans="10:13" x14ac:dyDescent="0.3">
      <c r="J1801" s="114"/>
      <c r="K1801" s="114"/>
      <c r="L1801" s="114"/>
      <c r="M1801" s="114"/>
    </row>
    <row r="1802" spans="10:13" x14ac:dyDescent="0.3">
      <c r="J1802" s="114"/>
      <c r="K1802" s="114"/>
      <c r="L1802" s="114"/>
      <c r="M1802" s="114"/>
    </row>
    <row r="1803" spans="10:13" x14ac:dyDescent="0.3">
      <c r="J1803" s="114"/>
      <c r="K1803" s="114"/>
      <c r="L1803" s="114"/>
      <c r="M1803" s="114"/>
    </row>
    <row r="1804" spans="10:13" x14ac:dyDescent="0.3">
      <c r="J1804" s="114"/>
      <c r="K1804" s="114"/>
      <c r="L1804" s="114"/>
      <c r="M1804" s="114"/>
    </row>
    <row r="1805" spans="10:13" x14ac:dyDescent="0.3">
      <c r="J1805" s="114"/>
      <c r="K1805" s="114"/>
      <c r="L1805" s="114"/>
      <c r="M1805" s="114"/>
    </row>
    <row r="1806" spans="10:13" x14ac:dyDescent="0.3">
      <c r="J1806" s="114"/>
      <c r="K1806" s="114"/>
      <c r="L1806" s="114"/>
      <c r="M1806" s="114"/>
    </row>
    <row r="1807" spans="10:13" x14ac:dyDescent="0.3">
      <c r="J1807" s="114"/>
      <c r="K1807" s="114"/>
      <c r="L1807" s="114"/>
      <c r="M1807" s="114"/>
    </row>
    <row r="1808" spans="10:13" x14ac:dyDescent="0.3">
      <c r="J1808" s="114"/>
      <c r="K1808" s="114"/>
      <c r="L1808" s="114"/>
      <c r="M1808" s="114"/>
    </row>
    <row r="1809" spans="10:13" x14ac:dyDescent="0.3">
      <c r="J1809" s="114"/>
      <c r="K1809" s="114"/>
      <c r="L1809" s="114"/>
      <c r="M1809" s="114"/>
    </row>
    <row r="1810" spans="10:13" x14ac:dyDescent="0.3">
      <c r="J1810" s="114"/>
      <c r="K1810" s="114"/>
      <c r="L1810" s="114"/>
      <c r="M1810" s="114"/>
    </row>
    <row r="1811" spans="10:13" x14ac:dyDescent="0.3">
      <c r="J1811" s="114"/>
      <c r="K1811" s="114"/>
      <c r="L1811" s="114"/>
      <c r="M1811" s="114"/>
    </row>
    <row r="1812" spans="10:13" x14ac:dyDescent="0.3">
      <c r="J1812" s="114"/>
      <c r="K1812" s="114"/>
      <c r="L1812" s="114"/>
      <c r="M1812" s="114"/>
    </row>
    <row r="1813" spans="10:13" x14ac:dyDescent="0.3">
      <c r="J1813" s="114"/>
      <c r="K1813" s="114"/>
      <c r="L1813" s="114"/>
      <c r="M1813" s="114"/>
    </row>
    <row r="1814" spans="10:13" x14ac:dyDescent="0.3">
      <c r="J1814" s="114"/>
      <c r="K1814" s="114"/>
      <c r="L1814" s="114"/>
      <c r="M1814" s="114"/>
    </row>
    <row r="1815" spans="10:13" x14ac:dyDescent="0.3">
      <c r="J1815" s="114"/>
      <c r="K1815" s="114"/>
      <c r="L1815" s="114"/>
      <c r="M1815" s="114"/>
    </row>
    <row r="1816" spans="10:13" x14ac:dyDescent="0.3">
      <c r="J1816" s="114"/>
      <c r="K1816" s="114"/>
      <c r="L1816" s="114"/>
      <c r="M1816" s="114"/>
    </row>
    <row r="1817" spans="10:13" x14ac:dyDescent="0.3">
      <c r="J1817" s="114"/>
      <c r="K1817" s="114"/>
      <c r="L1817" s="114"/>
      <c r="M1817" s="114"/>
    </row>
    <row r="1818" spans="10:13" x14ac:dyDescent="0.3">
      <c r="J1818" s="114"/>
      <c r="K1818" s="114"/>
      <c r="L1818" s="114"/>
      <c r="M1818" s="114"/>
    </row>
    <row r="1819" spans="10:13" x14ac:dyDescent="0.3">
      <c r="J1819" s="114"/>
      <c r="K1819" s="114"/>
      <c r="L1819" s="114"/>
      <c r="M1819" s="114"/>
    </row>
    <row r="1820" spans="10:13" x14ac:dyDescent="0.3">
      <c r="J1820" s="114"/>
      <c r="K1820" s="114"/>
      <c r="L1820" s="114"/>
      <c r="M1820" s="114"/>
    </row>
    <row r="1821" spans="10:13" x14ac:dyDescent="0.3">
      <c r="J1821" s="114"/>
      <c r="K1821" s="114"/>
      <c r="L1821" s="114"/>
      <c r="M1821" s="114"/>
    </row>
    <row r="1822" spans="10:13" x14ac:dyDescent="0.3">
      <c r="J1822" s="114"/>
      <c r="K1822" s="114"/>
      <c r="L1822" s="114"/>
      <c r="M1822" s="114"/>
    </row>
    <row r="1823" spans="10:13" x14ac:dyDescent="0.3">
      <c r="J1823" s="114"/>
      <c r="K1823" s="114"/>
      <c r="L1823" s="114"/>
      <c r="M1823" s="114"/>
    </row>
    <row r="1824" spans="10:13" x14ac:dyDescent="0.3">
      <c r="J1824" s="114"/>
      <c r="K1824" s="114"/>
      <c r="L1824" s="114"/>
      <c r="M1824" s="114"/>
    </row>
    <row r="1825" spans="10:13" x14ac:dyDescent="0.3">
      <c r="J1825" s="114"/>
      <c r="K1825" s="114"/>
      <c r="L1825" s="114"/>
      <c r="M1825" s="114"/>
    </row>
    <row r="1826" spans="10:13" x14ac:dyDescent="0.3">
      <c r="J1826" s="114"/>
      <c r="K1826" s="114"/>
      <c r="L1826" s="114"/>
      <c r="M1826" s="114"/>
    </row>
    <row r="1827" spans="10:13" x14ac:dyDescent="0.3">
      <c r="J1827" s="114"/>
      <c r="K1827" s="114"/>
      <c r="L1827" s="114"/>
      <c r="M1827" s="114"/>
    </row>
    <row r="1828" spans="10:13" x14ac:dyDescent="0.3">
      <c r="J1828" s="114"/>
      <c r="K1828" s="114"/>
      <c r="L1828" s="114"/>
      <c r="M1828" s="114"/>
    </row>
    <row r="1829" spans="10:13" x14ac:dyDescent="0.3">
      <c r="J1829" s="114"/>
      <c r="K1829" s="114"/>
      <c r="L1829" s="114"/>
      <c r="M1829" s="114"/>
    </row>
    <row r="1830" spans="10:13" x14ac:dyDescent="0.3">
      <c r="J1830" s="114"/>
      <c r="K1830" s="114"/>
      <c r="L1830" s="114"/>
      <c r="M1830" s="114"/>
    </row>
    <row r="1831" spans="10:13" x14ac:dyDescent="0.3">
      <c r="J1831" s="114"/>
      <c r="K1831" s="114"/>
      <c r="L1831" s="114"/>
      <c r="M1831" s="114"/>
    </row>
    <row r="1832" spans="10:13" x14ac:dyDescent="0.3">
      <c r="J1832" s="114"/>
      <c r="K1832" s="114"/>
      <c r="L1832" s="114"/>
      <c r="M1832" s="114"/>
    </row>
    <row r="1833" spans="10:13" x14ac:dyDescent="0.3">
      <c r="J1833" s="114"/>
      <c r="K1833" s="114"/>
      <c r="L1833" s="114"/>
      <c r="M1833" s="114"/>
    </row>
    <row r="1834" spans="10:13" x14ac:dyDescent="0.3">
      <c r="J1834" s="114"/>
      <c r="K1834" s="114"/>
      <c r="L1834" s="114"/>
      <c r="M1834" s="114"/>
    </row>
    <row r="1835" spans="10:13" x14ac:dyDescent="0.3">
      <c r="J1835" s="114"/>
      <c r="K1835" s="114"/>
      <c r="L1835" s="114"/>
      <c r="M1835" s="114"/>
    </row>
    <row r="1836" spans="10:13" x14ac:dyDescent="0.3">
      <c r="J1836" s="114"/>
      <c r="K1836" s="114"/>
      <c r="L1836" s="114"/>
      <c r="M1836" s="114"/>
    </row>
    <row r="1837" spans="10:13" x14ac:dyDescent="0.3">
      <c r="J1837" s="114"/>
      <c r="K1837" s="114"/>
      <c r="L1837" s="114"/>
      <c r="M1837" s="114"/>
    </row>
    <row r="1838" spans="10:13" x14ac:dyDescent="0.3">
      <c r="J1838" s="114"/>
      <c r="K1838" s="114"/>
      <c r="L1838" s="114"/>
      <c r="M1838" s="114"/>
    </row>
    <row r="1839" spans="10:13" x14ac:dyDescent="0.3">
      <c r="J1839" s="114"/>
      <c r="K1839" s="114"/>
      <c r="L1839" s="114"/>
      <c r="M1839" s="114"/>
    </row>
    <row r="1840" spans="10:13" x14ac:dyDescent="0.3">
      <c r="J1840" s="114"/>
      <c r="K1840" s="114"/>
      <c r="L1840" s="114"/>
      <c r="M1840" s="114"/>
    </row>
    <row r="1841" spans="10:13" x14ac:dyDescent="0.3">
      <c r="J1841" s="114"/>
      <c r="K1841" s="114"/>
      <c r="L1841" s="114"/>
      <c r="M1841" s="114"/>
    </row>
    <row r="1842" spans="10:13" x14ac:dyDescent="0.3">
      <c r="J1842" s="114"/>
      <c r="K1842" s="114"/>
      <c r="L1842" s="114"/>
      <c r="M1842" s="114"/>
    </row>
    <row r="1843" spans="10:13" x14ac:dyDescent="0.3">
      <c r="J1843" s="114"/>
      <c r="K1843" s="114"/>
      <c r="L1843" s="114"/>
      <c r="M1843" s="114"/>
    </row>
    <row r="1844" spans="10:13" x14ac:dyDescent="0.3">
      <c r="J1844" s="114"/>
      <c r="K1844" s="114"/>
      <c r="L1844" s="114"/>
      <c r="M1844" s="114"/>
    </row>
    <row r="1845" spans="10:13" x14ac:dyDescent="0.3">
      <c r="J1845" s="114"/>
      <c r="K1845" s="114"/>
      <c r="L1845" s="114"/>
      <c r="M1845" s="114"/>
    </row>
    <row r="1846" spans="10:13" x14ac:dyDescent="0.3">
      <c r="J1846" s="114"/>
      <c r="K1846" s="114"/>
      <c r="L1846" s="114"/>
      <c r="M1846" s="114"/>
    </row>
    <row r="1847" spans="10:13" x14ac:dyDescent="0.3">
      <c r="J1847" s="114"/>
      <c r="K1847" s="114"/>
      <c r="L1847" s="114"/>
      <c r="M1847" s="114"/>
    </row>
    <row r="1848" spans="10:13" x14ac:dyDescent="0.3">
      <c r="J1848" s="114"/>
      <c r="K1848" s="114"/>
      <c r="L1848" s="114"/>
      <c r="M1848" s="114"/>
    </row>
    <row r="1849" spans="10:13" x14ac:dyDescent="0.3">
      <c r="J1849" s="114"/>
      <c r="K1849" s="114"/>
      <c r="L1849" s="114"/>
      <c r="M1849" s="114"/>
    </row>
    <row r="1850" spans="10:13" x14ac:dyDescent="0.3">
      <c r="J1850" s="114"/>
      <c r="K1850" s="114"/>
      <c r="L1850" s="114"/>
      <c r="M1850" s="114"/>
    </row>
    <row r="1851" spans="10:13" x14ac:dyDescent="0.3">
      <c r="J1851" s="114"/>
      <c r="K1851" s="114"/>
      <c r="L1851" s="114"/>
      <c r="M1851" s="114"/>
    </row>
    <row r="1852" spans="10:13" x14ac:dyDescent="0.3">
      <c r="J1852" s="114"/>
      <c r="K1852" s="114"/>
      <c r="L1852" s="114"/>
      <c r="M1852" s="114"/>
    </row>
    <row r="1853" spans="10:13" x14ac:dyDescent="0.3">
      <c r="J1853" s="114"/>
      <c r="K1853" s="114"/>
      <c r="L1853" s="114"/>
      <c r="M1853" s="114"/>
    </row>
    <row r="1854" spans="10:13" x14ac:dyDescent="0.3">
      <c r="J1854" s="114"/>
      <c r="K1854" s="114"/>
      <c r="L1854" s="114"/>
      <c r="M1854" s="114"/>
    </row>
    <row r="1855" spans="10:13" x14ac:dyDescent="0.3">
      <c r="J1855" s="114"/>
      <c r="K1855" s="114"/>
      <c r="L1855" s="114"/>
      <c r="M1855" s="114"/>
    </row>
    <row r="1856" spans="10:13" x14ac:dyDescent="0.3">
      <c r="J1856" s="114"/>
      <c r="K1856" s="114"/>
      <c r="L1856" s="114"/>
      <c r="M1856" s="114"/>
    </row>
    <row r="1857" spans="10:13" x14ac:dyDescent="0.3">
      <c r="J1857" s="114"/>
      <c r="K1857" s="114"/>
      <c r="L1857" s="114"/>
      <c r="M1857" s="114"/>
    </row>
    <row r="1858" spans="10:13" x14ac:dyDescent="0.3">
      <c r="J1858" s="114"/>
      <c r="K1858" s="114"/>
      <c r="L1858" s="114"/>
      <c r="M1858" s="114"/>
    </row>
    <row r="1859" spans="10:13" x14ac:dyDescent="0.3">
      <c r="J1859" s="114"/>
      <c r="K1859" s="114"/>
      <c r="L1859" s="114"/>
      <c r="M1859" s="114"/>
    </row>
    <row r="1860" spans="10:13" x14ac:dyDescent="0.3">
      <c r="J1860" s="114"/>
      <c r="K1860" s="114"/>
      <c r="L1860" s="114"/>
      <c r="M1860" s="114"/>
    </row>
    <row r="1861" spans="10:13" x14ac:dyDescent="0.3">
      <c r="J1861" s="114"/>
      <c r="K1861" s="114"/>
      <c r="L1861" s="114"/>
      <c r="M1861" s="114"/>
    </row>
    <row r="1862" spans="10:13" x14ac:dyDescent="0.3">
      <c r="J1862" s="114"/>
      <c r="K1862" s="114"/>
      <c r="L1862" s="114"/>
      <c r="M1862" s="114"/>
    </row>
    <row r="1863" spans="10:13" x14ac:dyDescent="0.3">
      <c r="J1863" s="114"/>
      <c r="K1863" s="114"/>
      <c r="L1863" s="114"/>
      <c r="M1863" s="114"/>
    </row>
    <row r="1864" spans="10:13" x14ac:dyDescent="0.3">
      <c r="J1864" s="114"/>
      <c r="K1864" s="114"/>
      <c r="L1864" s="114"/>
      <c r="M1864" s="114"/>
    </row>
    <row r="1865" spans="10:13" x14ac:dyDescent="0.3">
      <c r="J1865" s="114"/>
      <c r="K1865" s="114"/>
      <c r="L1865" s="114"/>
      <c r="M1865" s="114"/>
    </row>
    <row r="1866" spans="10:13" x14ac:dyDescent="0.3">
      <c r="J1866" s="114"/>
      <c r="K1866" s="114"/>
      <c r="L1866" s="114"/>
      <c r="M1866" s="114"/>
    </row>
    <row r="1867" spans="10:13" x14ac:dyDescent="0.3">
      <c r="J1867" s="114"/>
      <c r="K1867" s="114"/>
      <c r="L1867" s="114"/>
      <c r="M1867" s="114"/>
    </row>
    <row r="1868" spans="10:13" x14ac:dyDescent="0.3">
      <c r="J1868" s="114"/>
      <c r="K1868" s="114"/>
      <c r="L1868" s="114"/>
      <c r="M1868" s="114"/>
    </row>
    <row r="1869" spans="10:13" x14ac:dyDescent="0.3">
      <c r="J1869" s="114"/>
      <c r="K1869" s="114"/>
      <c r="L1869" s="114"/>
      <c r="M1869" s="114"/>
    </row>
    <row r="1870" spans="10:13" x14ac:dyDescent="0.3">
      <c r="J1870" s="114"/>
      <c r="K1870" s="114"/>
      <c r="L1870" s="114"/>
      <c r="M1870" s="114"/>
    </row>
    <row r="1871" spans="10:13" x14ac:dyDescent="0.3">
      <c r="J1871" s="114"/>
      <c r="K1871" s="114"/>
      <c r="L1871" s="114"/>
      <c r="M1871" s="114"/>
    </row>
    <row r="1872" spans="10:13" x14ac:dyDescent="0.3">
      <c r="J1872" s="114"/>
      <c r="K1872" s="114"/>
      <c r="L1872" s="114"/>
      <c r="M1872" s="114"/>
    </row>
    <row r="1873" spans="10:13" x14ac:dyDescent="0.3">
      <c r="J1873" s="114"/>
      <c r="K1873" s="114"/>
      <c r="L1873" s="114"/>
      <c r="M1873" s="114"/>
    </row>
    <row r="1874" spans="10:13" x14ac:dyDescent="0.3">
      <c r="J1874" s="114"/>
      <c r="K1874" s="114"/>
      <c r="L1874" s="114"/>
      <c r="M1874" s="114"/>
    </row>
    <row r="1875" spans="10:13" x14ac:dyDescent="0.3">
      <c r="J1875" s="114"/>
      <c r="K1875" s="114"/>
      <c r="L1875" s="114"/>
      <c r="M1875" s="114"/>
    </row>
    <row r="1876" spans="10:13" x14ac:dyDescent="0.3">
      <c r="J1876" s="114"/>
      <c r="K1876" s="114"/>
      <c r="L1876" s="114"/>
      <c r="M1876" s="114"/>
    </row>
    <row r="1877" spans="10:13" x14ac:dyDescent="0.3">
      <c r="J1877" s="114"/>
      <c r="K1877" s="114"/>
      <c r="L1877" s="114"/>
      <c r="M1877" s="114"/>
    </row>
    <row r="1878" spans="10:13" x14ac:dyDescent="0.3">
      <c r="J1878" s="114"/>
      <c r="K1878" s="114"/>
      <c r="L1878" s="114"/>
      <c r="M1878" s="114"/>
    </row>
    <row r="1879" spans="10:13" x14ac:dyDescent="0.3">
      <c r="J1879" s="114"/>
      <c r="K1879" s="114"/>
      <c r="L1879" s="114"/>
      <c r="M1879" s="114"/>
    </row>
    <row r="1880" spans="10:13" x14ac:dyDescent="0.3">
      <c r="J1880" s="114"/>
      <c r="K1880" s="114"/>
      <c r="L1880" s="114"/>
      <c r="M1880" s="114"/>
    </row>
    <row r="1881" spans="10:13" x14ac:dyDescent="0.3">
      <c r="J1881" s="114"/>
      <c r="K1881" s="114"/>
      <c r="L1881" s="114"/>
      <c r="M1881" s="114"/>
    </row>
    <row r="1882" spans="10:13" x14ac:dyDescent="0.3">
      <c r="J1882" s="114"/>
      <c r="K1882" s="114"/>
      <c r="L1882" s="114"/>
      <c r="M1882" s="114"/>
    </row>
    <row r="1883" spans="10:13" x14ac:dyDescent="0.3">
      <c r="J1883" s="114"/>
      <c r="K1883" s="114"/>
      <c r="L1883" s="114"/>
      <c r="M1883" s="114"/>
    </row>
    <row r="1884" spans="10:13" x14ac:dyDescent="0.3">
      <c r="J1884" s="114"/>
      <c r="K1884" s="114"/>
      <c r="L1884" s="114"/>
      <c r="M1884" s="114"/>
    </row>
    <row r="1885" spans="10:13" x14ac:dyDescent="0.3">
      <c r="J1885" s="114"/>
      <c r="K1885" s="114"/>
      <c r="L1885" s="114"/>
      <c r="M1885" s="114"/>
    </row>
    <row r="1886" spans="10:13" x14ac:dyDescent="0.3">
      <c r="J1886" s="114"/>
      <c r="K1886" s="114"/>
      <c r="L1886" s="114"/>
      <c r="M1886" s="114"/>
    </row>
    <row r="1887" spans="10:13" x14ac:dyDescent="0.3">
      <c r="J1887" s="114"/>
      <c r="K1887" s="114"/>
      <c r="L1887" s="114"/>
      <c r="M1887" s="114"/>
    </row>
    <row r="1888" spans="10:13" x14ac:dyDescent="0.3">
      <c r="J1888" s="114"/>
      <c r="K1888" s="114"/>
      <c r="L1888" s="114"/>
      <c r="M1888" s="114"/>
    </row>
    <row r="1889" spans="10:13" x14ac:dyDescent="0.3">
      <c r="J1889" s="114"/>
      <c r="K1889" s="114"/>
      <c r="L1889" s="114"/>
      <c r="M1889" s="114"/>
    </row>
    <row r="1890" spans="10:13" x14ac:dyDescent="0.3">
      <c r="J1890" s="114"/>
      <c r="K1890" s="114"/>
      <c r="L1890" s="114"/>
      <c r="M1890" s="114"/>
    </row>
    <row r="1891" spans="10:13" x14ac:dyDescent="0.3">
      <c r="J1891" s="114"/>
      <c r="K1891" s="114"/>
      <c r="L1891" s="114"/>
      <c r="M1891" s="114"/>
    </row>
    <row r="1892" spans="10:13" x14ac:dyDescent="0.3">
      <c r="J1892" s="114"/>
      <c r="K1892" s="114"/>
      <c r="L1892" s="114"/>
      <c r="M1892" s="114"/>
    </row>
    <row r="1893" spans="10:13" x14ac:dyDescent="0.3">
      <c r="J1893" s="114"/>
      <c r="K1893" s="114"/>
      <c r="L1893" s="114"/>
      <c r="M1893" s="114"/>
    </row>
    <row r="1894" spans="10:13" x14ac:dyDescent="0.3">
      <c r="J1894" s="114"/>
      <c r="K1894" s="114"/>
      <c r="L1894" s="114"/>
      <c r="M1894" s="114"/>
    </row>
    <row r="1895" spans="10:13" x14ac:dyDescent="0.3">
      <c r="J1895" s="114"/>
      <c r="K1895" s="114"/>
      <c r="L1895" s="114"/>
      <c r="M1895" s="114"/>
    </row>
    <row r="1896" spans="10:13" x14ac:dyDescent="0.3">
      <c r="J1896" s="114"/>
      <c r="K1896" s="114"/>
      <c r="L1896" s="114"/>
      <c r="M1896" s="114"/>
    </row>
    <row r="1897" spans="10:13" x14ac:dyDescent="0.3">
      <c r="J1897" s="114"/>
      <c r="K1897" s="114"/>
      <c r="L1897" s="114"/>
      <c r="M1897" s="114"/>
    </row>
    <row r="1898" spans="10:13" x14ac:dyDescent="0.3">
      <c r="J1898" s="114"/>
      <c r="K1898" s="114"/>
      <c r="L1898" s="114"/>
      <c r="M1898" s="114"/>
    </row>
    <row r="1899" spans="10:13" x14ac:dyDescent="0.3">
      <c r="J1899" s="114"/>
      <c r="K1899" s="114"/>
      <c r="L1899" s="114"/>
      <c r="M1899" s="114"/>
    </row>
    <row r="1900" spans="10:13" x14ac:dyDescent="0.3">
      <c r="J1900" s="114"/>
      <c r="K1900" s="114"/>
      <c r="L1900" s="114"/>
      <c r="M1900" s="114"/>
    </row>
    <row r="1901" spans="10:13" x14ac:dyDescent="0.3">
      <c r="J1901" s="114"/>
      <c r="K1901" s="114"/>
      <c r="L1901" s="114"/>
      <c r="M1901" s="114"/>
    </row>
    <row r="1902" spans="10:13" x14ac:dyDescent="0.3">
      <c r="J1902" s="114"/>
      <c r="K1902" s="114"/>
      <c r="L1902" s="114"/>
      <c r="M1902" s="114"/>
    </row>
    <row r="1903" spans="10:13" x14ac:dyDescent="0.3">
      <c r="J1903" s="114"/>
      <c r="K1903" s="114"/>
      <c r="L1903" s="114"/>
      <c r="M1903" s="114"/>
    </row>
    <row r="1904" spans="10:13" x14ac:dyDescent="0.3">
      <c r="J1904" s="114"/>
      <c r="K1904" s="114"/>
      <c r="L1904" s="114"/>
      <c r="M1904" s="114"/>
    </row>
    <row r="1905" spans="10:13" x14ac:dyDescent="0.3">
      <c r="J1905" s="114"/>
      <c r="K1905" s="114"/>
      <c r="L1905" s="114"/>
      <c r="M1905" s="114"/>
    </row>
    <row r="1906" spans="10:13" x14ac:dyDescent="0.3">
      <c r="J1906" s="114"/>
      <c r="K1906" s="114"/>
      <c r="L1906" s="114"/>
      <c r="M1906" s="114"/>
    </row>
    <row r="1907" spans="10:13" x14ac:dyDescent="0.3">
      <c r="J1907" s="114"/>
      <c r="K1907" s="114"/>
      <c r="L1907" s="114"/>
      <c r="M1907" s="114"/>
    </row>
    <row r="1908" spans="10:13" x14ac:dyDescent="0.3">
      <c r="J1908" s="114"/>
      <c r="K1908" s="114"/>
      <c r="L1908" s="114"/>
      <c r="M1908" s="114"/>
    </row>
    <row r="1909" spans="10:13" x14ac:dyDescent="0.3">
      <c r="J1909" s="114"/>
      <c r="K1909" s="114"/>
      <c r="L1909" s="114"/>
      <c r="M1909" s="114"/>
    </row>
    <row r="1910" spans="10:13" x14ac:dyDescent="0.3">
      <c r="J1910" s="114"/>
      <c r="K1910" s="114"/>
      <c r="L1910" s="114"/>
      <c r="M1910" s="114"/>
    </row>
    <row r="1911" spans="10:13" x14ac:dyDescent="0.3">
      <c r="J1911" s="114"/>
      <c r="K1911" s="114"/>
      <c r="L1911" s="114"/>
      <c r="M1911" s="114"/>
    </row>
    <row r="1912" spans="10:13" x14ac:dyDescent="0.3">
      <c r="J1912" s="114"/>
      <c r="K1912" s="114"/>
      <c r="L1912" s="114"/>
      <c r="M1912" s="114"/>
    </row>
    <row r="1913" spans="10:13" x14ac:dyDescent="0.3">
      <c r="J1913" s="114"/>
      <c r="K1913" s="114"/>
      <c r="L1913" s="114"/>
      <c r="M1913" s="114"/>
    </row>
    <row r="1914" spans="10:13" x14ac:dyDescent="0.3">
      <c r="J1914" s="114"/>
      <c r="K1914" s="114"/>
      <c r="L1914" s="114"/>
      <c r="M1914" s="114"/>
    </row>
    <row r="1915" spans="10:13" x14ac:dyDescent="0.3">
      <c r="J1915" s="114"/>
      <c r="K1915" s="114"/>
      <c r="L1915" s="114"/>
      <c r="M1915" s="114"/>
    </row>
    <row r="1916" spans="10:13" x14ac:dyDescent="0.3">
      <c r="J1916" s="114"/>
      <c r="K1916" s="114"/>
      <c r="L1916" s="114"/>
      <c r="M1916" s="114"/>
    </row>
    <row r="1917" spans="10:13" x14ac:dyDescent="0.3">
      <c r="J1917" s="114"/>
      <c r="K1917" s="114"/>
      <c r="L1917" s="114"/>
      <c r="M1917" s="114"/>
    </row>
    <row r="1918" spans="10:13" x14ac:dyDescent="0.3">
      <c r="J1918" s="114"/>
      <c r="K1918" s="114"/>
      <c r="L1918" s="114"/>
      <c r="M1918" s="114"/>
    </row>
    <row r="1919" spans="10:13" x14ac:dyDescent="0.3">
      <c r="J1919" s="114"/>
      <c r="K1919" s="114"/>
      <c r="L1919" s="114"/>
      <c r="M1919" s="114"/>
    </row>
    <row r="1920" spans="10:13" x14ac:dyDescent="0.3">
      <c r="J1920" s="114"/>
      <c r="K1920" s="114"/>
      <c r="L1920" s="114"/>
      <c r="M1920" s="114"/>
    </row>
    <row r="1921" spans="10:13" x14ac:dyDescent="0.3">
      <c r="J1921" s="114"/>
      <c r="K1921" s="114"/>
      <c r="L1921" s="114"/>
      <c r="M1921" s="114"/>
    </row>
    <row r="1922" spans="10:13" x14ac:dyDescent="0.3">
      <c r="J1922" s="114"/>
      <c r="K1922" s="114"/>
      <c r="L1922" s="114"/>
      <c r="M1922" s="114"/>
    </row>
    <row r="1923" spans="10:13" x14ac:dyDescent="0.3">
      <c r="J1923" s="114"/>
      <c r="K1923" s="114"/>
      <c r="L1923" s="114"/>
      <c r="M1923" s="114"/>
    </row>
    <row r="1924" spans="10:13" x14ac:dyDescent="0.3">
      <c r="J1924" s="114"/>
      <c r="K1924" s="114"/>
      <c r="L1924" s="114"/>
      <c r="M1924" s="114"/>
    </row>
    <row r="1925" spans="10:13" x14ac:dyDescent="0.3">
      <c r="J1925" s="114"/>
      <c r="K1925" s="114"/>
      <c r="L1925" s="114"/>
      <c r="M1925" s="114"/>
    </row>
    <row r="1926" spans="10:13" x14ac:dyDescent="0.3">
      <c r="J1926" s="114"/>
      <c r="K1926" s="114"/>
      <c r="L1926" s="114"/>
      <c r="M1926" s="114"/>
    </row>
    <row r="1927" spans="10:13" x14ac:dyDescent="0.3">
      <c r="J1927" s="114"/>
      <c r="K1927" s="114"/>
      <c r="L1927" s="114"/>
      <c r="M1927" s="114"/>
    </row>
    <row r="1928" spans="10:13" x14ac:dyDescent="0.3">
      <c r="J1928" s="114"/>
      <c r="K1928" s="114"/>
      <c r="L1928" s="114"/>
      <c r="M1928" s="114"/>
    </row>
    <row r="1929" spans="10:13" x14ac:dyDescent="0.3">
      <c r="J1929" s="114"/>
      <c r="K1929" s="114"/>
      <c r="L1929" s="114"/>
      <c r="M1929" s="114"/>
    </row>
    <row r="1930" spans="10:13" x14ac:dyDescent="0.3">
      <c r="J1930" s="114"/>
      <c r="K1930" s="114"/>
      <c r="L1930" s="114"/>
      <c r="M1930" s="114"/>
    </row>
    <row r="1931" spans="10:13" x14ac:dyDescent="0.3">
      <c r="J1931" s="114"/>
      <c r="K1931" s="114"/>
      <c r="L1931" s="114"/>
      <c r="M1931" s="114"/>
    </row>
    <row r="1932" spans="10:13" x14ac:dyDescent="0.3">
      <c r="J1932" s="114"/>
      <c r="K1932" s="114"/>
      <c r="L1932" s="114"/>
      <c r="M1932" s="114"/>
    </row>
    <row r="1933" spans="10:13" x14ac:dyDescent="0.3">
      <c r="J1933" s="114"/>
      <c r="K1933" s="114"/>
      <c r="L1933" s="114"/>
      <c r="M1933" s="114"/>
    </row>
    <row r="1934" spans="10:13" x14ac:dyDescent="0.3">
      <c r="J1934" s="114"/>
      <c r="K1934" s="114"/>
      <c r="L1934" s="114"/>
      <c r="M1934" s="114"/>
    </row>
    <row r="1935" spans="10:13" x14ac:dyDescent="0.3">
      <c r="J1935" s="114"/>
      <c r="K1935" s="114"/>
      <c r="L1935" s="114"/>
      <c r="M1935" s="114"/>
    </row>
    <row r="1936" spans="10:13" x14ac:dyDescent="0.3">
      <c r="J1936" s="114"/>
      <c r="K1936" s="114"/>
      <c r="L1936" s="114"/>
      <c r="M1936" s="114"/>
    </row>
    <row r="1937" spans="10:13" x14ac:dyDescent="0.3">
      <c r="J1937" s="114"/>
      <c r="K1937" s="114"/>
      <c r="L1937" s="114"/>
      <c r="M1937" s="114"/>
    </row>
    <row r="1938" spans="10:13" x14ac:dyDescent="0.3">
      <c r="J1938" s="114"/>
      <c r="K1938" s="114"/>
      <c r="L1938" s="114"/>
      <c r="M1938" s="114"/>
    </row>
    <row r="1939" spans="10:13" x14ac:dyDescent="0.3">
      <c r="J1939" s="114"/>
      <c r="K1939" s="114"/>
      <c r="L1939" s="114"/>
      <c r="M1939" s="114"/>
    </row>
    <row r="1940" spans="10:13" x14ac:dyDescent="0.3">
      <c r="J1940" s="114"/>
      <c r="K1940" s="114"/>
      <c r="L1940" s="114"/>
      <c r="M1940" s="114"/>
    </row>
    <row r="1941" spans="10:13" x14ac:dyDescent="0.3">
      <c r="J1941" s="114"/>
      <c r="K1941" s="114"/>
      <c r="L1941" s="114"/>
      <c r="M1941" s="114"/>
    </row>
    <row r="1942" spans="10:13" x14ac:dyDescent="0.3">
      <c r="J1942" s="114"/>
      <c r="K1942" s="114"/>
      <c r="L1942" s="114"/>
      <c r="M1942" s="114"/>
    </row>
    <row r="1943" spans="10:13" x14ac:dyDescent="0.3">
      <c r="J1943" s="114"/>
      <c r="K1943" s="114"/>
      <c r="L1943" s="114"/>
      <c r="M1943" s="114"/>
    </row>
    <row r="1944" spans="10:13" x14ac:dyDescent="0.3">
      <c r="J1944" s="114"/>
      <c r="K1944" s="114"/>
      <c r="L1944" s="114"/>
      <c r="M1944" s="114"/>
    </row>
    <row r="1945" spans="10:13" x14ac:dyDescent="0.3">
      <c r="J1945" s="114"/>
      <c r="K1945" s="114"/>
      <c r="L1945" s="114"/>
      <c r="M1945" s="114"/>
    </row>
    <row r="1946" spans="10:13" x14ac:dyDescent="0.3">
      <c r="J1946" s="114"/>
      <c r="K1946" s="114"/>
      <c r="L1946" s="114"/>
      <c r="M1946" s="114"/>
    </row>
    <row r="1947" spans="10:13" x14ac:dyDescent="0.3">
      <c r="J1947" s="114"/>
      <c r="K1947" s="114"/>
      <c r="L1947" s="114"/>
      <c r="M1947" s="114"/>
    </row>
    <row r="1948" spans="10:13" x14ac:dyDescent="0.3">
      <c r="J1948" s="114"/>
      <c r="K1948" s="114"/>
      <c r="L1948" s="114"/>
      <c r="M1948" s="114"/>
    </row>
    <row r="1949" spans="10:13" x14ac:dyDescent="0.3">
      <c r="J1949" s="114"/>
      <c r="K1949" s="114"/>
      <c r="L1949" s="114"/>
      <c r="M1949" s="114"/>
    </row>
    <row r="1950" spans="10:13" x14ac:dyDescent="0.3">
      <c r="J1950" s="114"/>
      <c r="K1950" s="114"/>
      <c r="L1950" s="114"/>
      <c r="M1950" s="114"/>
    </row>
    <row r="1951" spans="10:13" x14ac:dyDescent="0.3">
      <c r="J1951" s="114"/>
      <c r="K1951" s="114"/>
      <c r="L1951" s="114"/>
      <c r="M1951" s="114"/>
    </row>
    <row r="1952" spans="10:13" x14ac:dyDescent="0.3">
      <c r="J1952" s="114"/>
      <c r="K1952" s="114"/>
      <c r="L1952" s="114"/>
      <c r="M1952" s="114"/>
    </row>
    <row r="1953" spans="10:13" x14ac:dyDescent="0.3">
      <c r="J1953" s="114"/>
      <c r="K1953" s="114"/>
      <c r="L1953" s="114"/>
      <c r="M1953" s="114"/>
    </row>
    <row r="1954" spans="10:13" x14ac:dyDescent="0.3">
      <c r="J1954" s="114"/>
      <c r="K1954" s="114"/>
      <c r="L1954" s="114"/>
      <c r="M1954" s="114"/>
    </row>
    <row r="1955" spans="10:13" x14ac:dyDescent="0.3">
      <c r="J1955" s="114"/>
      <c r="K1955" s="114"/>
      <c r="L1955" s="114"/>
      <c r="M1955" s="114"/>
    </row>
    <row r="1956" spans="10:13" x14ac:dyDescent="0.3">
      <c r="J1956" s="114"/>
      <c r="K1956" s="114"/>
      <c r="L1956" s="114"/>
      <c r="M1956" s="114"/>
    </row>
    <row r="1957" spans="10:13" x14ac:dyDescent="0.3">
      <c r="J1957" s="114"/>
      <c r="K1957" s="114"/>
      <c r="L1957" s="114"/>
      <c r="M1957" s="114"/>
    </row>
    <row r="1958" spans="10:13" x14ac:dyDescent="0.3">
      <c r="J1958" s="114"/>
      <c r="K1958" s="114"/>
      <c r="L1958" s="114"/>
      <c r="M1958" s="114"/>
    </row>
    <row r="1959" spans="10:13" x14ac:dyDescent="0.3">
      <c r="J1959" s="114"/>
      <c r="K1959" s="114"/>
      <c r="L1959" s="114"/>
      <c r="M1959" s="114"/>
    </row>
    <row r="1960" spans="10:13" x14ac:dyDescent="0.3">
      <c r="J1960" s="114"/>
      <c r="K1960" s="114"/>
      <c r="L1960" s="114"/>
      <c r="M1960" s="114"/>
    </row>
    <row r="1961" spans="10:13" x14ac:dyDescent="0.3">
      <c r="J1961" s="114"/>
      <c r="K1961" s="114"/>
      <c r="L1961" s="114"/>
      <c r="M1961" s="114"/>
    </row>
    <row r="1962" spans="10:13" x14ac:dyDescent="0.3">
      <c r="J1962" s="114"/>
      <c r="K1962" s="114"/>
      <c r="L1962" s="114"/>
      <c r="M1962" s="114"/>
    </row>
    <row r="1963" spans="10:13" x14ac:dyDescent="0.3">
      <c r="J1963" s="114"/>
      <c r="K1963" s="114"/>
      <c r="L1963" s="114"/>
      <c r="M1963" s="114"/>
    </row>
    <row r="1964" spans="10:13" x14ac:dyDescent="0.3">
      <c r="J1964" s="114"/>
      <c r="K1964" s="114"/>
      <c r="L1964" s="114"/>
      <c r="M1964" s="114"/>
    </row>
    <row r="1965" spans="10:13" x14ac:dyDescent="0.3">
      <c r="J1965" s="114"/>
      <c r="K1965" s="114"/>
      <c r="L1965" s="114"/>
      <c r="M1965" s="114"/>
    </row>
    <row r="1966" spans="10:13" x14ac:dyDescent="0.3">
      <c r="J1966" s="114"/>
      <c r="K1966" s="114"/>
      <c r="L1966" s="114"/>
      <c r="M1966" s="114"/>
    </row>
    <row r="1967" spans="10:13" x14ac:dyDescent="0.3">
      <c r="J1967" s="114"/>
      <c r="K1967" s="114"/>
      <c r="L1967" s="114"/>
      <c r="M1967" s="114"/>
    </row>
    <row r="1968" spans="10:13" x14ac:dyDescent="0.3">
      <c r="J1968" s="114"/>
      <c r="K1968" s="114"/>
      <c r="L1968" s="114"/>
      <c r="M1968" s="114"/>
    </row>
    <row r="1969" spans="10:13" x14ac:dyDescent="0.3">
      <c r="J1969" s="114"/>
      <c r="K1969" s="114"/>
      <c r="L1969" s="114"/>
      <c r="M1969" s="114"/>
    </row>
    <row r="1970" spans="10:13" x14ac:dyDescent="0.3">
      <c r="J1970" s="114"/>
      <c r="K1970" s="114"/>
      <c r="L1970" s="114"/>
      <c r="M1970" s="114"/>
    </row>
    <row r="1971" spans="10:13" x14ac:dyDescent="0.3">
      <c r="J1971" s="114"/>
      <c r="K1971" s="114"/>
      <c r="L1971" s="114"/>
      <c r="M1971" s="114"/>
    </row>
    <row r="1972" spans="10:13" x14ac:dyDescent="0.3">
      <c r="J1972" s="114"/>
      <c r="K1972" s="114"/>
      <c r="L1972" s="114"/>
      <c r="M1972" s="114"/>
    </row>
    <row r="1973" spans="10:13" x14ac:dyDescent="0.3">
      <c r="J1973" s="114"/>
      <c r="K1973" s="114"/>
      <c r="L1973" s="114"/>
      <c r="M1973" s="114"/>
    </row>
    <row r="1974" spans="10:13" x14ac:dyDescent="0.3">
      <c r="J1974" s="114"/>
      <c r="K1974" s="114"/>
      <c r="L1974" s="114"/>
      <c r="M1974" s="114"/>
    </row>
    <row r="1975" spans="10:13" x14ac:dyDescent="0.3">
      <c r="J1975" s="114"/>
      <c r="K1975" s="114"/>
      <c r="L1975" s="114"/>
      <c r="M1975" s="114"/>
    </row>
    <row r="1976" spans="10:13" x14ac:dyDescent="0.3">
      <c r="J1976" s="114"/>
      <c r="K1976" s="114"/>
      <c r="L1976" s="114"/>
      <c r="M1976" s="114"/>
    </row>
    <row r="1977" spans="10:13" x14ac:dyDescent="0.3">
      <c r="J1977" s="114"/>
      <c r="K1977" s="114"/>
      <c r="L1977" s="114"/>
      <c r="M1977" s="114"/>
    </row>
    <row r="1978" spans="10:13" x14ac:dyDescent="0.3">
      <c r="J1978" s="114"/>
      <c r="K1978" s="114"/>
      <c r="L1978" s="114"/>
      <c r="M1978" s="114"/>
    </row>
    <row r="1979" spans="10:13" x14ac:dyDescent="0.3">
      <c r="J1979" s="114"/>
      <c r="K1979" s="114"/>
      <c r="L1979" s="114"/>
      <c r="M1979" s="114"/>
    </row>
    <row r="1980" spans="10:13" x14ac:dyDescent="0.3">
      <c r="J1980" s="114"/>
      <c r="K1980" s="114"/>
      <c r="L1980" s="114"/>
      <c r="M1980" s="114"/>
    </row>
    <row r="1981" spans="10:13" x14ac:dyDescent="0.3">
      <c r="J1981" s="114"/>
      <c r="K1981" s="114"/>
      <c r="L1981" s="114"/>
      <c r="M1981" s="114"/>
    </row>
    <row r="1982" spans="10:13" x14ac:dyDescent="0.3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54" priority="22" operator="containsText" text="Oui">
      <formula>NOT(ISERROR(SEARCH("Oui",B19)))</formula>
    </cfRule>
  </conditionalFormatting>
  <conditionalFormatting sqref="B17 B19 B21 B23">
    <cfRule type="containsText" dxfId="53" priority="20" operator="containsText" text="Non">
      <formula>NOT(ISERROR(SEARCH("Non",B17)))</formula>
    </cfRule>
    <cfRule type="containsText" dxfId="52" priority="21" operator="containsText" text="Oui">
      <formula>NOT(ISERROR(SEARCH("Oui",B17)))</formula>
    </cfRule>
  </conditionalFormatting>
  <conditionalFormatting sqref="B26">
    <cfRule type="cellIs" dxfId="51" priority="18" operator="equal">
      <formula>"Oui"</formula>
    </cfRule>
    <cfRule type="containsText" dxfId="50" priority="19" operator="containsText" text="Non">
      <formula>NOT(ISERROR(SEARCH("Non",B26)))</formula>
    </cfRule>
  </conditionalFormatting>
  <conditionalFormatting sqref="A32:D32">
    <cfRule type="cellIs" dxfId="49" priority="7" operator="equal">
      <formula>"Constantes d'integration y' incorrectes"</formula>
    </cfRule>
    <cfRule type="cellIs" dxfId="48" priority="9" operator="equal">
      <formula>"Constantes d'integration y' correctes"</formula>
    </cfRule>
    <cfRule type="cellIs" dxfId="47" priority="12" operator="equal">
      <formula>"Constantes d'integration incorrectes"</formula>
    </cfRule>
    <cfRule type="containsText" dxfId="46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45" priority="10" operator="equal">
      <formula>"Erreur probable"</formula>
    </cfRule>
    <cfRule type="cellIs" dxfId="44" priority="11" operator="equal">
      <formula>"PFD Verifié"</formula>
    </cfRule>
  </conditionalFormatting>
  <conditionalFormatting sqref="A33:D33">
    <cfRule type="cellIs" dxfId="43" priority="5" operator="equal">
      <formula>"Constantes d'integration z' incorrectes"</formula>
    </cfRule>
    <cfRule type="cellIs" dxfId="42" priority="6" operator="equal">
      <formula>"Constantes d'integration z' incorrectes"</formula>
    </cfRule>
    <cfRule type="cellIs" dxfId="41" priority="8" operator="equal">
      <formula>"Constantes d'integration z' correctes"</formula>
    </cfRule>
  </conditionalFormatting>
  <conditionalFormatting sqref="G592:H592 C592:E592">
    <cfRule type="cellIs" dxfId="40" priority="1" operator="greaterThan">
      <formula>0.00000001</formula>
    </cfRule>
    <cfRule type="cellIs" dxfId="39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F12" sqref="F12:I12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  <col min="22" max="22" width="13.33203125" customWidth="1"/>
  </cols>
  <sheetData>
    <row r="1" spans="1:23" ht="15" thickBot="1" x14ac:dyDescent="0.35">
      <c r="A1" s="246" t="s">
        <v>436</v>
      </c>
      <c r="B1" s="246"/>
      <c r="C1" s="246"/>
      <c r="D1" s="246"/>
      <c r="E1" s="1"/>
      <c r="F1" s="246" t="s">
        <v>437</v>
      </c>
      <c r="G1" s="246"/>
      <c r="H1" s="246"/>
      <c r="I1" s="246"/>
      <c r="J1" s="1"/>
      <c r="K1" s="245" t="s">
        <v>320</v>
      </c>
      <c r="L1" s="245"/>
      <c r="M1" s="245"/>
      <c r="N1" s="245"/>
      <c r="O1" s="245"/>
      <c r="P1" s="245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t="s">
        <v>323</v>
      </c>
      <c r="R3" t="s">
        <v>323</v>
      </c>
      <c r="S3" s="1"/>
    </row>
    <row r="4" spans="1:23" x14ac:dyDescent="0.3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3">
      <c r="A5" s="69" t="s">
        <v>82</v>
      </c>
      <c r="B5" s="69">
        <v>16800</v>
      </c>
      <c r="C5" s="69" t="s">
        <v>72</v>
      </c>
      <c r="D5" s="70" t="s">
        <v>299</v>
      </c>
      <c r="E5" s="1"/>
      <c r="F5" s="69" t="s">
        <v>82</v>
      </c>
      <c r="G5" s="69">
        <v>9360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3">
      <c r="A6" s="69" t="s">
        <v>293</v>
      </c>
      <c r="B6" s="69">
        <v>10200</v>
      </c>
      <c r="C6" s="69" t="s">
        <v>72</v>
      </c>
      <c r="D6" s="70" t="s">
        <v>300</v>
      </c>
      <c r="E6" s="1"/>
      <c r="F6" s="69" t="s">
        <v>293</v>
      </c>
      <c r="G6" s="69">
        <v>7650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3">
      <c r="A7" s="69" t="s">
        <v>72</v>
      </c>
      <c r="B7" s="69">
        <f>'Arbre 6'!B3</f>
        <v>1500</v>
      </c>
      <c r="C7" s="69" t="s">
        <v>2</v>
      </c>
      <c r="D7" s="70" t="s">
        <v>304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3">
      <c r="A8" s="69" t="s">
        <v>294</v>
      </c>
      <c r="B8" s="69">
        <v>1</v>
      </c>
      <c r="C8" s="69"/>
      <c r="D8" s="70" t="s">
        <v>301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3">
      <c r="A9" s="69" t="s">
        <v>295</v>
      </c>
      <c r="B9" s="69">
        <v>1</v>
      </c>
      <c r="C9" s="69"/>
      <c r="D9" s="70" t="s">
        <v>302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3">
      <c r="A10" s="69" t="s">
        <v>296</v>
      </c>
      <c r="B10" s="69">
        <v>1</v>
      </c>
      <c r="C10" s="69"/>
      <c r="D10" s="70" t="s">
        <v>303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" thickBot="1" x14ac:dyDescent="0.35">
      <c r="A12" s="57" t="s">
        <v>308</v>
      </c>
      <c r="B12" s="56" t="s">
        <v>8</v>
      </c>
      <c r="C12" s="56" t="s">
        <v>105</v>
      </c>
      <c r="D12" s="56" t="s">
        <v>10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3">
      <c r="A13" s="196" t="s">
        <v>326</v>
      </c>
      <c r="B13">
        <f>B3/B6</f>
        <v>3.6034568328221696E-2</v>
      </c>
      <c r="D13" s="85" t="s">
        <v>329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3">
      <c r="A14" s="83" t="s">
        <v>289</v>
      </c>
      <c r="B14">
        <f>W21</f>
        <v>0.23147795475460242</v>
      </c>
      <c r="D14" s="85" t="s">
        <v>290</v>
      </c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3">
      <c r="A15" s="83" t="s">
        <v>291</v>
      </c>
      <c r="B15">
        <f>W22</f>
        <v>0.56000000000000005</v>
      </c>
      <c r="D15" s="85" t="s">
        <v>297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  <c r="U15" t="s">
        <v>327</v>
      </c>
      <c r="V15" cm="1">
        <f t="array" ref="V15">MAX(IF( Q4:Q12&lt;0,Q4:Q12 ))</f>
        <v>-8.0345683282216952E-3</v>
      </c>
      <c r="W15" s="1"/>
    </row>
    <row r="16" spans="1:23" x14ac:dyDescent="0.3">
      <c r="A16" s="83" t="s">
        <v>292</v>
      </c>
      <c r="B16">
        <f>W23</f>
        <v>1.9096543167177831</v>
      </c>
      <c r="D16" s="85" t="s">
        <v>298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  <c r="U16" t="s">
        <v>328</v>
      </c>
      <c r="V16" cm="1">
        <f t="array" ref="V16">MIN(IF(Q4:Q12&gt;0, Q4:Q12))</f>
        <v>1.9965431671778305E-2</v>
      </c>
      <c r="W16" s="1"/>
    </row>
    <row r="17" spans="1:23" x14ac:dyDescent="0.3">
      <c r="A17" s="83" t="s">
        <v>305</v>
      </c>
      <c r="B17" s="83">
        <f>B3/B4</f>
        <v>1.1301516271636742</v>
      </c>
      <c r="C17" s="83"/>
      <c r="D17" s="85" t="s">
        <v>306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  <c r="U17" s="1"/>
      <c r="V17" s="1"/>
      <c r="W17" s="1"/>
    </row>
    <row r="18" spans="1:23" x14ac:dyDescent="0.3">
      <c r="A18" s="83" t="s">
        <v>71</v>
      </c>
      <c r="B18" s="83">
        <f>IF(B3=0,B4,(IF(B17&lt;=B14,B4,B15*B4+B16*B3)))</f>
        <v>884.02392472264137</v>
      </c>
      <c r="C18" s="83" t="s">
        <v>72</v>
      </c>
      <c r="D18" s="85" t="s">
        <v>316</v>
      </c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  <c r="U18" t="s">
        <v>330</v>
      </c>
      <c r="V18">
        <f>MATCH(V15,Q4:Q12,0)</f>
        <v>2</v>
      </c>
      <c r="W18" s="1"/>
    </row>
    <row r="19" spans="1:23" ht="15" thickBo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  <c r="U19" t="s">
        <v>331</v>
      </c>
      <c r="V19">
        <f>MATCH(V16,Q4:Q12,0)</f>
        <v>3</v>
      </c>
      <c r="W19" s="1"/>
    </row>
    <row r="20" spans="1:23" ht="15" thickBot="1" x14ac:dyDescent="0.35">
      <c r="A20" s="57" t="s">
        <v>317</v>
      </c>
      <c r="B20" s="56" t="s">
        <v>8</v>
      </c>
      <c r="C20" s="56" t="s">
        <v>105</v>
      </c>
      <c r="D20" s="56" t="s">
        <v>10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69" t="s">
        <v>312</v>
      </c>
      <c r="B21" s="69">
        <f>((10^6)/(60*B7))*B23</f>
        <v>76259.381694240947</v>
      </c>
      <c r="C21" s="69" t="s">
        <v>309</v>
      </c>
      <c r="D21" s="85" t="s">
        <v>314</v>
      </c>
      <c r="E21" s="1"/>
      <c r="F21" s="69" t="s">
        <v>312</v>
      </c>
      <c r="G21" s="69">
        <f>((10^6)/(60*G7))*G23</f>
        <v>92652.456648793144</v>
      </c>
      <c r="H21" s="69" t="s">
        <v>309</v>
      </c>
      <c r="I21" s="85" t="s">
        <v>314</v>
      </c>
      <c r="J21" s="1"/>
      <c r="P21" s="1"/>
      <c r="Q21" s="245" t="s">
        <v>325</v>
      </c>
      <c r="R21" s="245"/>
      <c r="S21" t="e" cm="1">
        <f t="array" ref="S21">((INDEX(P4:P12,R19) - INDEX(P4:P12,R18))/(INDEX(K4:K12,R19) - INDEX(K4:K12,R18)))*(G13 - INDEX(K4:K12,R18)) + INDEX(P4:P12,R18)</f>
        <v>#N/A</v>
      </c>
      <c r="T21" s="1"/>
      <c r="U21" s="245" t="s">
        <v>325</v>
      </c>
      <c r="V21" s="245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3">
      <c r="A22" s="69" t="s">
        <v>313</v>
      </c>
      <c r="B22" s="69">
        <f>B8*B9*B10*B21</f>
        <v>76259.381694240947</v>
      </c>
      <c r="C22" s="69" t="s">
        <v>309</v>
      </c>
      <c r="D22" s="85" t="s">
        <v>315</v>
      </c>
      <c r="E22" s="1"/>
      <c r="F22" s="69" t="s">
        <v>313</v>
      </c>
      <c r="G22" s="69">
        <f>G21*G8*G9*G10</f>
        <v>92652.456648793144</v>
      </c>
      <c r="H22" s="69" t="s">
        <v>309</v>
      </c>
      <c r="I22" s="85" t="s">
        <v>315</v>
      </c>
      <c r="J22" s="1"/>
      <c r="P22" s="1"/>
      <c r="Q22" s="245" t="s">
        <v>332</v>
      </c>
      <c r="R22" s="245"/>
      <c r="S22" t="e" cm="1">
        <f t="array" ref="S22">INDEX(N4:N12,R18)</f>
        <v>#N/A</v>
      </c>
      <c r="T22" s="1"/>
      <c r="U22" s="245" t="s">
        <v>332</v>
      </c>
      <c r="V22" s="245"/>
      <c r="W22" cm="1">
        <f t="array" ref="W22">INDEX(N4:N12,V18)</f>
        <v>0.56000000000000005</v>
      </c>
    </row>
    <row r="23" spans="1:23" x14ac:dyDescent="0.3">
      <c r="A23" s="69" t="s">
        <v>311</v>
      </c>
      <c r="B23" s="69">
        <f>(B5/B18)^3</f>
        <v>6863.3443524816848</v>
      </c>
      <c r="C23" s="69" t="s">
        <v>310</v>
      </c>
      <c r="D23" s="85" t="s">
        <v>314</v>
      </c>
      <c r="E23" s="1"/>
      <c r="F23" s="69" t="s">
        <v>311</v>
      </c>
      <c r="G23" s="69">
        <f>(G5/G18)^3</f>
        <v>8338.7210983913828</v>
      </c>
      <c r="H23" s="69" t="s">
        <v>310</v>
      </c>
      <c r="I23" s="85" t="s">
        <v>314</v>
      </c>
      <c r="J23" s="1"/>
      <c r="P23" s="1"/>
      <c r="Q23" s="245" t="s">
        <v>333</v>
      </c>
      <c r="R23" s="245"/>
      <c r="S23" t="e" cm="1">
        <f t="array" ref="S23">((INDEX(O4:O12,R19) - INDEX(O4:O12,R18))/(INDEX(K4:K12,R19) - INDEX(K4:K12,R18)))*(G13 - INDEX(K4:K12,R18)) + INDEX(O4:O12,R18)</f>
        <v>#N/A</v>
      </c>
      <c r="T23" s="1"/>
      <c r="U23" s="245" t="s">
        <v>333</v>
      </c>
      <c r="V23" s="245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" thickBot="1" x14ac:dyDescent="0.35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" thickBot="1" x14ac:dyDescent="0.35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57" t="s">
        <v>352</v>
      </c>
      <c r="G25" s="56" t="s">
        <v>8</v>
      </c>
      <c r="H25" s="56" t="s">
        <v>355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3">
      <c r="A26" s="69" t="s">
        <v>354</v>
      </c>
      <c r="B26" s="69">
        <f>B5/B18</f>
        <v>19.004010559183595</v>
      </c>
      <c r="C26" s="69" t="str">
        <f>IF(B26&lt;2,"NON","OUI")</f>
        <v>OUI</v>
      </c>
      <c r="D26" s="85" t="s">
        <v>353</v>
      </c>
      <c r="E26" s="1"/>
      <c r="F26" s="69" t="s">
        <v>354</v>
      </c>
      <c r="G26" s="69">
        <f>G5/G18</f>
        <v>20.278374974011854</v>
      </c>
      <c r="H26" s="69" t="str">
        <f>IF(G26&lt;2,"NON","OUI")</f>
        <v>OUI</v>
      </c>
      <c r="I26" s="85" t="s">
        <v>353</v>
      </c>
      <c r="J26" s="1"/>
      <c r="P26" s="1"/>
      <c r="Q26" s="1"/>
      <c r="R26" s="1"/>
      <c r="S26" s="1"/>
      <c r="T26" s="1"/>
    </row>
    <row r="27" spans="1:23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3">
      <c r="A29" s="245" t="s">
        <v>319</v>
      </c>
      <c r="B29" s="245"/>
      <c r="C29" s="1"/>
    </row>
    <row r="30" spans="1:23" x14ac:dyDescent="0.3">
      <c r="A30" s="177" t="s">
        <v>318</v>
      </c>
      <c r="B30" s="177" t="s">
        <v>294</v>
      </c>
      <c r="C30" s="1"/>
    </row>
    <row r="31" spans="1:23" x14ac:dyDescent="0.3">
      <c r="A31" s="177">
        <v>0.9</v>
      </c>
      <c r="B31" s="177">
        <v>1</v>
      </c>
      <c r="C31" s="1"/>
    </row>
    <row r="32" spans="1:23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38" priority="2" operator="lessThan">
      <formula>$H$26</formula>
    </cfRule>
  </conditionalFormatting>
  <conditionalFormatting sqref="C26">
    <cfRule type="cellIs" dxfId="37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opLeftCell="E1" zoomScale="40" zoomScaleNormal="40" workbookViewId="0">
      <selection activeCell="O31" sqref="O31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3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58" t="s">
        <v>272</v>
      </c>
      <c r="N2" s="259"/>
      <c r="O2" s="259"/>
      <c r="P2" s="259"/>
      <c r="Q2" s="259"/>
      <c r="R2" s="259"/>
      <c r="S2" s="259"/>
      <c r="T2" s="259"/>
      <c r="U2" s="260"/>
      <c r="V2" s="13"/>
      <c r="W2" s="13"/>
      <c r="X2" s="1"/>
      <c r="Y2" s="13"/>
      <c r="Z2" s="13"/>
      <c r="AA2" s="13"/>
      <c r="AB2" s="217" t="s">
        <v>197</v>
      </c>
      <c r="AC2" s="218"/>
      <c r="AD2" s="218"/>
      <c r="AE2" s="218"/>
      <c r="AF2" s="218"/>
      <c r="AG2" s="218"/>
      <c r="AH2" s="218"/>
      <c r="AI2" s="218"/>
      <c r="AJ2" s="219"/>
      <c r="AK2" s="13"/>
      <c r="AL2" s="13"/>
      <c r="AM2" s="13"/>
      <c r="AN2" s="1"/>
    </row>
    <row r="3" spans="1:40" ht="15" thickBot="1" x14ac:dyDescent="0.35">
      <c r="A3" s="71" t="s">
        <v>72</v>
      </c>
      <c r="B3" s="155">
        <f>'Résistance des engrenages'!B2*'Résistance des engrenages'!G4</f>
        <v>720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61"/>
      <c r="N3" s="262"/>
      <c r="O3" s="262"/>
      <c r="P3" s="262"/>
      <c r="Q3" s="262"/>
      <c r="R3" s="262"/>
      <c r="S3" s="262"/>
      <c r="T3" s="262"/>
      <c r="U3" s="263"/>
      <c r="V3" s="13"/>
      <c r="W3" s="13"/>
      <c r="X3" s="1"/>
      <c r="Y3" s="13"/>
      <c r="Z3" s="13"/>
      <c r="AA3" s="13"/>
      <c r="AB3" s="223"/>
      <c r="AC3" s="224"/>
      <c r="AD3" s="224"/>
      <c r="AE3" s="224"/>
      <c r="AF3" s="224"/>
      <c r="AG3" s="224"/>
      <c r="AH3" s="224"/>
      <c r="AI3" s="224"/>
      <c r="AJ3" s="225"/>
      <c r="AK3" s="13"/>
      <c r="AL3" s="13"/>
      <c r="AM3" s="13"/>
      <c r="AN3" s="1"/>
    </row>
    <row r="4" spans="1:40" x14ac:dyDescent="0.3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3">
      <c r="A5" s="13"/>
      <c r="B5" s="13"/>
      <c r="C5" s="13"/>
      <c r="D5" s="13"/>
      <c r="E5" s="1"/>
      <c r="F5" s="68" t="s">
        <v>217</v>
      </c>
      <c r="G5" s="130">
        <f>'Résistance des engrenages'!B14/2</f>
        <v>62.5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" thickBot="1" x14ac:dyDescent="0.35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" thickBot="1" x14ac:dyDescent="0.35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" thickBot="1" x14ac:dyDescent="0.35">
      <c r="A8" s="74" t="s">
        <v>233</v>
      </c>
      <c r="B8" s="151">
        <f>2*PI()*B3/60</f>
        <v>75.398223686155035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64" t="s">
        <v>274</v>
      </c>
      <c r="M8" s="265"/>
      <c r="N8" s="265"/>
      <c r="O8" s="102">
        <v>1.6100000000000001E-4</v>
      </c>
      <c r="P8" s="13"/>
      <c r="Q8" s="58"/>
      <c r="R8" s="266"/>
      <c r="S8" s="266"/>
      <c r="T8" s="266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3">
      <c r="A9" s="74" t="s">
        <v>82</v>
      </c>
      <c r="B9" s="152">
        <f>1000*B2/B8</f>
        <v>37799.298984325142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3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3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29.4" thickBot="1" x14ac:dyDescent="0.35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" thickBot="1" x14ac:dyDescent="0.35">
      <c r="A13" s="74" t="s">
        <v>237</v>
      </c>
      <c r="B13" s="152">
        <f>-B9/G6</f>
        <v>-1938.4255889397509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28.8" x14ac:dyDescent="0.3">
      <c r="A14" s="74" t="s">
        <v>246</v>
      </c>
      <c r="B14" s="152">
        <v>0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3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3">
      <c r="A16" s="74" t="s">
        <v>95</v>
      </c>
      <c r="B16" s="152">
        <f>-(B10*G7-B10*G8+B13*G7-B13*G10)/(G7)</f>
        <v>2509.9115855215946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28.8" x14ac:dyDescent="0.3">
      <c r="A17" s="74" t="s">
        <v>96</v>
      </c>
      <c r="B17" s="152">
        <f>-(B12*G5+B11*G7-B11*G8+B14*G7-B14*G10)/(G7)</f>
        <v>-230.67194220781573</v>
      </c>
      <c r="C17" s="83" t="s">
        <v>72</v>
      </c>
      <c r="D17" s="85" t="s">
        <v>250</v>
      </c>
      <c r="E17" s="1"/>
      <c r="F17" s="71" t="s">
        <v>139</v>
      </c>
      <c r="G17" s="146">
        <v>850</v>
      </c>
      <c r="H17" s="136" t="s">
        <v>138</v>
      </c>
      <c r="I17" s="30" t="s">
        <v>433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3">
      <c r="A18" s="74" t="s">
        <v>97</v>
      </c>
      <c r="B18" s="152">
        <f>-(B10*G8+B13*G10)/(G7)</f>
        <v>-1176.2747803310463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3">
      <c r="A19" s="108" t="s">
        <v>98</v>
      </c>
      <c r="B19" s="152">
        <f>(B12*G5-B11*G8-B14*G10)/(G7)</f>
        <v>484.85053135871766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28.8" x14ac:dyDescent="0.3">
      <c r="A20" s="74" t="s">
        <v>277</v>
      </c>
      <c r="B20" s="152">
        <f>G17/(MAX(M54:M684)*G23)</f>
        <v>2.0565301204426314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3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3">
      <c r="A22" s="32" t="s">
        <v>161</v>
      </c>
      <c r="B22" s="142" cm="1">
        <f t="array" ref="B22">MAX(ABS(F54:F685))/(G16*B42)</f>
        <v>6.5045698140760063E-6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3.2" x14ac:dyDescent="0.3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424</v>
      </c>
      <c r="G23" s="188">
        <v>5.3</v>
      </c>
      <c r="H23" s="69">
        <v>1</v>
      </c>
      <c r="I23" s="70" t="s">
        <v>420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3">
      <c r="A24" s="32" t="s">
        <v>163</v>
      </c>
      <c r="B24" s="140">
        <f>MAX(U54:U684)</f>
        <v>2.7873148964994598E-2</v>
      </c>
      <c r="C24" s="75" t="s">
        <v>28</v>
      </c>
      <c r="D24" s="33" t="s">
        <v>164</v>
      </c>
      <c r="E24" s="1"/>
      <c r="F24" s="68" t="s">
        <v>421</v>
      </c>
      <c r="G24" s="68">
        <f>Clavettes!G21/Clavettes!G16</f>
        <v>7.2727272727272738E-2</v>
      </c>
      <c r="H24" s="69">
        <v>1</v>
      </c>
      <c r="I24" s="70" t="s">
        <v>422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3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3">
      <c r="A26" s="32" t="s">
        <v>184</v>
      </c>
      <c r="B26" s="140">
        <f>MAX(T54:T684)</f>
        <v>1.6100020993775133E-4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3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3">
      <c r="A28" s="32" t="s">
        <v>185</v>
      </c>
      <c r="B28" s="140">
        <f>DEGREES(ATAN(T234))</f>
        <v>8.0271926858345895E-3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" thickBot="1" x14ac:dyDescent="0.35">
      <c r="A29" s="32" t="s">
        <v>186</v>
      </c>
      <c r="B29" s="132">
        <f>DEGREES(ATAN(T684))</f>
        <v>3.7525158349648283E-3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" thickBot="1" x14ac:dyDescent="0.35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64" t="s">
        <v>275</v>
      </c>
      <c r="M30" s="265"/>
      <c r="N30" s="265"/>
      <c r="O30" s="103">
        <v>2.6E-7</v>
      </c>
      <c r="P30" s="13"/>
      <c r="Q30" s="58"/>
      <c r="R30" s="266"/>
      <c r="S30" s="266"/>
      <c r="T30" s="266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3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471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3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3">
      <c r="A33" s="247"/>
      <c r="B33" s="247"/>
      <c r="C33" s="247"/>
      <c r="D33" s="247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" thickBot="1" x14ac:dyDescent="0.35">
      <c r="A34" s="247"/>
      <c r="B34" s="247"/>
      <c r="C34" s="247"/>
      <c r="D34" s="247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" thickBot="1" x14ac:dyDescent="0.35">
      <c r="A35" s="252" t="s">
        <v>201</v>
      </c>
      <c r="B35" s="253"/>
      <c r="C35" s="253"/>
      <c r="D35" s="254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" thickBot="1" x14ac:dyDescent="0.35">
      <c r="A36" s="256" t="s">
        <v>434</v>
      </c>
      <c r="B36" s="256"/>
      <c r="C36" s="257" t="str">
        <f>IF(C940+D940+E940+G940+H940&lt;0.0000001,"Oui","Non")</f>
        <v>Oui</v>
      </c>
      <c r="D36" s="257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" thickBot="1" x14ac:dyDescent="0.35">
      <c r="A37" s="252" t="s">
        <v>272</v>
      </c>
      <c r="B37" s="253"/>
      <c r="C37" s="253"/>
      <c r="D37" s="254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3">
      <c r="A38" s="255" t="str" cm="1">
        <f t="array" ref="A38">IF(ABS(P939)&lt;0.01*MAX(ABS(P54:P939)),"constante y' valide","constante y' non valide")</f>
        <v>constante y' valide</v>
      </c>
      <c r="B38" s="255"/>
      <c r="C38" s="255"/>
      <c r="D38" s="255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" thickBot="1" x14ac:dyDescent="0.35">
      <c r="A39" s="255" t="str" cm="1">
        <f t="array" ref="A39">IF(ABS(S939)&lt;0.01*MAX(ABS(S54:S939)),"constante z' valide","constante z' non valide")</f>
        <v>constante z' valide</v>
      </c>
      <c r="B39" s="255"/>
      <c r="C39" s="255"/>
      <c r="D39" s="255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" thickBot="1" x14ac:dyDescent="0.35">
      <c r="A40" s="249" t="s">
        <v>260</v>
      </c>
      <c r="B40" s="250"/>
      <c r="C40" s="250"/>
      <c r="D40" s="251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3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3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3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3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3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3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3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3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3">
      <c r="A50" s="7"/>
      <c r="B50" s="87"/>
      <c r="C50" s="248" t="s">
        <v>106</v>
      </c>
      <c r="D50" s="248"/>
      <c r="E50" s="248"/>
      <c r="F50" s="248"/>
      <c r="G50" s="248"/>
      <c r="H50" s="248"/>
      <c r="I50" s="248"/>
      <c r="J50" s="248"/>
      <c r="K50" s="248" t="s">
        <v>153</v>
      </c>
      <c r="L50" s="248"/>
      <c r="M50" s="248"/>
      <c r="N50" s="228" t="s">
        <v>174</v>
      </c>
      <c r="O50" s="228"/>
      <c r="P50" s="228"/>
      <c r="Q50" s="228"/>
      <c r="R50" s="228"/>
      <c r="S50" s="228"/>
      <c r="T50" s="228"/>
      <c r="U50" s="228"/>
      <c r="V50" s="228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3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3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3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3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-1938.4255889397509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37799.298984325142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1938.4255889397509</v>
      </c>
      <c r="K54">
        <f>32*I54/(PI()*$G$13^3)</f>
        <v>0</v>
      </c>
      <c r="L54">
        <f>16*F54/(PI()*$G$13^3)*$G$23</f>
        <v>37.78904886216079</v>
      </c>
      <c r="M54" s="41">
        <f>SQRT(K54^2+3*L54^2)</f>
        <v>65.452552598965369</v>
      </c>
      <c r="N54" s="5">
        <f>-G54/($G$15*$B$42)</f>
        <v>0</v>
      </c>
      <c r="O54" s="4">
        <f>SUM($N$54:N54)*0.1+$O$30</f>
        <v>2.6E-7</v>
      </c>
      <c r="P54" s="4">
        <f>-SUM(O54:$O$234)</f>
        <v>-4.7060000000000088E-5</v>
      </c>
      <c r="Q54" s="5">
        <f>-H54/($B$42*$G$15)</f>
        <v>0</v>
      </c>
      <c r="R54" s="4">
        <f>SUM($Q$54:Q54)*0.1+$O$8</f>
        <v>1.6100000000000001E-4</v>
      </c>
      <c r="S54" s="4">
        <f>-SUM(R54:$R$234)</f>
        <v>-2.7873109237779331E-2</v>
      </c>
      <c r="T54">
        <f>SQRT(SUMSQ(O54,R54))</f>
        <v>1.6100020993775133E-4</v>
      </c>
      <c r="U54">
        <f>SQRT(S54^2+P54^2)</f>
        <v>2.7873148964994598E-2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3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-1938.4255889397509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37799.298984325142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193.84255889397511</v>
      </c>
      <c r="I55">
        <f t="shared" ref="I55:I118" si="6">SQRT(SUMSQ(H55,G55))</f>
        <v>193.84255889397511</v>
      </c>
      <c r="J55" s="41">
        <f t="shared" ref="J55:J118" si="7">SQRT(SUMSQ(D55:E55))</f>
        <v>1938.4255889397509</v>
      </c>
      <c r="K55">
        <f t="shared" ref="K55:K118" si="8">32*I55/(PI()*$G$13^3)</f>
        <v>7.3128299684878176E-2</v>
      </c>
      <c r="L55">
        <f t="shared" ref="L55:L118" si="9">16*F55/(PI()*$G$13^3)*$G$23</f>
        <v>37.78904886216079</v>
      </c>
      <c r="M55" s="41">
        <f t="shared" ref="M55:M118" si="10">SQRT(K55^2+3*L55^2)</f>
        <v>65.452593451050831</v>
      </c>
      <c r="N55" s="5">
        <f t="shared" ref="N55:N118" si="11">-G55/($G$15*$B$42)</f>
        <v>0</v>
      </c>
      <c r="O55" s="4">
        <f>SUM($N$54:N55)*0.1+$O$30</f>
        <v>2.6E-7</v>
      </c>
      <c r="P55" s="4">
        <f>-SUM(O55:$O$234)</f>
        <v>-4.6800000000000087E-5</v>
      </c>
      <c r="Q55" s="5">
        <f t="shared" ref="Q55:Q118" si="12">-H55/($B$42*$G$15)</f>
        <v>-1.2829526260504944E-8</v>
      </c>
      <c r="R55" s="4">
        <f>SUM($Q$54:Q55)*0.1+$O$8</f>
        <v>1.6099871704737396E-4</v>
      </c>
      <c r="S55" s="4">
        <f>-SUM(R55:$R$234)</f>
        <v>-2.771210923777933E-2</v>
      </c>
      <c r="T55">
        <f t="shared" ref="T55:T118" si="13">SQRT(SUMSQ(O55,R55))</f>
        <v>1.609989269867982E-4</v>
      </c>
      <c r="U55">
        <f t="shared" ref="U55:U118" si="14">SQRT(S55^2+P55^2)</f>
        <v>2.7712148755493764E-2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3">
      <c r="A56" s="7"/>
      <c r="B56">
        <f t="shared" ref="B56:B119" si="15">B55+0.1</f>
        <v>0.2</v>
      </c>
      <c r="C56">
        <f t="shared" si="0"/>
        <v>0</v>
      </c>
      <c r="D56">
        <f t="shared" si="1"/>
        <v>-1938.4255889397509</v>
      </c>
      <c r="E56">
        <f t="shared" si="2"/>
        <v>0</v>
      </c>
      <c r="F56">
        <f t="shared" si="3"/>
        <v>37799.298984325142</v>
      </c>
      <c r="G56">
        <f t="shared" si="4"/>
        <v>0</v>
      </c>
      <c r="H56">
        <f t="shared" si="5"/>
        <v>387.68511778795022</v>
      </c>
      <c r="I56">
        <f t="shared" si="6"/>
        <v>387.68511778795022</v>
      </c>
      <c r="J56" s="41">
        <f t="shared" si="7"/>
        <v>1938.4255889397509</v>
      </c>
      <c r="K56">
        <f t="shared" si="8"/>
        <v>0.14625659936975635</v>
      </c>
      <c r="L56">
        <f t="shared" si="9"/>
        <v>37.78904886216079</v>
      </c>
      <c r="M56" s="41">
        <f t="shared" si="10"/>
        <v>65.452716007154251</v>
      </c>
      <c r="N56" s="5">
        <f t="shared" si="11"/>
        <v>0</v>
      </c>
      <c r="O56" s="4">
        <f>SUM($N$54:N56)*0.1+$O$30</f>
        <v>2.6E-7</v>
      </c>
      <c r="P56" s="4">
        <f>-SUM(O56:$O$234)</f>
        <v>-4.6540000000000086E-5</v>
      </c>
      <c r="Q56" s="5">
        <f t="shared" si="12"/>
        <v>-2.5659052521009888E-8</v>
      </c>
      <c r="R56" s="4">
        <f>SUM($Q$54:Q56)*0.1+$O$8</f>
        <v>1.6099615114212185E-4</v>
      </c>
      <c r="S56" s="4">
        <f>-SUM(R56:$R$234)</f>
        <v>-2.7551110520731961E-2</v>
      </c>
      <c r="T56">
        <f t="shared" si="13"/>
        <v>1.6099636108489205E-4</v>
      </c>
      <c r="U56">
        <f t="shared" si="14"/>
        <v>2.7551149828948834E-2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3">
      <c r="A57" s="7"/>
      <c r="B57">
        <f t="shared" si="15"/>
        <v>0.30000000000000004</v>
      </c>
      <c r="C57">
        <f t="shared" si="0"/>
        <v>0</v>
      </c>
      <c r="D57">
        <f t="shared" si="1"/>
        <v>-1938.4255889397509</v>
      </c>
      <c r="E57">
        <f t="shared" si="2"/>
        <v>0</v>
      </c>
      <c r="F57">
        <f t="shared" si="3"/>
        <v>37799.298984325142</v>
      </c>
      <c r="G57">
        <f t="shared" si="4"/>
        <v>0</v>
      </c>
      <c r="H57">
        <f t="shared" si="5"/>
        <v>581.52767668192541</v>
      </c>
      <c r="I57">
        <f t="shared" si="6"/>
        <v>581.52767668192541</v>
      </c>
      <c r="J57" s="41">
        <f t="shared" si="7"/>
        <v>1938.4255889397509</v>
      </c>
      <c r="K57">
        <f t="shared" si="8"/>
        <v>0.21938489905463454</v>
      </c>
      <c r="L57">
        <f t="shared" si="9"/>
        <v>37.78904886216079</v>
      </c>
      <c r="M57" s="41">
        <f t="shared" si="10"/>
        <v>65.452920266816676</v>
      </c>
      <c r="N57" s="5">
        <f t="shared" si="11"/>
        <v>0</v>
      </c>
      <c r="O57" s="4">
        <f>SUM($N$54:N57)*0.1+$O$30</f>
        <v>2.6E-7</v>
      </c>
      <c r="P57" s="4">
        <f>-SUM(O57:$O$234)</f>
        <v>-4.6280000000000085E-5</v>
      </c>
      <c r="Q57" s="5">
        <f t="shared" si="12"/>
        <v>-3.8488578781514836E-8</v>
      </c>
      <c r="R57" s="4">
        <f>SUM($Q$54:Q57)*0.1+$O$8</f>
        <v>1.6099230228424372E-4</v>
      </c>
      <c r="S57" s="4">
        <f>-SUM(R57:$R$234)</f>
        <v>-2.7390114369589838E-2</v>
      </c>
      <c r="T57">
        <f t="shared" si="13"/>
        <v>1.6099251223203304E-4</v>
      </c>
      <c r="U57">
        <f t="shared" si="14"/>
        <v>2.7390153468310682E-2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3">
      <c r="A58" s="7"/>
      <c r="B58">
        <f t="shared" si="15"/>
        <v>0.4</v>
      </c>
      <c r="C58">
        <f t="shared" si="0"/>
        <v>0</v>
      </c>
      <c r="D58">
        <f t="shared" si="1"/>
        <v>-1938.4255889397509</v>
      </c>
      <c r="E58">
        <f t="shared" si="2"/>
        <v>0</v>
      </c>
      <c r="F58">
        <f t="shared" si="3"/>
        <v>37799.298984325142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775.37023557590044</v>
      </c>
      <c r="I58">
        <f t="shared" si="6"/>
        <v>775.37023557590044</v>
      </c>
      <c r="J58" s="41">
        <f t="shared" si="7"/>
        <v>1938.4255889397509</v>
      </c>
      <c r="K58">
        <f t="shared" si="8"/>
        <v>0.2925131987395127</v>
      </c>
      <c r="L58">
        <f t="shared" si="9"/>
        <v>37.78904886216079</v>
      </c>
      <c r="M58" s="41">
        <f t="shared" si="10"/>
        <v>65.453206229273164</v>
      </c>
      <c r="N58" s="5">
        <f t="shared" si="11"/>
        <v>0</v>
      </c>
      <c r="O58" s="4">
        <f>SUM($N$54:N58)*0.1+$O$30</f>
        <v>2.6E-7</v>
      </c>
      <c r="P58" s="4">
        <f>-SUM(O58:$O$234)</f>
        <v>-4.6020000000000085E-5</v>
      </c>
      <c r="Q58" s="5">
        <f t="shared" si="12"/>
        <v>-5.1318105042019776E-8</v>
      </c>
      <c r="R58" s="4">
        <f>SUM($Q$54:Q58)*0.1+$O$8</f>
        <v>1.609871704737395E-4</v>
      </c>
      <c r="S58" s="4">
        <f>-SUM(R58:$R$234)</f>
        <v>-2.7229122067305593E-2</v>
      </c>
      <c r="T58">
        <f t="shared" si="13"/>
        <v>1.6098738042822134E-4</v>
      </c>
      <c r="U58">
        <f t="shared" si="14"/>
        <v>2.7229160956530198E-2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3">
      <c r="A59" s="7"/>
      <c r="B59">
        <f t="shared" si="15"/>
        <v>0.5</v>
      </c>
      <c r="C59">
        <f t="shared" si="0"/>
        <v>0</v>
      </c>
      <c r="D59">
        <f t="shared" si="1"/>
        <v>-1938.4255889397509</v>
      </c>
      <c r="E59">
        <f t="shared" si="2"/>
        <v>0</v>
      </c>
      <c r="F59">
        <f t="shared" si="3"/>
        <v>37799.298984325142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969.21279446987546</v>
      </c>
      <c r="I59">
        <f t="shared" si="6"/>
        <v>969.21279446987546</v>
      </c>
      <c r="J59" s="41">
        <f t="shared" si="7"/>
        <v>1938.4255889397509</v>
      </c>
      <c r="K59">
        <f t="shared" si="8"/>
        <v>0.36564149842439087</v>
      </c>
      <c r="L59">
        <f t="shared" si="9"/>
        <v>37.78904886216079</v>
      </c>
      <c r="M59" s="41">
        <f t="shared" si="10"/>
        <v>65.453573893452898</v>
      </c>
      <c r="N59" s="5">
        <f t="shared" si="11"/>
        <v>0</v>
      </c>
      <c r="O59" s="4">
        <f>SUM($N$54:N59)*0.1+$O$30</f>
        <v>2.6E-7</v>
      </c>
      <c r="P59" s="4">
        <f>-SUM(O59:$O$234)</f>
        <v>-4.5760000000000084E-5</v>
      </c>
      <c r="Q59" s="5">
        <f t="shared" si="12"/>
        <v>-6.414763130252471E-8</v>
      </c>
      <c r="R59" s="4">
        <f>SUM($Q$54:Q59)*0.1+$O$8</f>
        <v>1.6098075571060926E-4</v>
      </c>
      <c r="S59" s="4">
        <f>-SUM(R59:$R$234)</f>
        <v>-2.7068134896831852E-2</v>
      </c>
      <c r="T59">
        <f t="shared" si="13"/>
        <v>1.6098096567345737E-4</v>
      </c>
      <c r="U59">
        <f t="shared" si="14"/>
        <v>2.7068173576558253E-2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3">
      <c r="A60" s="7"/>
      <c r="B60">
        <f t="shared" si="15"/>
        <v>0.6</v>
      </c>
      <c r="C60">
        <f t="shared" si="0"/>
        <v>0</v>
      </c>
      <c r="D60">
        <f t="shared" si="1"/>
        <v>-1938.4255889397509</v>
      </c>
      <c r="E60">
        <f t="shared" si="2"/>
        <v>0</v>
      </c>
      <c r="F60">
        <f t="shared" si="3"/>
        <v>37799.298984325142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1163.0553533638506</v>
      </c>
      <c r="I60">
        <f t="shared" si="6"/>
        <v>1163.0553533638506</v>
      </c>
      <c r="J60" s="41">
        <f t="shared" si="7"/>
        <v>1938.4255889397509</v>
      </c>
      <c r="K60">
        <f t="shared" si="8"/>
        <v>0.43876979810926903</v>
      </c>
      <c r="L60">
        <f t="shared" si="9"/>
        <v>37.78904886216079</v>
      </c>
      <c r="M60" s="41">
        <f t="shared" si="10"/>
        <v>65.454023257979031</v>
      </c>
      <c r="N60" s="5">
        <f t="shared" si="11"/>
        <v>0</v>
      </c>
      <c r="O60" s="4">
        <f>SUM($N$54:N60)*0.1+$O$30</f>
        <v>2.6E-7</v>
      </c>
      <c r="P60" s="4">
        <f>-SUM(O60:$O$234)</f>
        <v>-4.5500000000000083E-5</v>
      </c>
      <c r="Q60" s="5">
        <f t="shared" si="12"/>
        <v>-7.6977157563029658E-8</v>
      </c>
      <c r="R60" s="4">
        <f>SUM($Q$54:Q60)*0.1+$O$8</f>
        <v>1.6097305799485294E-4</v>
      </c>
      <c r="S60" s="4">
        <f>-SUM(R60:$R$234)</f>
        <v>-2.6907154141121242E-2</v>
      </c>
      <c r="T60">
        <f t="shared" si="13"/>
        <v>1.6097326796774141E-4</v>
      </c>
      <c r="U60">
        <f t="shared" si="14"/>
        <v>2.6907192611345724E-2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3">
      <c r="A61" s="7"/>
      <c r="B61">
        <f t="shared" si="15"/>
        <v>0.7</v>
      </c>
      <c r="C61">
        <f t="shared" si="0"/>
        <v>0</v>
      </c>
      <c r="D61">
        <f t="shared" si="1"/>
        <v>-1938.4255889397509</v>
      </c>
      <c r="E61">
        <f t="shared" si="2"/>
        <v>0</v>
      </c>
      <c r="F61">
        <f t="shared" si="3"/>
        <v>37799.298984325142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1356.8979122578255</v>
      </c>
      <c r="I61">
        <f t="shared" si="6"/>
        <v>1356.8979122578255</v>
      </c>
      <c r="J61" s="41">
        <f t="shared" si="7"/>
        <v>1938.4255889397509</v>
      </c>
      <c r="K61">
        <f t="shared" si="8"/>
        <v>0.51189809779414708</v>
      </c>
      <c r="L61">
        <f t="shared" si="9"/>
        <v>37.78904886216079</v>
      </c>
      <c r="M61" s="41">
        <f t="shared" si="10"/>
        <v>65.454554321168914</v>
      </c>
      <c r="N61" s="5">
        <f t="shared" si="11"/>
        <v>0</v>
      </c>
      <c r="O61" s="4">
        <f>SUM($N$54:N61)*0.1+$O$30</f>
        <v>2.6E-7</v>
      </c>
      <c r="P61" s="4">
        <f>-SUM(O61:$O$234)</f>
        <v>-4.5240000000000082E-5</v>
      </c>
      <c r="Q61" s="5">
        <f t="shared" si="12"/>
        <v>-8.9806683823534592E-8</v>
      </c>
      <c r="R61" s="4">
        <f>SUM($Q$54:Q61)*0.1+$O$8</f>
        <v>1.609640773264706E-4</v>
      </c>
      <c r="S61" s="4">
        <f>-SUM(R61:$R$234)</f>
        <v>-2.6746181083126389E-2</v>
      </c>
      <c r="T61">
        <f t="shared" si="13"/>
        <v>1.6096428731107409E-4</v>
      </c>
      <c r="U61">
        <f t="shared" si="14"/>
        <v>2.6746219343843494E-2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3">
      <c r="A62" s="7"/>
      <c r="B62">
        <f t="shared" si="15"/>
        <v>0.79999999999999993</v>
      </c>
      <c r="C62">
        <f t="shared" si="0"/>
        <v>0</v>
      </c>
      <c r="D62">
        <f t="shared" si="1"/>
        <v>-1938.4255889397509</v>
      </c>
      <c r="E62">
        <f t="shared" si="2"/>
        <v>0</v>
      </c>
      <c r="F62">
        <f t="shared" si="3"/>
        <v>37799.298984325142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1550.7404711518006</v>
      </c>
      <c r="I62">
        <f t="shared" si="6"/>
        <v>1550.7404711518006</v>
      </c>
      <c r="J62" s="41">
        <f t="shared" si="7"/>
        <v>1938.4255889397509</v>
      </c>
      <c r="K62">
        <f t="shared" si="8"/>
        <v>0.5850263974790253</v>
      </c>
      <c r="L62">
        <f t="shared" si="9"/>
        <v>37.78904886216079</v>
      </c>
      <c r="M62" s="41">
        <f t="shared" si="10"/>
        <v>65.455167081033991</v>
      </c>
      <c r="N62" s="5">
        <f t="shared" si="11"/>
        <v>0</v>
      </c>
      <c r="O62" s="4">
        <f>SUM($N$54:N62)*0.1+$O$30</f>
        <v>2.6E-7</v>
      </c>
      <c r="P62" s="4">
        <f>-SUM(O62:$O$234)</f>
        <v>-4.4980000000000081E-5</v>
      </c>
      <c r="Q62" s="5">
        <f t="shared" si="12"/>
        <v>-1.0263621008403954E-7</v>
      </c>
      <c r="R62" s="4">
        <f>SUM($Q$54:Q62)*0.1+$O$8</f>
        <v>1.609538137054622E-4</v>
      </c>
      <c r="S62" s="4">
        <f>-SUM(R62:$R$234)</f>
        <v>-2.6585217005799917E-2</v>
      </c>
      <c r="T62">
        <f t="shared" si="13"/>
        <v>1.6095402370345586E-4</v>
      </c>
      <c r="U62">
        <f t="shared" si="14"/>
        <v>2.6585255057002429E-2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3">
      <c r="A63" s="7"/>
      <c r="B63">
        <f t="shared" si="15"/>
        <v>0.89999999999999991</v>
      </c>
      <c r="C63">
        <f t="shared" si="0"/>
        <v>0</v>
      </c>
      <c r="D63">
        <f t="shared" si="1"/>
        <v>-1938.4255889397509</v>
      </c>
      <c r="E63">
        <f t="shared" si="2"/>
        <v>0</v>
      </c>
      <c r="F63">
        <f t="shared" si="3"/>
        <v>37799.298984325142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1744.5830300457756</v>
      </c>
      <c r="I63">
        <f t="shared" si="6"/>
        <v>1744.5830300457756</v>
      </c>
      <c r="J63" s="41">
        <f t="shared" si="7"/>
        <v>1938.4255889397509</v>
      </c>
      <c r="K63">
        <f t="shared" si="8"/>
        <v>0.6581546971639034</v>
      </c>
      <c r="L63">
        <f t="shared" si="9"/>
        <v>37.78904886216079</v>
      </c>
      <c r="M63" s="41">
        <f t="shared" si="10"/>
        <v>65.455861535279837</v>
      </c>
      <c r="N63" s="5">
        <f t="shared" si="11"/>
        <v>0</v>
      </c>
      <c r="O63" s="4">
        <f>SUM($N$54:N63)*0.1+$O$30</f>
        <v>2.6E-7</v>
      </c>
      <c r="P63" s="4">
        <f>-SUM(O63:$O$234)</f>
        <v>-4.472000000000008E-5</v>
      </c>
      <c r="Q63" s="5">
        <f t="shared" si="12"/>
        <v>-1.1546573634454447E-7</v>
      </c>
      <c r="R63" s="4">
        <f>SUM($Q$54:Q63)*0.1+$O$8</f>
        <v>1.6094226713182774E-4</v>
      </c>
      <c r="S63" s="4">
        <f>-SUM(R63:$R$234)</f>
        <v>-2.6424263192094455E-2</v>
      </c>
      <c r="T63">
        <f t="shared" si="13"/>
        <v>1.6094247714488739E-4</v>
      </c>
      <c r="U63">
        <f t="shared" si="14"/>
        <v>2.6424301033773398E-2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3">
      <c r="A64" s="7"/>
      <c r="B64">
        <f t="shared" si="15"/>
        <v>0.99999999999999989</v>
      </c>
      <c r="C64">
        <f t="shared" si="0"/>
        <v>0</v>
      </c>
      <c r="D64">
        <f t="shared" si="1"/>
        <v>-1938.4255889397509</v>
      </c>
      <c r="E64">
        <f t="shared" si="2"/>
        <v>0</v>
      </c>
      <c r="F64">
        <f t="shared" si="3"/>
        <v>37799.298984325142</v>
      </c>
      <c r="G64">
        <f t="shared" si="4"/>
        <v>0</v>
      </c>
      <c r="H64">
        <f t="shared" si="16"/>
        <v>1938.4255889397507</v>
      </c>
      <c r="I64">
        <f t="shared" si="6"/>
        <v>1938.4255889397507</v>
      </c>
      <c r="J64" s="41">
        <f t="shared" si="7"/>
        <v>1938.4255889397509</v>
      </c>
      <c r="K64">
        <f t="shared" si="8"/>
        <v>0.73128299684878162</v>
      </c>
      <c r="L64">
        <f t="shared" si="9"/>
        <v>37.78904886216079</v>
      </c>
      <c r="M64" s="41">
        <f t="shared" si="10"/>
        <v>65.456637681306304</v>
      </c>
      <c r="N64" s="5">
        <f t="shared" si="11"/>
        <v>0</v>
      </c>
      <c r="O64" s="4">
        <f>SUM($N$54:N64)*0.1+$O$30</f>
        <v>2.6E-7</v>
      </c>
      <c r="P64" s="4">
        <f>-SUM(O64:$O$234)</f>
        <v>-4.4460000000000079E-5</v>
      </c>
      <c r="Q64" s="5">
        <f t="shared" si="12"/>
        <v>-1.2829526260504942E-7</v>
      </c>
      <c r="R64" s="4">
        <f>SUM($Q$54:Q64)*0.1+$O$8</f>
        <v>1.6092943760556724E-4</v>
      </c>
      <c r="S64" s="4">
        <f>-SUM(R64:$R$234)</f>
        <v>-2.6263320924962627E-2</v>
      </c>
      <c r="T64">
        <f t="shared" si="13"/>
        <v>1.6092964763536941E-4</v>
      </c>
      <c r="U64">
        <f t="shared" si="14"/>
        <v>2.6263358557107274E-2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3">
      <c r="A65" s="7"/>
      <c r="B65">
        <f t="shared" si="15"/>
        <v>1.0999999999999999</v>
      </c>
      <c r="C65">
        <f t="shared" si="0"/>
        <v>0</v>
      </c>
      <c r="D65">
        <f t="shared" si="1"/>
        <v>-1938.4255889397509</v>
      </c>
      <c r="E65">
        <f t="shared" si="2"/>
        <v>0</v>
      </c>
      <c r="F65">
        <f t="shared" si="3"/>
        <v>37799.298984325142</v>
      </c>
      <c r="G65">
        <f t="shared" si="4"/>
        <v>0</v>
      </c>
      <c r="H65">
        <f t="shared" si="5"/>
        <v>2132.2681478337258</v>
      </c>
      <c r="I65">
        <f t="shared" si="6"/>
        <v>2132.2681478337258</v>
      </c>
      <c r="J65" s="41">
        <f t="shared" si="7"/>
        <v>1938.4255889397509</v>
      </c>
      <c r="K65">
        <f t="shared" si="8"/>
        <v>0.80441129653365973</v>
      </c>
      <c r="L65">
        <f t="shared" si="9"/>
        <v>37.78904886216079</v>
      </c>
      <c r="M65" s="41">
        <f t="shared" si="10"/>
        <v>65.457495516207459</v>
      </c>
      <c r="N65" s="5">
        <f t="shared" si="11"/>
        <v>0</v>
      </c>
      <c r="O65" s="4">
        <f>SUM($N$54:N65)*0.1+$O$30</f>
        <v>2.6E-7</v>
      </c>
      <c r="P65" s="4">
        <f>-SUM(O65:$O$234)</f>
        <v>-4.4200000000000078E-5</v>
      </c>
      <c r="Q65" s="5">
        <f t="shared" si="12"/>
        <v>-1.4112478886555437E-7</v>
      </c>
      <c r="R65" s="4">
        <f>SUM($Q$54:Q65)*0.1+$O$8</f>
        <v>1.6091532512668068E-4</v>
      </c>
      <c r="S65" s="4">
        <f>-SUM(R65:$R$234)</f>
        <v>-2.610239148735706E-2</v>
      </c>
      <c r="T65">
        <f t="shared" si="13"/>
        <v>1.6091553517490271E-4</v>
      </c>
      <c r="U65">
        <f t="shared" si="14"/>
        <v>2.6102428909954917E-2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3">
      <c r="A66" s="7"/>
      <c r="B66">
        <f t="shared" si="15"/>
        <v>1.2</v>
      </c>
      <c r="C66">
        <f t="shared" si="0"/>
        <v>0</v>
      </c>
      <c r="D66">
        <f t="shared" si="1"/>
        <v>-1938.4255889397509</v>
      </c>
      <c r="E66">
        <f t="shared" si="2"/>
        <v>0</v>
      </c>
      <c r="F66">
        <f t="shared" si="3"/>
        <v>37799.298984325142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2326.1107067277012</v>
      </c>
      <c r="I66">
        <f t="shared" si="6"/>
        <v>2326.1107067277012</v>
      </c>
      <c r="J66" s="41">
        <f t="shared" si="7"/>
        <v>1938.4255889397509</v>
      </c>
      <c r="K66">
        <f t="shared" si="8"/>
        <v>0.87753959621853805</v>
      </c>
      <c r="L66">
        <f t="shared" si="9"/>
        <v>37.78904886216079</v>
      </c>
      <c r="M66" s="41">
        <f t="shared" si="10"/>
        <v>65.458435036771689</v>
      </c>
      <c r="N66" s="5">
        <f t="shared" si="11"/>
        <v>0</v>
      </c>
      <c r="O66" s="4">
        <f>SUM($N$54:N66)*0.1+$O$30</f>
        <v>2.6E-7</v>
      </c>
      <c r="P66" s="4">
        <f>-SUM(O66:$O$234)</f>
        <v>-4.3940000000000077E-5</v>
      </c>
      <c r="Q66" s="5">
        <f t="shared" si="12"/>
        <v>-1.5395431512605932E-7</v>
      </c>
      <c r="R66" s="4">
        <f>SUM($Q$54:Q66)*0.1+$O$8</f>
        <v>1.6089992969516806E-4</v>
      </c>
      <c r="S66" s="4">
        <f>-SUM(R66:$R$234)</f>
        <v>-2.594147616223038E-2</v>
      </c>
      <c r="T66">
        <f t="shared" si="13"/>
        <v>1.6090013976348817E-4</v>
      </c>
      <c r="U66">
        <f t="shared" si="14"/>
        <v>2.5941513375267202E-2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3">
      <c r="A67" s="7"/>
      <c r="B67">
        <f t="shared" si="15"/>
        <v>1.3</v>
      </c>
      <c r="C67">
        <f t="shared" si="0"/>
        <v>0</v>
      </c>
      <c r="D67">
        <f t="shared" si="1"/>
        <v>-1938.4255889397509</v>
      </c>
      <c r="E67">
        <f t="shared" si="2"/>
        <v>0</v>
      </c>
      <c r="F67">
        <f t="shared" si="3"/>
        <v>37799.298984325142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2519.9532656216761</v>
      </c>
      <c r="I67">
        <f t="shared" si="6"/>
        <v>2519.9532656216761</v>
      </c>
      <c r="J67" s="41">
        <f t="shared" si="7"/>
        <v>1938.4255889397509</v>
      </c>
      <c r="K67">
        <f t="shared" si="8"/>
        <v>0.95066789590341616</v>
      </c>
      <c r="L67">
        <f t="shared" si="9"/>
        <v>37.78904886216079</v>
      </c>
      <c r="M67" s="41">
        <f t="shared" si="10"/>
        <v>65.459456239481767</v>
      </c>
      <c r="N67" s="5">
        <f t="shared" si="11"/>
        <v>0</v>
      </c>
      <c r="O67" s="4">
        <f>SUM($N$54:N67)*0.1+$O$30</f>
        <v>2.6E-7</v>
      </c>
      <c r="P67" s="4">
        <f>-SUM(O67:$O$234)</f>
        <v>-4.3680000000000076E-5</v>
      </c>
      <c r="Q67" s="5">
        <f t="shared" si="12"/>
        <v>-1.6678384138656426E-7</v>
      </c>
      <c r="R67" s="4">
        <f>SUM($Q$54:Q67)*0.1+$O$8</f>
        <v>1.6088325131102943E-4</v>
      </c>
      <c r="S67" s="4">
        <f>-SUM(R67:$R$234)</f>
        <v>-2.5780576232535213E-2</v>
      </c>
      <c r="T67">
        <f t="shared" si="13"/>
        <v>1.6088346140112679E-4</v>
      </c>
      <c r="U67">
        <f t="shared" si="14"/>
        <v>2.5780613235994978E-2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3">
      <c r="A68" s="7"/>
      <c r="B68">
        <f t="shared" si="15"/>
        <v>1.4000000000000001</v>
      </c>
      <c r="C68">
        <f t="shared" si="0"/>
        <v>0</v>
      </c>
      <c r="D68">
        <f t="shared" si="1"/>
        <v>-1938.4255889397509</v>
      </c>
      <c r="E68">
        <f t="shared" si="2"/>
        <v>0</v>
      </c>
      <c r="F68">
        <f t="shared" si="3"/>
        <v>37799.298984325142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2713.7958245156515</v>
      </c>
      <c r="I68">
        <f t="shared" si="6"/>
        <v>2713.7958245156515</v>
      </c>
      <c r="J68" s="41">
        <f t="shared" si="7"/>
        <v>1938.4255889397509</v>
      </c>
      <c r="K68">
        <f t="shared" si="8"/>
        <v>1.0237961955882944</v>
      </c>
      <c r="L68">
        <f t="shared" si="9"/>
        <v>37.78904886216079</v>
      </c>
      <c r="M68" s="41">
        <f t="shared" si="10"/>
        <v>65.460559120514915</v>
      </c>
      <c r="N68" s="5">
        <f t="shared" si="11"/>
        <v>0</v>
      </c>
      <c r="O68" s="4">
        <f>SUM($N$54:N68)*0.1+$O$30</f>
        <v>2.6E-7</v>
      </c>
      <c r="P68" s="4">
        <f>-SUM(O68:$O$234)</f>
        <v>-4.3420000000000076E-5</v>
      </c>
      <c r="Q68" s="5">
        <f t="shared" si="12"/>
        <v>-1.7961336764706921E-7</v>
      </c>
      <c r="R68" s="4">
        <f>SUM($Q$54:Q68)*0.1+$O$8</f>
        <v>1.6086528997426471E-4</v>
      </c>
      <c r="S68" s="4">
        <f>-SUM(R68:$R$234)</f>
        <v>-2.5619692981224185E-2</v>
      </c>
      <c r="T68">
        <f t="shared" si="13"/>
        <v>1.6086550008781954E-4</v>
      </c>
      <c r="U68">
        <f t="shared" si="14"/>
        <v>2.5619729775089115E-2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3">
      <c r="A69" s="7"/>
      <c r="B69">
        <f t="shared" si="15"/>
        <v>1.5000000000000002</v>
      </c>
      <c r="C69">
        <f t="shared" si="0"/>
        <v>0</v>
      </c>
      <c r="D69">
        <f t="shared" si="1"/>
        <v>-1938.4255889397509</v>
      </c>
      <c r="E69">
        <f t="shared" si="2"/>
        <v>0</v>
      </c>
      <c r="F69">
        <f t="shared" si="3"/>
        <v>37799.298984325142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2907.6383834096268</v>
      </c>
      <c r="I69">
        <f t="shared" si="6"/>
        <v>2907.6383834096268</v>
      </c>
      <c r="J69" s="41">
        <f t="shared" si="7"/>
        <v>1938.4255889397509</v>
      </c>
      <c r="K69">
        <f t="shared" si="8"/>
        <v>1.0969244952731727</v>
      </c>
      <c r="L69">
        <f t="shared" si="9"/>
        <v>37.78904886216079</v>
      </c>
      <c r="M69" s="41">
        <f t="shared" si="10"/>
        <v>65.461743675742838</v>
      </c>
      <c r="N69" s="5">
        <f t="shared" si="11"/>
        <v>0</v>
      </c>
      <c r="O69" s="4">
        <f>SUM($N$54:N69)*0.1+$O$30</f>
        <v>2.6E-7</v>
      </c>
      <c r="P69" s="4">
        <f>-SUM(O69:$O$234)</f>
        <v>-4.3160000000000075E-5</v>
      </c>
      <c r="Q69" s="5">
        <f t="shared" si="12"/>
        <v>-1.9244289390757418E-7</v>
      </c>
      <c r="R69" s="4">
        <f>SUM($Q$54:Q69)*0.1+$O$8</f>
        <v>1.6084604568487396E-4</v>
      </c>
      <c r="S69" s="4">
        <f>-SUM(R69:$R$234)</f>
        <v>-2.5458827691249922E-2</v>
      </c>
      <c r="T69">
        <f t="shared" si="13"/>
        <v>1.6084625582356762E-4</v>
      </c>
      <c r="U69">
        <f t="shared" si="14"/>
        <v>2.5458864275500464E-2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3">
      <c r="A70" s="7"/>
      <c r="B70">
        <f t="shared" si="15"/>
        <v>1.6000000000000003</v>
      </c>
      <c r="C70">
        <f t="shared" si="0"/>
        <v>0</v>
      </c>
      <c r="D70">
        <f t="shared" si="1"/>
        <v>-1938.4255889397509</v>
      </c>
      <c r="E70">
        <f t="shared" si="2"/>
        <v>0</v>
      </c>
      <c r="F70">
        <f t="shared" si="3"/>
        <v>37799.298984325142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3101.4809423036022</v>
      </c>
      <c r="I70">
        <f t="shared" si="6"/>
        <v>3101.4809423036022</v>
      </c>
      <c r="J70" s="41">
        <f t="shared" si="7"/>
        <v>1938.4255889397509</v>
      </c>
      <c r="K70">
        <f t="shared" si="8"/>
        <v>1.170052794958051</v>
      </c>
      <c r="L70">
        <f t="shared" si="9"/>
        <v>37.78904886216079</v>
      </c>
      <c r="M70" s="41">
        <f t="shared" si="10"/>
        <v>65.463009900731862</v>
      </c>
      <c r="N70" s="5">
        <f t="shared" si="11"/>
        <v>0</v>
      </c>
      <c r="O70" s="4">
        <f>SUM($N$54:N70)*0.1+$O$30</f>
        <v>2.6E-7</v>
      </c>
      <c r="P70" s="4">
        <f>-SUM(O70:$O$234)</f>
        <v>-4.2900000000000074E-5</v>
      </c>
      <c r="Q70" s="5">
        <f t="shared" si="12"/>
        <v>-2.0527242016807913E-7</v>
      </c>
      <c r="R70" s="4">
        <f>SUM($Q$54:Q70)*0.1+$O$8</f>
        <v>1.6082551844285713E-4</v>
      </c>
      <c r="S70" s="4">
        <f>-SUM(R70:$R$234)</f>
        <v>-2.529798164556505E-2</v>
      </c>
      <c r="T70">
        <f t="shared" si="13"/>
        <v>1.6082572860837217E-4</v>
      </c>
      <c r="U70">
        <f t="shared" si="14"/>
        <v>2.5298018020179884E-2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3">
      <c r="A71" s="7"/>
      <c r="B71">
        <f t="shared" si="15"/>
        <v>1.7000000000000004</v>
      </c>
      <c r="C71">
        <f t="shared" si="0"/>
        <v>0</v>
      </c>
      <c r="D71">
        <f t="shared" si="1"/>
        <v>-1938.4255889397509</v>
      </c>
      <c r="E71">
        <f t="shared" si="2"/>
        <v>0</v>
      </c>
      <c r="F71">
        <f t="shared" si="3"/>
        <v>37799.298984325142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3295.3235011975776</v>
      </c>
      <c r="I71">
        <f t="shared" si="6"/>
        <v>3295.3235011975776</v>
      </c>
      <c r="J71" s="41">
        <f t="shared" si="7"/>
        <v>1938.4255889397509</v>
      </c>
      <c r="K71">
        <f t="shared" si="8"/>
        <v>1.2431810946429291</v>
      </c>
      <c r="L71">
        <f t="shared" si="9"/>
        <v>37.78904886216079</v>
      </c>
      <c r="M71" s="41">
        <f t="shared" si="10"/>
        <v>65.464357790742937</v>
      </c>
      <c r="N71" s="5">
        <f t="shared" si="11"/>
        <v>0</v>
      </c>
      <c r="O71" s="4">
        <f>SUM($N$54:N71)*0.1+$O$30</f>
        <v>2.6E-7</v>
      </c>
      <c r="P71" s="4">
        <f>-SUM(O71:$O$234)</f>
        <v>-4.2640000000000073E-5</v>
      </c>
      <c r="Q71" s="5">
        <f t="shared" si="12"/>
        <v>-2.1810194642858411E-7</v>
      </c>
      <c r="R71" s="4">
        <f>SUM($Q$54:Q71)*0.1+$O$8</f>
        <v>1.6080370824821428E-4</v>
      </c>
      <c r="S71" s="4">
        <f>-SUM(R71:$R$234)</f>
        <v>-2.5137156127122195E-2</v>
      </c>
      <c r="T71">
        <f t="shared" si="13"/>
        <v>1.6080391844223454E-4</v>
      </c>
      <c r="U71">
        <f t="shared" si="14"/>
        <v>2.5137192292078225E-2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3">
      <c r="A72" s="7"/>
      <c r="B72">
        <f t="shared" si="15"/>
        <v>1.8000000000000005</v>
      </c>
      <c r="C72">
        <f t="shared" si="0"/>
        <v>0</v>
      </c>
      <c r="D72">
        <f t="shared" si="1"/>
        <v>-1938.4255889397509</v>
      </c>
      <c r="E72">
        <f t="shared" si="2"/>
        <v>0</v>
      </c>
      <c r="F72">
        <f t="shared" si="3"/>
        <v>37799.298984325142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3489.1660600915525</v>
      </c>
      <c r="I72">
        <f t="shared" si="6"/>
        <v>3489.1660600915525</v>
      </c>
      <c r="J72" s="41">
        <f t="shared" si="7"/>
        <v>1938.4255889397509</v>
      </c>
      <c r="K72">
        <f t="shared" si="8"/>
        <v>1.3163093943278072</v>
      </c>
      <c r="L72">
        <f t="shared" si="9"/>
        <v>37.78904886216079</v>
      </c>
      <c r="M72" s="41">
        <f t="shared" si="10"/>
        <v>65.465787340731822</v>
      </c>
      <c r="N72" s="5">
        <f t="shared" si="11"/>
        <v>0</v>
      </c>
      <c r="O72" s="4">
        <f>SUM($N$54:N72)*0.1+$O$30</f>
        <v>2.6E-7</v>
      </c>
      <c r="P72" s="4">
        <f>-SUM(O72:$O$234)</f>
        <v>-4.2380000000000072E-5</v>
      </c>
      <c r="Q72" s="5">
        <f t="shared" si="12"/>
        <v>-2.3093147268908903E-7</v>
      </c>
      <c r="R72" s="4">
        <f>SUM($Q$54:Q72)*0.1+$O$8</f>
        <v>1.6078061510094537E-4</v>
      </c>
      <c r="S72" s="4">
        <f>-SUM(R72:$R$234)</f>
        <v>-2.4976352418873977E-2</v>
      </c>
      <c r="T72">
        <f t="shared" si="13"/>
        <v>1.6078082532515605E-4</v>
      </c>
      <c r="U72">
        <f t="shared" si="14"/>
        <v>2.4976388374146331E-2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3">
      <c r="A73" s="7"/>
      <c r="B73">
        <f t="shared" si="15"/>
        <v>1.9000000000000006</v>
      </c>
      <c r="C73">
        <f t="shared" si="0"/>
        <v>0</v>
      </c>
      <c r="D73">
        <f t="shared" si="1"/>
        <v>-1938.4255889397509</v>
      </c>
      <c r="E73">
        <f t="shared" si="2"/>
        <v>0</v>
      </c>
      <c r="F73">
        <f t="shared" si="3"/>
        <v>37799.298984325142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3683.0086189855278</v>
      </c>
      <c r="I73">
        <f t="shared" si="6"/>
        <v>3683.0086189855278</v>
      </c>
      <c r="J73" s="41">
        <f t="shared" si="7"/>
        <v>1938.4255889397509</v>
      </c>
      <c r="K73">
        <f t="shared" si="8"/>
        <v>1.3894376940126856</v>
      </c>
      <c r="L73">
        <f t="shared" si="9"/>
        <v>37.78904886216079</v>
      </c>
      <c r="M73" s="41">
        <f t="shared" si="10"/>
        <v>65.467298545349124</v>
      </c>
      <c r="N73" s="5">
        <f t="shared" si="11"/>
        <v>0</v>
      </c>
      <c r="O73" s="4">
        <f>SUM($N$54:N73)*0.1+$O$30</f>
        <v>2.6E-7</v>
      </c>
      <c r="P73" s="4">
        <f>-SUM(O73:$O$234)</f>
        <v>-4.2120000000000071E-5</v>
      </c>
      <c r="Q73" s="5">
        <f t="shared" si="12"/>
        <v>-2.43760998949594E-7</v>
      </c>
      <c r="R73" s="4">
        <f>SUM($Q$54:Q73)*0.1+$O$8</f>
        <v>1.6075623900105041E-4</v>
      </c>
      <c r="S73" s="4">
        <f>-SUM(R73:$R$234)</f>
        <v>-2.4815571803773036E-2</v>
      </c>
      <c r="T73">
        <f t="shared" si="13"/>
        <v>1.6075644925713818E-4</v>
      </c>
      <c r="U73">
        <f t="shared" si="14"/>
        <v>2.4815607549335063E-2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3">
      <c r="A74" s="7"/>
      <c r="B74">
        <f t="shared" si="15"/>
        <v>2.0000000000000004</v>
      </c>
      <c r="C74">
        <f t="shared" si="0"/>
        <v>0</v>
      </c>
      <c r="D74">
        <f t="shared" si="1"/>
        <v>-1938.4255889397509</v>
      </c>
      <c r="E74">
        <f t="shared" si="2"/>
        <v>0</v>
      </c>
      <c r="F74">
        <f t="shared" si="3"/>
        <v>37799.298984325142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3876.8511778795028</v>
      </c>
      <c r="I74">
        <f t="shared" si="6"/>
        <v>3876.8511778795028</v>
      </c>
      <c r="J74" s="41">
        <f t="shared" si="7"/>
        <v>1938.4255889397509</v>
      </c>
      <c r="K74">
        <f t="shared" si="8"/>
        <v>1.4625659936975637</v>
      </c>
      <c r="L74">
        <f t="shared" si="9"/>
        <v>37.78904886216079</v>
      </c>
      <c r="M74" s="41">
        <f t="shared" si="10"/>
        <v>65.468891398940372</v>
      </c>
      <c r="N74" s="5">
        <f t="shared" si="11"/>
        <v>0</v>
      </c>
      <c r="O74" s="4">
        <f>SUM($N$54:N74)*0.1+$O$30</f>
        <v>2.6E-7</v>
      </c>
      <c r="P74" s="4">
        <f>-SUM(O74:$O$234)</f>
        <v>-4.186000000000007E-5</v>
      </c>
      <c r="Q74" s="5">
        <f t="shared" si="12"/>
        <v>-2.5659052521009889E-7</v>
      </c>
      <c r="R74" s="4">
        <f>SUM($Q$54:Q74)*0.1+$O$8</f>
        <v>1.607305799485294E-4</v>
      </c>
      <c r="S74" s="4">
        <f>-SUM(R74:$R$234)</f>
        <v>-2.4654815564771983E-2</v>
      </c>
      <c r="T74">
        <f t="shared" si="13"/>
        <v>1.6073079023818241E-4</v>
      </c>
      <c r="U74">
        <f t="shared" si="14"/>
        <v>2.4654851100595249E-2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3">
      <c r="A75" s="7"/>
      <c r="B75">
        <f t="shared" si="15"/>
        <v>2.1000000000000005</v>
      </c>
      <c r="C75">
        <f t="shared" si="0"/>
        <v>0</v>
      </c>
      <c r="D75">
        <f t="shared" si="1"/>
        <v>-1938.4255889397509</v>
      </c>
      <c r="E75">
        <f t="shared" si="2"/>
        <v>0</v>
      </c>
      <c r="F75">
        <f t="shared" si="3"/>
        <v>37799.298984325142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4070.6937367734781</v>
      </c>
      <c r="I75">
        <f t="shared" si="6"/>
        <v>4070.6937367734781</v>
      </c>
      <c r="J75" s="41">
        <f t="shared" si="7"/>
        <v>1938.4255889397509</v>
      </c>
      <c r="K75">
        <f t="shared" si="8"/>
        <v>1.535694293382442</v>
      </c>
      <c r="L75">
        <f t="shared" si="9"/>
        <v>37.78904886216079</v>
      </c>
      <c r="M75" s="41">
        <f t="shared" si="10"/>
        <v>65.470565895546187</v>
      </c>
      <c r="N75" s="5">
        <f t="shared" si="11"/>
        <v>0</v>
      </c>
      <c r="O75" s="4">
        <f>SUM($N$54:N75)*0.1+$O$30</f>
        <v>2.6E-7</v>
      </c>
      <c r="P75" s="4">
        <f>-SUM(O75:$O$234)</f>
        <v>-4.1600000000000069E-5</v>
      </c>
      <c r="Q75" s="5">
        <f t="shared" si="12"/>
        <v>-2.6942005147060389E-7</v>
      </c>
      <c r="R75" s="4">
        <f>SUM($Q$54:Q75)*0.1+$O$8</f>
        <v>1.6070363794338233E-4</v>
      </c>
      <c r="S75" s="4">
        <f>-SUM(R75:$R$234)</f>
        <v>-2.4494084984823451E-2</v>
      </c>
      <c r="T75">
        <f t="shared" si="13"/>
        <v>1.6070384826829043E-4</v>
      </c>
      <c r="U75">
        <f t="shared" si="14"/>
        <v>2.4494120310877745E-2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3">
      <c r="A76" s="7"/>
      <c r="B76">
        <f t="shared" si="15"/>
        <v>2.2000000000000006</v>
      </c>
      <c r="C76">
        <f t="shared" si="0"/>
        <v>0</v>
      </c>
      <c r="D76">
        <f t="shared" si="1"/>
        <v>-1938.4255889397509</v>
      </c>
      <c r="E76">
        <f t="shared" si="2"/>
        <v>0</v>
      </c>
      <c r="F76">
        <f t="shared" si="3"/>
        <v>37799.298984325142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4264.5362956674535</v>
      </c>
      <c r="I76">
        <f t="shared" si="6"/>
        <v>4264.5362956674535</v>
      </c>
      <c r="J76" s="41">
        <f t="shared" si="7"/>
        <v>1938.4255889397509</v>
      </c>
      <c r="K76">
        <f t="shared" si="8"/>
        <v>1.6088225930673203</v>
      </c>
      <c r="L76">
        <f t="shared" si="9"/>
        <v>37.78904886216079</v>
      </c>
      <c r="M76" s="41">
        <f t="shared" si="10"/>
        <v>65.472322028902354</v>
      </c>
      <c r="N76" s="5">
        <f t="shared" si="11"/>
        <v>0</v>
      </c>
      <c r="O76" s="4">
        <f>SUM($N$54:N76)*0.1+$O$30</f>
        <v>2.6E-7</v>
      </c>
      <c r="P76" s="4">
        <f>-SUM(O76:$O$234)</f>
        <v>-4.1340000000000068E-5</v>
      </c>
      <c r="Q76" s="5">
        <f t="shared" si="12"/>
        <v>-2.8224957773110884E-7</v>
      </c>
      <c r="R76" s="4">
        <f>SUM($Q$54:Q76)*0.1+$O$8</f>
        <v>1.6067541298560924E-4</v>
      </c>
      <c r="S76" s="4">
        <f>-SUM(R76:$R$234)</f>
        <v>-2.4333381346880074E-2</v>
      </c>
      <c r="T76">
        <f t="shared" si="13"/>
        <v>1.6067562334746389E-4</v>
      </c>
      <c r="U76">
        <f t="shared" si="14"/>
        <v>2.4333416463133389E-2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3">
      <c r="A77" s="7"/>
      <c r="B77">
        <f t="shared" si="15"/>
        <v>2.3000000000000007</v>
      </c>
      <c r="C77">
        <f t="shared" si="0"/>
        <v>0</v>
      </c>
      <c r="D77">
        <f t="shared" si="1"/>
        <v>-1938.4255889397509</v>
      </c>
      <c r="E77">
        <f t="shared" si="2"/>
        <v>0</v>
      </c>
      <c r="F77">
        <f t="shared" si="3"/>
        <v>37799.298984325142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4458.3788545614289</v>
      </c>
      <c r="I77">
        <f t="shared" si="6"/>
        <v>4458.3788545614289</v>
      </c>
      <c r="J77" s="41">
        <f t="shared" si="7"/>
        <v>1938.4255889397509</v>
      </c>
      <c r="K77">
        <f t="shared" si="8"/>
        <v>1.6819508927521984</v>
      </c>
      <c r="L77">
        <f t="shared" si="9"/>
        <v>37.78904886216079</v>
      </c>
      <c r="M77" s="41">
        <f t="shared" si="10"/>
        <v>65.474159792439934</v>
      </c>
      <c r="N77" s="5">
        <f t="shared" si="11"/>
        <v>0</v>
      </c>
      <c r="O77" s="4">
        <f>SUM($N$54:N77)*0.1+$O$30</f>
        <v>2.6E-7</v>
      </c>
      <c r="P77" s="4">
        <f>-SUM(O77:$O$234)</f>
        <v>-4.1080000000000067E-5</v>
      </c>
      <c r="Q77" s="5">
        <f t="shared" si="12"/>
        <v>-2.9507910399161379E-7</v>
      </c>
      <c r="R77" s="4">
        <f>SUM($Q$54:Q77)*0.1+$O$8</f>
        <v>1.6064590507521007E-4</v>
      </c>
      <c r="S77" s="4">
        <f>-SUM(R77:$R$234)</f>
        <v>-2.4172705933894464E-2</v>
      </c>
      <c r="T77">
        <f t="shared" si="13"/>
        <v>1.6064611547570454E-4</v>
      </c>
      <c r="U77">
        <f t="shared" si="14"/>
        <v>2.4172740840313012E-2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3">
      <c r="A78" s="7"/>
      <c r="B78">
        <f t="shared" si="15"/>
        <v>2.4000000000000008</v>
      </c>
      <c r="C78">
        <f t="shared" si="0"/>
        <v>0</v>
      </c>
      <c r="D78">
        <f t="shared" si="1"/>
        <v>-1938.4255889397509</v>
      </c>
      <c r="E78">
        <f t="shared" si="2"/>
        <v>0</v>
      </c>
      <c r="F78">
        <f t="shared" si="3"/>
        <v>37799.298984325142</v>
      </c>
      <c r="G78">
        <f t="shared" si="4"/>
        <v>0</v>
      </c>
      <c r="H78">
        <f t="shared" si="5"/>
        <v>4652.2214134554042</v>
      </c>
      <c r="I78">
        <f t="shared" si="6"/>
        <v>4652.2214134554042</v>
      </c>
      <c r="J78" s="41">
        <f t="shared" si="7"/>
        <v>1938.4255889397509</v>
      </c>
      <c r="K78">
        <f t="shared" si="8"/>
        <v>1.7550791924370768</v>
      </c>
      <c r="L78">
        <f t="shared" si="9"/>
        <v>37.78904886216079</v>
      </c>
      <c r="M78" s="41">
        <f t="shared" si="10"/>
        <v>65.476079179285421</v>
      </c>
      <c r="N78" s="5">
        <f t="shared" si="11"/>
        <v>0</v>
      </c>
      <c r="O78" s="4">
        <f>SUM($N$54:N78)*0.1+$O$30</f>
        <v>2.6E-7</v>
      </c>
      <c r="P78" s="4">
        <f>-SUM(O78:$O$234)</f>
        <v>-4.0820000000000067E-5</v>
      </c>
      <c r="Q78" s="5">
        <f t="shared" si="12"/>
        <v>-3.0790863025211874E-7</v>
      </c>
      <c r="R78" s="4">
        <f>SUM($Q$54:Q78)*0.1+$O$8</f>
        <v>1.6061511421218487E-4</v>
      </c>
      <c r="S78" s="4">
        <f>-SUM(R78:$R$234)</f>
        <v>-2.4012060028819254E-2</v>
      </c>
      <c r="T78">
        <f t="shared" si="13"/>
        <v>1.6061532465301432E-4</v>
      </c>
      <c r="U78">
        <f t="shared" si="14"/>
        <v>2.4012094725367451E-2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3">
      <c r="A79" s="7"/>
      <c r="B79">
        <f t="shared" si="15"/>
        <v>2.5000000000000009</v>
      </c>
      <c r="C79">
        <f t="shared" si="0"/>
        <v>0</v>
      </c>
      <c r="D79">
        <f t="shared" si="1"/>
        <v>-1938.4255889397509</v>
      </c>
      <c r="E79">
        <f t="shared" si="2"/>
        <v>0</v>
      </c>
      <c r="F79">
        <f t="shared" si="3"/>
        <v>37799.298984325142</v>
      </c>
      <c r="G79">
        <f t="shared" si="4"/>
        <v>0</v>
      </c>
      <c r="H79">
        <f t="shared" si="5"/>
        <v>4846.0639723493787</v>
      </c>
      <c r="I79">
        <f t="shared" si="6"/>
        <v>4846.0639723493787</v>
      </c>
      <c r="J79" s="41">
        <f t="shared" si="7"/>
        <v>1938.4255889397509</v>
      </c>
      <c r="K79">
        <f t="shared" si="8"/>
        <v>1.8282074921219547</v>
      </c>
      <c r="L79">
        <f t="shared" si="9"/>
        <v>37.78904886216079</v>
      </c>
      <c r="M79" s="41">
        <f t="shared" si="10"/>
        <v>65.478080182260825</v>
      </c>
      <c r="N79" s="5">
        <f t="shared" si="11"/>
        <v>0</v>
      </c>
      <c r="O79" s="4">
        <f>SUM($N$54:N79)*0.1+$O$30</f>
        <v>2.6E-7</v>
      </c>
      <c r="P79" s="4">
        <f>-SUM(O79:$O$234)</f>
        <v>-4.0560000000000066E-5</v>
      </c>
      <c r="Q79" s="5">
        <f t="shared" si="12"/>
        <v>-3.2073815651262368E-7</v>
      </c>
      <c r="R79" s="4">
        <f>SUM($Q$54:Q79)*0.1+$O$8</f>
        <v>1.6058304039653359E-4</v>
      </c>
      <c r="S79" s="4">
        <f>-SUM(R79:$R$234)</f>
        <v>-2.3851444914607077E-2</v>
      </c>
      <c r="T79">
        <f t="shared" si="13"/>
        <v>1.6058325087939506E-4</v>
      </c>
      <c r="U79">
        <f t="shared" si="14"/>
        <v>2.3851479401247544E-2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3">
      <c r="A80" s="7"/>
      <c r="B80">
        <f t="shared" si="15"/>
        <v>2.600000000000001</v>
      </c>
      <c r="C80">
        <f t="shared" si="0"/>
        <v>0</v>
      </c>
      <c r="D80">
        <f t="shared" si="1"/>
        <v>-1938.4255889397509</v>
      </c>
      <c r="E80">
        <f t="shared" si="2"/>
        <v>0</v>
      </c>
      <c r="F80">
        <f t="shared" si="3"/>
        <v>37799.298984325142</v>
      </c>
      <c r="G80">
        <f t="shared" si="4"/>
        <v>0</v>
      </c>
      <c r="H80">
        <f t="shared" si="5"/>
        <v>5039.906531243354</v>
      </c>
      <c r="I80">
        <f t="shared" si="6"/>
        <v>5039.906531243354</v>
      </c>
      <c r="J80" s="41">
        <f t="shared" si="7"/>
        <v>1938.4255889397509</v>
      </c>
      <c r="K80">
        <f t="shared" si="8"/>
        <v>1.901335791806833</v>
      </c>
      <c r="L80">
        <f t="shared" si="9"/>
        <v>37.78904886216079</v>
      </c>
      <c r="M80" s="41">
        <f t="shared" si="10"/>
        <v>65.480162793883864</v>
      </c>
      <c r="N80" s="5">
        <f t="shared" si="11"/>
        <v>0</v>
      </c>
      <c r="O80" s="4">
        <f>SUM($N$54:N80)*0.1+$O$30</f>
        <v>2.6E-7</v>
      </c>
      <c r="P80" s="4">
        <f>-SUM(O80:$O$234)</f>
        <v>-4.0300000000000065E-5</v>
      </c>
      <c r="Q80" s="5">
        <f t="shared" si="12"/>
        <v>-3.3356768277312863E-7</v>
      </c>
      <c r="R80" s="4">
        <f>SUM($Q$54:Q80)*0.1+$O$8</f>
        <v>1.6054968362825628E-4</v>
      </c>
      <c r="S80" s="4">
        <f>-SUM(R80:$R$234)</f>
        <v>-2.3690861874210538E-2</v>
      </c>
      <c r="T80">
        <f t="shared" si="13"/>
        <v>1.6054989415484889E-4</v>
      </c>
      <c r="U80">
        <f t="shared" si="14"/>
        <v>2.3690896150904094E-2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3">
      <c r="A81" s="7"/>
      <c r="B81">
        <f t="shared" si="15"/>
        <v>2.7000000000000011</v>
      </c>
      <c r="C81">
        <f t="shared" si="0"/>
        <v>0</v>
      </c>
      <c r="D81">
        <f t="shared" si="1"/>
        <v>-1938.4255889397509</v>
      </c>
      <c r="E81">
        <f t="shared" si="2"/>
        <v>0</v>
      </c>
      <c r="F81">
        <f t="shared" si="3"/>
        <v>37799.298984325142</v>
      </c>
      <c r="G81">
        <f t="shared" si="4"/>
        <v>0</v>
      </c>
      <c r="H81">
        <f t="shared" si="5"/>
        <v>5233.7490901373294</v>
      </c>
      <c r="I81">
        <f t="shared" si="6"/>
        <v>5233.7490901373294</v>
      </c>
      <c r="J81" s="41">
        <f t="shared" si="7"/>
        <v>1938.4255889397509</v>
      </c>
      <c r="K81">
        <f t="shared" si="8"/>
        <v>1.9744640914917113</v>
      </c>
      <c r="L81">
        <f t="shared" si="9"/>
        <v>37.78904886216079</v>
      </c>
      <c r="M81" s="41">
        <f t="shared" si="10"/>
        <v>65.482327006368052</v>
      </c>
      <c r="N81" s="5">
        <f t="shared" si="11"/>
        <v>0</v>
      </c>
      <c r="O81" s="4">
        <f>SUM($N$54:N81)*0.1+$O$30</f>
        <v>2.6E-7</v>
      </c>
      <c r="P81" s="4">
        <f>-SUM(O81:$O$234)</f>
        <v>-4.0040000000000064E-5</v>
      </c>
      <c r="Q81" s="5">
        <f t="shared" si="12"/>
        <v>-3.4639720903363358E-7</v>
      </c>
      <c r="R81" s="4">
        <f>SUM($Q$54:Q81)*0.1+$O$8</f>
        <v>1.6051504390735292E-4</v>
      </c>
      <c r="S81" s="4">
        <f>-SUM(R81:$R$234)</f>
        <v>-2.3530312190582284E-2</v>
      </c>
      <c r="T81">
        <f t="shared" si="13"/>
        <v>1.6051525447937785E-4</v>
      </c>
      <c r="U81">
        <f t="shared" si="14"/>
        <v>2.3530346257287955E-2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3">
      <c r="A82" s="7"/>
      <c r="B82">
        <f t="shared" si="15"/>
        <v>2.8000000000000012</v>
      </c>
      <c r="C82">
        <f t="shared" si="0"/>
        <v>0</v>
      </c>
      <c r="D82">
        <f t="shared" si="1"/>
        <v>-1938.4255889397509</v>
      </c>
      <c r="E82">
        <f t="shared" si="2"/>
        <v>0</v>
      </c>
      <c r="F82">
        <f t="shared" si="3"/>
        <v>37799.298984325142</v>
      </c>
      <c r="G82">
        <f t="shared" si="4"/>
        <v>0</v>
      </c>
      <c r="H82">
        <f t="shared" si="5"/>
        <v>5427.5916490313048</v>
      </c>
      <c r="I82">
        <f t="shared" si="6"/>
        <v>5427.5916490313048</v>
      </c>
      <c r="J82" s="41">
        <f t="shared" si="7"/>
        <v>1938.4255889397509</v>
      </c>
      <c r="K82">
        <f t="shared" si="8"/>
        <v>2.0475923911765896</v>
      </c>
      <c r="L82">
        <f t="shared" si="9"/>
        <v>37.78904886216079</v>
      </c>
      <c r="M82" s="41">
        <f t="shared" si="10"/>
        <v>65.484572811622826</v>
      </c>
      <c r="N82" s="5">
        <f t="shared" si="11"/>
        <v>0</v>
      </c>
      <c r="O82" s="4">
        <f>SUM($N$54:N82)*0.1+$O$30</f>
        <v>2.6E-7</v>
      </c>
      <c r="P82" s="4">
        <f>-SUM(O82:$O$234)</f>
        <v>-3.9780000000000063E-5</v>
      </c>
      <c r="Q82" s="5">
        <f t="shared" si="12"/>
        <v>-3.5922673529413853E-7</v>
      </c>
      <c r="R82" s="4">
        <f>SUM($Q$54:Q82)*0.1+$O$8</f>
        <v>1.6047912123382351E-4</v>
      </c>
      <c r="S82" s="4">
        <f>-SUM(R82:$R$234)</f>
        <v>-2.3369797146674927E-2</v>
      </c>
      <c r="T82">
        <f t="shared" si="13"/>
        <v>1.6047933185298419E-4</v>
      </c>
      <c r="U82">
        <f t="shared" si="14"/>
        <v>2.3369831003349929E-2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3">
      <c r="A83" s="7"/>
      <c r="B83">
        <f t="shared" si="15"/>
        <v>2.9000000000000012</v>
      </c>
      <c r="C83">
        <f t="shared" si="0"/>
        <v>0</v>
      </c>
      <c r="D83">
        <f t="shared" si="1"/>
        <v>-1938.4255889397509</v>
      </c>
      <c r="E83">
        <f t="shared" si="2"/>
        <v>0</v>
      </c>
      <c r="F83">
        <f t="shared" si="3"/>
        <v>37799.298984325142</v>
      </c>
      <c r="G83">
        <f t="shared" si="4"/>
        <v>0</v>
      </c>
      <c r="H83">
        <f t="shared" si="5"/>
        <v>5621.4342079252801</v>
      </c>
      <c r="I83">
        <f t="shared" si="6"/>
        <v>5621.4342079252801</v>
      </c>
      <c r="J83" s="41">
        <f t="shared" si="7"/>
        <v>1938.4255889397509</v>
      </c>
      <c r="K83">
        <f t="shared" si="8"/>
        <v>2.120720690861468</v>
      </c>
      <c r="L83">
        <f t="shared" si="9"/>
        <v>37.78904886216079</v>
      </c>
      <c r="M83" s="41">
        <f t="shared" si="10"/>
        <v>65.486900201253803</v>
      </c>
      <c r="N83" s="5">
        <f t="shared" si="11"/>
        <v>0</v>
      </c>
      <c r="O83" s="4">
        <f>SUM($N$54:N83)*0.1+$O$30</f>
        <v>2.6E-7</v>
      </c>
      <c r="P83" s="4">
        <f>-SUM(O83:$O$234)</f>
        <v>-3.9520000000000062E-5</v>
      </c>
      <c r="Q83" s="5">
        <f t="shared" si="12"/>
        <v>-3.7205626155464353E-7</v>
      </c>
      <c r="R83" s="4">
        <f>SUM($Q$54:Q83)*0.1+$O$8</f>
        <v>1.6044191560766804E-4</v>
      </c>
      <c r="S83" s="4">
        <f>-SUM(R83:$R$234)</f>
        <v>-2.32093180254411E-2</v>
      </c>
      <c r="T83">
        <f t="shared" si="13"/>
        <v>1.604421262756701E-4</v>
      </c>
      <c r="U83">
        <f t="shared" si="14"/>
        <v>2.3209351672040846E-2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3">
      <c r="A84" s="7"/>
      <c r="B84">
        <f t="shared" si="15"/>
        <v>3.0000000000000013</v>
      </c>
      <c r="C84">
        <f t="shared" si="0"/>
        <v>0</v>
      </c>
      <c r="D84">
        <f t="shared" si="1"/>
        <v>-1938.4255889397509</v>
      </c>
      <c r="E84">
        <f t="shared" si="2"/>
        <v>0</v>
      </c>
      <c r="F84">
        <f t="shared" si="3"/>
        <v>37799.298984325142</v>
      </c>
      <c r="G84">
        <f t="shared" si="4"/>
        <v>0</v>
      </c>
      <c r="H84">
        <f t="shared" si="5"/>
        <v>5815.2767668192555</v>
      </c>
      <c r="I84">
        <f t="shared" si="6"/>
        <v>5815.2767668192555</v>
      </c>
      <c r="J84" s="41">
        <f t="shared" si="7"/>
        <v>1938.4255889397509</v>
      </c>
      <c r="K84">
        <f t="shared" si="8"/>
        <v>2.1938489905463459</v>
      </c>
      <c r="L84">
        <f t="shared" si="9"/>
        <v>37.78904886216079</v>
      </c>
      <c r="M84" s="41">
        <f t="shared" si="10"/>
        <v>65.489309166562819</v>
      </c>
      <c r="N84" s="5">
        <f t="shared" si="11"/>
        <v>0</v>
      </c>
      <c r="O84" s="4">
        <f>SUM($N$54:N84)*0.1+$O$30</f>
        <v>2.6E-7</v>
      </c>
      <c r="P84" s="4">
        <f>-SUM(O84:$O$234)</f>
        <v>-3.9260000000000061E-5</v>
      </c>
      <c r="Q84" s="5">
        <f t="shared" si="12"/>
        <v>-3.8488578781514847E-7</v>
      </c>
      <c r="R84" s="4">
        <f>SUM($Q$54:Q84)*0.1+$O$8</f>
        <v>1.6040342702888652E-4</v>
      </c>
      <c r="S84" s="4">
        <f>-SUM(R84:$R$234)</f>
        <v>-2.3048876109833437E-2</v>
      </c>
      <c r="T84">
        <f t="shared" si="13"/>
        <v>1.6040363774743802E-4</v>
      </c>
      <c r="U84">
        <f t="shared" si="14"/>
        <v>2.3048909546311523E-2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3">
      <c r="A85" s="7"/>
      <c r="B85">
        <f t="shared" si="15"/>
        <v>3.1000000000000014</v>
      </c>
      <c r="C85">
        <f t="shared" si="0"/>
        <v>0</v>
      </c>
      <c r="D85">
        <f t="shared" si="1"/>
        <v>-1938.4255889397509</v>
      </c>
      <c r="E85">
        <f t="shared" si="2"/>
        <v>0</v>
      </c>
      <c r="F85">
        <f t="shared" si="3"/>
        <v>37799.298984325142</v>
      </c>
      <c r="G85">
        <f t="shared" si="4"/>
        <v>0</v>
      </c>
      <c r="H85">
        <f t="shared" si="5"/>
        <v>6009.1193257132309</v>
      </c>
      <c r="I85">
        <f t="shared" si="6"/>
        <v>6009.1193257132309</v>
      </c>
      <c r="J85" s="41">
        <f t="shared" si="7"/>
        <v>1938.4255889397509</v>
      </c>
      <c r="K85">
        <f t="shared" si="8"/>
        <v>2.2669772902312242</v>
      </c>
      <c r="L85">
        <f t="shared" si="9"/>
        <v>37.78904886216079</v>
      </c>
      <c r="M85" s="41">
        <f t="shared" si="10"/>
        <v>65.491799698548149</v>
      </c>
      <c r="N85" s="5">
        <f t="shared" si="11"/>
        <v>0</v>
      </c>
      <c r="O85" s="4">
        <f>SUM($N$54:N85)*0.1+$O$30</f>
        <v>2.6E-7</v>
      </c>
      <c r="P85" s="4">
        <f>-SUM(O85:$O$234)</f>
        <v>-3.900000000000006E-5</v>
      </c>
      <c r="Q85" s="5">
        <f t="shared" si="12"/>
        <v>-3.9771531407565342E-7</v>
      </c>
      <c r="R85" s="4">
        <f>SUM($Q$54:Q85)*0.1+$O$8</f>
        <v>1.6036365549747898E-4</v>
      </c>
      <c r="S85" s="4">
        <f>-SUM(R85:$R$234)</f>
        <v>-2.2888472682804549E-2</v>
      </c>
      <c r="T85">
        <f t="shared" si="13"/>
        <v>1.6036386626829037E-4</v>
      </c>
      <c r="U85">
        <f t="shared" si="14"/>
        <v>2.2888505909112768E-2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3">
      <c r="A86" s="7"/>
      <c r="B86">
        <f t="shared" si="15"/>
        <v>3.2000000000000015</v>
      </c>
      <c r="C86">
        <f t="shared" si="0"/>
        <v>0</v>
      </c>
      <c r="D86">
        <f t="shared" si="1"/>
        <v>-1938.4255889397509</v>
      </c>
      <c r="E86">
        <f t="shared" si="2"/>
        <v>0</v>
      </c>
      <c r="F86">
        <f t="shared" si="3"/>
        <v>37799.298984325142</v>
      </c>
      <c r="G86">
        <f t="shared" si="4"/>
        <v>0</v>
      </c>
      <c r="H86">
        <f t="shared" si="5"/>
        <v>6202.9618846072062</v>
      </c>
      <c r="I86">
        <f t="shared" si="6"/>
        <v>6202.9618846072062</v>
      </c>
      <c r="J86" s="41">
        <f t="shared" si="7"/>
        <v>1938.4255889397509</v>
      </c>
      <c r="K86">
        <f t="shared" si="8"/>
        <v>2.3401055899161025</v>
      </c>
      <c r="L86">
        <f t="shared" si="9"/>
        <v>37.78904886216079</v>
      </c>
      <c r="M86" s="41">
        <f t="shared" si="10"/>
        <v>65.494371787904683</v>
      </c>
      <c r="N86" s="5">
        <f t="shared" si="11"/>
        <v>0</v>
      </c>
      <c r="O86" s="4">
        <f>SUM($N$54:N86)*0.1+$O$30</f>
        <v>2.6E-7</v>
      </c>
      <c r="P86" s="4">
        <f>-SUM(O86:$O$234)</f>
        <v>-3.8740000000000059E-5</v>
      </c>
      <c r="Q86" s="5">
        <f t="shared" si="12"/>
        <v>-4.1054484033615837E-7</v>
      </c>
      <c r="R86" s="4">
        <f>SUM($Q$54:Q86)*0.1+$O$8</f>
        <v>1.6032260101344535E-4</v>
      </c>
      <c r="S86" s="4">
        <f>-SUM(R86:$R$234)</f>
        <v>-2.272810902730707E-2</v>
      </c>
      <c r="T86">
        <f t="shared" si="13"/>
        <v>1.6032281183822963E-4</v>
      </c>
      <c r="U86">
        <f t="shared" si="14"/>
        <v>2.2728142043395388E-2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3">
      <c r="A87" s="7"/>
      <c r="B87">
        <f t="shared" si="15"/>
        <v>3.3000000000000016</v>
      </c>
      <c r="C87">
        <f t="shared" si="0"/>
        <v>0</v>
      </c>
      <c r="D87">
        <f t="shared" si="1"/>
        <v>-1938.4255889397509</v>
      </c>
      <c r="E87">
        <f t="shared" si="2"/>
        <v>0</v>
      </c>
      <c r="F87">
        <f t="shared" si="3"/>
        <v>37799.298984325142</v>
      </c>
      <c r="G87">
        <f t="shared" si="4"/>
        <v>0</v>
      </c>
      <c r="H87">
        <f t="shared" si="5"/>
        <v>6396.8044435011816</v>
      </c>
      <c r="I87">
        <f t="shared" si="6"/>
        <v>6396.8044435011816</v>
      </c>
      <c r="J87" s="41">
        <f t="shared" si="7"/>
        <v>1938.4255889397509</v>
      </c>
      <c r="K87">
        <f t="shared" si="8"/>
        <v>2.4132338896009808</v>
      </c>
      <c r="L87">
        <f t="shared" si="9"/>
        <v>37.78904886216079</v>
      </c>
      <c r="M87" s="41">
        <f t="shared" si="10"/>
        <v>65.497025425024049</v>
      </c>
      <c r="N87" s="5">
        <f t="shared" si="11"/>
        <v>0</v>
      </c>
      <c r="O87" s="4">
        <f>SUM($N$54:N87)*0.1+$O$30</f>
        <v>2.6E-7</v>
      </c>
      <c r="P87" s="4">
        <f>-SUM(O87:$O$234)</f>
        <v>-3.8480000000000058E-5</v>
      </c>
      <c r="Q87" s="5">
        <f t="shared" si="12"/>
        <v>-4.2337436659666337E-7</v>
      </c>
      <c r="R87" s="4">
        <f>SUM($Q$54:Q87)*0.1+$O$8</f>
        <v>1.6028026357678567E-4</v>
      </c>
      <c r="S87" s="4">
        <f>-SUM(R87:$R$234)</f>
        <v>-2.2567786426293625E-2</v>
      </c>
      <c r="T87">
        <f t="shared" si="13"/>
        <v>1.6028047445725848E-4</v>
      </c>
      <c r="U87">
        <f t="shared" si="14"/>
        <v>2.2567819232110195E-2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3">
      <c r="A88" s="7"/>
      <c r="B88">
        <f t="shared" si="15"/>
        <v>3.4000000000000017</v>
      </c>
      <c r="C88">
        <f t="shared" si="0"/>
        <v>0</v>
      </c>
      <c r="D88">
        <f t="shared" si="1"/>
        <v>-1938.4255889397509</v>
      </c>
      <c r="E88">
        <f t="shared" si="2"/>
        <v>0</v>
      </c>
      <c r="F88">
        <f t="shared" si="3"/>
        <v>37799.298984325142</v>
      </c>
      <c r="G88">
        <f t="shared" si="4"/>
        <v>0</v>
      </c>
      <c r="H88">
        <f t="shared" si="5"/>
        <v>6590.6470023951561</v>
      </c>
      <c r="I88">
        <f t="shared" si="6"/>
        <v>6590.6470023951561</v>
      </c>
      <c r="J88" s="41">
        <f t="shared" si="7"/>
        <v>1938.4255889397509</v>
      </c>
      <c r="K88">
        <f t="shared" si="8"/>
        <v>2.4863621892858587</v>
      </c>
      <c r="L88">
        <f t="shared" si="9"/>
        <v>37.78904886216079</v>
      </c>
      <c r="M88" s="41">
        <f t="shared" si="10"/>
        <v>65.499760599994858</v>
      </c>
      <c r="N88" s="5">
        <f t="shared" si="11"/>
        <v>0</v>
      </c>
      <c r="O88" s="4">
        <f>SUM($N$54:N88)*0.1+$O$30</f>
        <v>2.6E-7</v>
      </c>
      <c r="P88" s="4">
        <f>-SUM(O88:$O$234)</f>
        <v>-3.8220000000000058E-5</v>
      </c>
      <c r="Q88" s="5">
        <f t="shared" si="12"/>
        <v>-4.3620389285716826E-7</v>
      </c>
      <c r="R88" s="4">
        <f>SUM($Q$54:Q88)*0.1+$O$8</f>
        <v>1.6023664318749997E-4</v>
      </c>
      <c r="S88" s="4">
        <f>-SUM(R88:$R$234)</f>
        <v>-2.2407506162716841E-2</v>
      </c>
      <c r="T88">
        <f t="shared" si="13"/>
        <v>1.602368541253796E-4</v>
      </c>
      <c r="U88">
        <f t="shared" si="14"/>
        <v>2.2407538758207987E-2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3">
      <c r="A89" s="7"/>
      <c r="B89">
        <f t="shared" si="15"/>
        <v>3.5000000000000018</v>
      </c>
      <c r="C89">
        <f t="shared" si="0"/>
        <v>0</v>
      </c>
      <c r="D89">
        <f t="shared" si="1"/>
        <v>-1938.4255889397509</v>
      </c>
      <c r="E89">
        <f t="shared" si="2"/>
        <v>0</v>
      </c>
      <c r="F89">
        <f t="shared" si="3"/>
        <v>37799.298984325142</v>
      </c>
      <c r="G89">
        <f t="shared" si="4"/>
        <v>0</v>
      </c>
      <c r="H89">
        <f t="shared" si="5"/>
        <v>6784.4895612891314</v>
      </c>
      <c r="I89">
        <f t="shared" si="6"/>
        <v>6784.4895612891314</v>
      </c>
      <c r="J89" s="41">
        <f t="shared" si="7"/>
        <v>1938.4255889397509</v>
      </c>
      <c r="K89">
        <f t="shared" si="8"/>
        <v>2.5594904889707371</v>
      </c>
      <c r="L89">
        <f t="shared" si="9"/>
        <v>37.78904886216079</v>
      </c>
      <c r="M89" s="41">
        <f t="shared" si="10"/>
        <v>65.50257730260283</v>
      </c>
      <c r="N89" s="5">
        <f t="shared" si="11"/>
        <v>0</v>
      </c>
      <c r="O89" s="4">
        <f>SUM($N$54:N89)*0.1+$O$30</f>
        <v>2.6E-7</v>
      </c>
      <c r="P89" s="4">
        <f>-SUM(O89:$O$234)</f>
        <v>-3.7960000000000057E-5</v>
      </c>
      <c r="Q89" s="5">
        <f t="shared" si="12"/>
        <v>-4.4903341911767321E-7</v>
      </c>
      <c r="R89" s="4">
        <f>SUM($Q$54:Q89)*0.1+$O$8</f>
        <v>1.6019173984558821E-4</v>
      </c>
      <c r="S89" s="4">
        <f>-SUM(R89:$R$234)</f>
        <v>-2.2247269519529336E-2</v>
      </c>
      <c r="T89">
        <f t="shared" si="13"/>
        <v>1.6019195084259575E-4</v>
      </c>
      <c r="U89">
        <f t="shared" si="14"/>
        <v>2.2247301904639562E-2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3">
      <c r="A90" s="7"/>
      <c r="B90">
        <f t="shared" si="15"/>
        <v>3.6000000000000019</v>
      </c>
      <c r="C90">
        <f t="shared" si="0"/>
        <v>0</v>
      </c>
      <c r="D90">
        <f t="shared" si="1"/>
        <v>-1938.4255889397509</v>
      </c>
      <c r="E90">
        <f t="shared" si="2"/>
        <v>0</v>
      </c>
      <c r="F90">
        <f t="shared" si="3"/>
        <v>37799.298984325142</v>
      </c>
      <c r="G90">
        <f t="shared" si="4"/>
        <v>0</v>
      </c>
      <c r="H90">
        <f t="shared" si="5"/>
        <v>6978.3321201831068</v>
      </c>
      <c r="I90">
        <f t="shared" si="6"/>
        <v>6978.3321201831068</v>
      </c>
      <c r="J90" s="41">
        <f t="shared" si="7"/>
        <v>1938.4255889397509</v>
      </c>
      <c r="K90">
        <f t="shared" si="8"/>
        <v>2.6326187886556154</v>
      </c>
      <c r="L90">
        <f t="shared" si="9"/>
        <v>37.78904886216079</v>
      </c>
      <c r="M90" s="41">
        <f t="shared" si="10"/>
        <v>65.505475522331039</v>
      </c>
      <c r="N90" s="5">
        <f t="shared" si="11"/>
        <v>0</v>
      </c>
      <c r="O90" s="4">
        <f>SUM($N$54:N90)*0.1+$O$30</f>
        <v>2.6E-7</v>
      </c>
      <c r="P90" s="4">
        <f>-SUM(O90:$O$234)</f>
        <v>-3.7700000000000056E-5</v>
      </c>
      <c r="Q90" s="5">
        <f t="shared" si="12"/>
        <v>-4.6186294537817816E-7</v>
      </c>
      <c r="R90" s="4">
        <f>SUM($Q$54:Q90)*0.1+$O$8</f>
        <v>1.6014555355105039E-4</v>
      </c>
      <c r="S90" s="4">
        <f>-SUM(R90:$R$234)</f>
        <v>-2.2087077779683752E-2</v>
      </c>
      <c r="T90">
        <f t="shared" si="13"/>
        <v>1.6014576460890979E-4</v>
      </c>
      <c r="U90">
        <f t="shared" si="14"/>
        <v>2.2087109954355724E-2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3">
      <c r="A91" s="7"/>
      <c r="B91">
        <f t="shared" si="15"/>
        <v>3.700000000000002</v>
      </c>
      <c r="C91">
        <f t="shared" si="0"/>
        <v>0</v>
      </c>
      <c r="D91">
        <f t="shared" si="1"/>
        <v>-1938.4255889397509</v>
      </c>
      <c r="E91">
        <f t="shared" si="2"/>
        <v>0</v>
      </c>
      <c r="F91">
        <f t="shared" si="3"/>
        <v>37799.298984325142</v>
      </c>
      <c r="G91">
        <f t="shared" si="4"/>
        <v>0</v>
      </c>
      <c r="H91">
        <f t="shared" si="5"/>
        <v>7172.1746790770821</v>
      </c>
      <c r="I91">
        <f t="shared" si="6"/>
        <v>7172.1746790770821</v>
      </c>
      <c r="J91" s="41">
        <f t="shared" si="7"/>
        <v>1938.4255889397509</v>
      </c>
      <c r="K91">
        <f t="shared" si="8"/>
        <v>2.7057470883404937</v>
      </c>
      <c r="L91">
        <f t="shared" si="9"/>
        <v>37.78904886216079</v>
      </c>
      <c r="M91" s="41">
        <f t="shared" si="10"/>
        <v>65.50845524836005</v>
      </c>
      <c r="N91" s="5">
        <f t="shared" si="11"/>
        <v>0</v>
      </c>
      <c r="O91" s="4">
        <f>SUM($N$54:N91)*0.1+$O$30</f>
        <v>2.6E-7</v>
      </c>
      <c r="P91" s="4">
        <f>-SUM(O91:$O$234)</f>
        <v>-3.7440000000000055E-5</v>
      </c>
      <c r="Q91" s="5">
        <f t="shared" si="12"/>
        <v>-4.7469247163868316E-7</v>
      </c>
      <c r="R91" s="4">
        <f>SUM($Q$54:Q91)*0.1+$O$8</f>
        <v>1.600980843038865E-4</v>
      </c>
      <c r="S91" s="4">
        <f>-SUM(R91:$R$234)</f>
        <v>-2.1926932226132699E-2</v>
      </c>
      <c r="T91">
        <f t="shared" si="13"/>
        <v>1.6009829542432469E-4</v>
      </c>
      <c r="U91">
        <f t="shared" si="14"/>
        <v>2.1926964190307256E-2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3">
      <c r="A92" s="7"/>
      <c r="B92">
        <f t="shared" si="15"/>
        <v>3.800000000000002</v>
      </c>
      <c r="C92">
        <f t="shared" si="0"/>
        <v>0</v>
      </c>
      <c r="D92">
        <f t="shared" si="1"/>
        <v>-1938.4255889397509</v>
      </c>
      <c r="E92">
        <f t="shared" si="2"/>
        <v>0</v>
      </c>
      <c r="F92">
        <f t="shared" si="3"/>
        <v>37799.298984325142</v>
      </c>
      <c r="G92">
        <f t="shared" si="4"/>
        <v>0</v>
      </c>
      <c r="H92">
        <f t="shared" si="5"/>
        <v>7366.0172379710575</v>
      </c>
      <c r="I92">
        <f t="shared" si="6"/>
        <v>7366.0172379710575</v>
      </c>
      <c r="J92" s="41">
        <f t="shared" si="7"/>
        <v>1938.4255889397509</v>
      </c>
      <c r="K92">
        <f t="shared" si="8"/>
        <v>2.778875388025372</v>
      </c>
      <c r="L92">
        <f t="shared" si="9"/>
        <v>37.78904886216079</v>
      </c>
      <c r="M92" s="41">
        <f t="shared" si="10"/>
        <v>65.511516469568164</v>
      </c>
      <c r="N92" s="5">
        <f t="shared" si="11"/>
        <v>0</v>
      </c>
      <c r="O92" s="4">
        <f>SUM($N$54:N92)*0.1+$O$30</f>
        <v>2.6E-7</v>
      </c>
      <c r="P92" s="4">
        <f>-SUM(O92:$O$234)</f>
        <v>-3.7180000000000054E-5</v>
      </c>
      <c r="Q92" s="5">
        <f t="shared" si="12"/>
        <v>-4.8752199789918811E-7</v>
      </c>
      <c r="R92" s="4">
        <f>SUM($Q$54:Q92)*0.1+$O$8</f>
        <v>1.6004933210409658E-4</v>
      </c>
      <c r="S92" s="4">
        <f>-SUM(R92:$R$234)</f>
        <v>-2.1766834141828818E-2</v>
      </c>
      <c r="T92">
        <f t="shared" si="13"/>
        <v>1.6004954328884354E-4</v>
      </c>
      <c r="U92">
        <f t="shared" si="14"/>
        <v>2.1766865895444954E-2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3">
      <c r="A93" s="7"/>
      <c r="B93">
        <f t="shared" si="15"/>
        <v>3.9000000000000021</v>
      </c>
      <c r="C93">
        <f t="shared" si="0"/>
        <v>0</v>
      </c>
      <c r="D93">
        <f t="shared" si="1"/>
        <v>-1938.4255889397509</v>
      </c>
      <c r="E93">
        <f t="shared" si="2"/>
        <v>0</v>
      </c>
      <c r="F93">
        <f t="shared" si="3"/>
        <v>37799.298984325142</v>
      </c>
      <c r="G93">
        <f t="shared" si="4"/>
        <v>0</v>
      </c>
      <c r="H93">
        <f t="shared" si="5"/>
        <v>7559.8597968650329</v>
      </c>
      <c r="I93">
        <f t="shared" si="6"/>
        <v>7559.8597968650329</v>
      </c>
      <c r="J93" s="41">
        <f t="shared" si="7"/>
        <v>1938.4255889397509</v>
      </c>
      <c r="K93">
        <f t="shared" si="8"/>
        <v>2.8520036877102499</v>
      </c>
      <c r="L93">
        <f t="shared" si="9"/>
        <v>37.78904886216079</v>
      </c>
      <c r="M93" s="41">
        <f t="shared" si="10"/>
        <v>65.514659174531616</v>
      </c>
      <c r="N93" s="5">
        <f t="shared" si="11"/>
        <v>0</v>
      </c>
      <c r="O93" s="4">
        <f>SUM($N$54:N93)*0.1+$O$30</f>
        <v>2.6E-7</v>
      </c>
      <c r="P93" s="4">
        <f>-SUM(O93:$O$234)</f>
        <v>-3.6920000000000053E-5</v>
      </c>
      <c r="Q93" s="5">
        <f t="shared" si="12"/>
        <v>-5.0035152415969305E-7</v>
      </c>
      <c r="R93" s="4">
        <f>SUM($Q$54:Q93)*0.1+$O$8</f>
        <v>1.5999929695168064E-4</v>
      </c>
      <c r="S93" s="4">
        <f>-SUM(R93:$R$234)</f>
        <v>-2.1606784809724722E-2</v>
      </c>
      <c r="T93">
        <f t="shared" si="13"/>
        <v>1.5999950820246942E-4</v>
      </c>
      <c r="U93">
        <f t="shared" si="14"/>
        <v>2.1606816352719597E-2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3">
      <c r="A94" s="7"/>
      <c r="B94">
        <f t="shared" si="15"/>
        <v>4.0000000000000018</v>
      </c>
      <c r="C94">
        <f t="shared" si="0"/>
        <v>0</v>
      </c>
      <c r="D94">
        <f t="shared" si="1"/>
        <v>-1938.4255889397509</v>
      </c>
      <c r="E94">
        <f t="shared" si="2"/>
        <v>0</v>
      </c>
      <c r="F94">
        <f t="shared" si="3"/>
        <v>37799.298984325142</v>
      </c>
      <c r="G94">
        <f t="shared" si="4"/>
        <v>0</v>
      </c>
      <c r="H94">
        <f t="shared" si="5"/>
        <v>7753.7023557590073</v>
      </c>
      <c r="I94">
        <f t="shared" si="6"/>
        <v>7753.7023557590073</v>
      </c>
      <c r="J94" s="41">
        <f t="shared" si="7"/>
        <v>1938.4255889397509</v>
      </c>
      <c r="K94">
        <f t="shared" si="8"/>
        <v>2.9251319873951283</v>
      </c>
      <c r="L94">
        <f t="shared" si="9"/>
        <v>37.78904886216079</v>
      </c>
      <c r="M94" s="41">
        <f t="shared" si="10"/>
        <v>65.517883351524802</v>
      </c>
      <c r="N94" s="5">
        <f t="shared" si="11"/>
        <v>0</v>
      </c>
      <c r="O94" s="4">
        <f>SUM($N$54:N94)*0.1+$O$30</f>
        <v>2.6E-7</v>
      </c>
      <c r="P94" s="4">
        <f>-SUM(O94:$O$234)</f>
        <v>-3.6660000000000052E-5</v>
      </c>
      <c r="Q94" s="5">
        <f t="shared" si="12"/>
        <v>-5.13181050420198E-7</v>
      </c>
      <c r="R94" s="4">
        <f>SUM($Q$54:Q94)*0.1+$O$8</f>
        <v>1.5994797884663861E-4</v>
      </c>
      <c r="S94" s="4">
        <f>-SUM(R94:$R$234)</f>
        <v>-2.1446785512773042E-2</v>
      </c>
      <c r="T94">
        <f t="shared" si="13"/>
        <v>1.5994819016520553E-4</v>
      </c>
      <c r="U94">
        <f t="shared" si="14"/>
        <v>2.144681684508197E-2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3">
      <c r="A95" s="7"/>
      <c r="B95">
        <f t="shared" si="15"/>
        <v>4.1000000000000014</v>
      </c>
      <c r="C95">
        <f t="shared" si="0"/>
        <v>0</v>
      </c>
      <c r="D95">
        <f t="shared" si="1"/>
        <v>-1938.4255889397509</v>
      </c>
      <c r="E95">
        <f t="shared" si="2"/>
        <v>0</v>
      </c>
      <c r="F95">
        <f t="shared" si="3"/>
        <v>37799.298984325142</v>
      </c>
      <c r="G95">
        <f t="shared" si="4"/>
        <v>0</v>
      </c>
      <c r="H95">
        <f t="shared" si="5"/>
        <v>7947.5449146529818</v>
      </c>
      <c r="I95">
        <f t="shared" si="6"/>
        <v>7947.5449146529818</v>
      </c>
      <c r="J95" s="41">
        <f t="shared" si="7"/>
        <v>1938.4255889397509</v>
      </c>
      <c r="K95">
        <f t="shared" si="8"/>
        <v>2.9982602870800061</v>
      </c>
      <c r="L95">
        <f t="shared" si="9"/>
        <v>37.78904886216079</v>
      </c>
      <c r="M95" s="41">
        <f t="shared" si="10"/>
        <v>65.521188988520422</v>
      </c>
      <c r="N95" s="5">
        <f t="shared" si="11"/>
        <v>0</v>
      </c>
      <c r="O95" s="4">
        <f>SUM($N$54:N95)*0.1+$O$30</f>
        <v>2.6E-7</v>
      </c>
      <c r="P95" s="4">
        <f>-SUM(O95:$O$234)</f>
        <v>-3.6400000000000051E-5</v>
      </c>
      <c r="Q95" s="5">
        <f t="shared" si="12"/>
        <v>-5.2601057668070284E-7</v>
      </c>
      <c r="R95" s="4">
        <f>SUM($Q$54:Q95)*0.1+$O$8</f>
        <v>1.5989537778897053E-4</v>
      </c>
      <c r="S95" s="4">
        <f>-SUM(R95:$R$234)</f>
        <v>-2.1286837533926406E-2</v>
      </c>
      <c r="T95">
        <f t="shared" si="13"/>
        <v>1.5989558917705519E-4</v>
      </c>
      <c r="U95">
        <f t="shared" si="14"/>
        <v>2.1286868655482846E-2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3">
      <c r="A96" s="7"/>
      <c r="B96">
        <f t="shared" si="15"/>
        <v>4.2000000000000011</v>
      </c>
      <c r="C96">
        <f t="shared" si="0"/>
        <v>0</v>
      </c>
      <c r="D96">
        <f t="shared" si="1"/>
        <v>-1938.4255889397509</v>
      </c>
      <c r="E96">
        <f t="shared" si="2"/>
        <v>0</v>
      </c>
      <c r="F96">
        <f t="shared" si="3"/>
        <v>37799.298984325142</v>
      </c>
      <c r="G96">
        <f t="shared" si="4"/>
        <v>0</v>
      </c>
      <c r="H96">
        <f t="shared" si="5"/>
        <v>8141.3874735469562</v>
      </c>
      <c r="I96">
        <f t="shared" si="6"/>
        <v>8141.3874735469562</v>
      </c>
      <c r="J96" s="41">
        <f t="shared" si="7"/>
        <v>1938.4255889397509</v>
      </c>
      <c r="K96">
        <f t="shared" si="8"/>
        <v>3.071388586764884</v>
      </c>
      <c r="L96">
        <f t="shared" si="9"/>
        <v>37.78904886216079</v>
      </c>
      <c r="M96" s="41">
        <f t="shared" si="10"/>
        <v>65.524576073189806</v>
      </c>
      <c r="N96" s="5">
        <f t="shared" si="11"/>
        <v>0</v>
      </c>
      <c r="O96" s="4">
        <f>SUM($N$54:N96)*0.1+$O$30</f>
        <v>2.6E-7</v>
      </c>
      <c r="P96" s="4">
        <f>-SUM(O96:$O$234)</f>
        <v>-3.614000000000005E-5</v>
      </c>
      <c r="Q96" s="5">
        <f t="shared" si="12"/>
        <v>-5.3884010294120779E-7</v>
      </c>
      <c r="R96" s="4">
        <f>SUM($Q$54:Q96)*0.1+$O$8</f>
        <v>1.5984149377867642E-4</v>
      </c>
      <c r="S96" s="4">
        <f>-SUM(R96:$R$234)</f>
        <v>-2.1126942156137432E-2</v>
      </c>
      <c r="T96">
        <f t="shared" si="13"/>
        <v>1.5984170523802182E-4</v>
      </c>
      <c r="U96">
        <f t="shared" si="14"/>
        <v>2.1126973066872997E-2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3">
      <c r="A97" s="7"/>
      <c r="B97">
        <f t="shared" si="15"/>
        <v>4.3000000000000007</v>
      </c>
      <c r="C97">
        <f t="shared" si="0"/>
        <v>0</v>
      </c>
      <c r="D97">
        <f t="shared" si="1"/>
        <v>-1938.4255889397509</v>
      </c>
      <c r="E97">
        <f t="shared" si="2"/>
        <v>0</v>
      </c>
      <c r="F97">
        <f t="shared" si="3"/>
        <v>37799.298984325142</v>
      </c>
      <c r="G97">
        <f t="shared" si="4"/>
        <v>0</v>
      </c>
      <c r="H97">
        <f t="shared" si="5"/>
        <v>8335.2300324409298</v>
      </c>
      <c r="I97">
        <f t="shared" si="6"/>
        <v>8335.2300324409298</v>
      </c>
      <c r="J97" s="41">
        <f t="shared" si="7"/>
        <v>1938.4255889397509</v>
      </c>
      <c r="K97">
        <f t="shared" si="8"/>
        <v>3.1445168864497615</v>
      </c>
      <c r="L97">
        <f t="shared" si="9"/>
        <v>37.78904886216079</v>
      </c>
      <c r="M97" s="41">
        <f t="shared" si="10"/>
        <v>65.528044592903086</v>
      </c>
      <c r="N97" s="5">
        <f t="shared" si="11"/>
        <v>0</v>
      </c>
      <c r="O97" s="4">
        <f>SUM($N$54:N97)*0.1+$O$30</f>
        <v>2.6E-7</v>
      </c>
      <c r="P97" s="4">
        <f>-SUM(O97:$O$234)</f>
        <v>-3.5880000000000049E-5</v>
      </c>
      <c r="Q97" s="5">
        <f t="shared" si="12"/>
        <v>-5.5166962920171263E-7</v>
      </c>
      <c r="R97" s="4">
        <f>SUM($Q$54:Q97)*0.1+$O$8</f>
        <v>1.5978632681575624E-4</v>
      </c>
      <c r="S97" s="4">
        <f>-SUM(R97:$R$234)</f>
        <v>-2.0967100662358754E-2</v>
      </c>
      <c r="T97">
        <f t="shared" si="13"/>
        <v>1.5978653834810885E-4</v>
      </c>
      <c r="U97">
        <f t="shared" si="14"/>
        <v>2.0967131362203198E-2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3">
      <c r="A98" s="7"/>
      <c r="B98">
        <f t="shared" si="15"/>
        <v>4.4000000000000004</v>
      </c>
      <c r="C98">
        <f t="shared" si="0"/>
        <v>0</v>
      </c>
      <c r="D98">
        <f t="shared" si="1"/>
        <v>-1938.4255889397509</v>
      </c>
      <c r="E98">
        <f t="shared" si="2"/>
        <v>0</v>
      </c>
      <c r="F98">
        <f t="shared" si="3"/>
        <v>37799.298984325142</v>
      </c>
      <c r="G98">
        <f t="shared" si="4"/>
        <v>0</v>
      </c>
      <c r="H98">
        <f t="shared" si="5"/>
        <v>8529.0725913349052</v>
      </c>
      <c r="I98">
        <f t="shared" si="6"/>
        <v>8529.0725913349052</v>
      </c>
      <c r="J98" s="41">
        <f t="shared" si="7"/>
        <v>1938.4255889397509</v>
      </c>
      <c r="K98">
        <f t="shared" si="8"/>
        <v>3.2176451861346398</v>
      </c>
      <c r="L98">
        <f t="shared" si="9"/>
        <v>37.78904886216079</v>
      </c>
      <c r="M98" s="41">
        <f t="shared" si="10"/>
        <v>65.53159453472945</v>
      </c>
      <c r="N98" s="5">
        <f t="shared" si="11"/>
        <v>0</v>
      </c>
      <c r="O98" s="4">
        <f>SUM($N$54:N98)*0.1+$O$30</f>
        <v>2.6E-7</v>
      </c>
      <c r="P98" s="4">
        <f>-SUM(O98:$O$234)</f>
        <v>-3.5620000000000049E-5</v>
      </c>
      <c r="Q98" s="5">
        <f t="shared" si="12"/>
        <v>-5.6449915546221758E-7</v>
      </c>
      <c r="R98" s="4">
        <f>SUM($Q$54:Q98)*0.1+$O$8</f>
        <v>1.5972987690021003E-4</v>
      </c>
      <c r="S98" s="4">
        <f>-SUM(R98:$R$234)</f>
        <v>-2.0807314335542997E-2</v>
      </c>
      <c r="T98">
        <f t="shared" si="13"/>
        <v>1.597300885073199E-4</v>
      </c>
      <c r="U98">
        <f t="shared" si="14"/>
        <v>2.0807344824424215E-2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3">
      <c r="A99" s="7"/>
      <c r="B99">
        <f t="shared" si="15"/>
        <v>4.5</v>
      </c>
      <c r="C99">
        <f t="shared" si="0"/>
        <v>0</v>
      </c>
      <c r="D99">
        <f t="shared" si="1"/>
        <v>-1938.4255889397509</v>
      </c>
      <c r="E99">
        <f t="shared" si="2"/>
        <v>0</v>
      </c>
      <c r="F99">
        <f t="shared" si="3"/>
        <v>37799.298984325142</v>
      </c>
      <c r="G99">
        <f t="shared" si="4"/>
        <v>0</v>
      </c>
      <c r="H99">
        <f t="shared" si="5"/>
        <v>8722.9151502288787</v>
      </c>
      <c r="I99">
        <f t="shared" si="6"/>
        <v>8722.9151502288787</v>
      </c>
      <c r="J99" s="41">
        <f t="shared" si="7"/>
        <v>1938.4255889397509</v>
      </c>
      <c r="K99">
        <f t="shared" si="8"/>
        <v>3.2907734858195172</v>
      </c>
      <c r="L99">
        <f t="shared" si="9"/>
        <v>37.78904886216079</v>
      </c>
      <c r="M99" s="41">
        <f t="shared" si="10"/>
        <v>65.53522588543737</v>
      </c>
      <c r="N99" s="5">
        <f t="shared" si="11"/>
        <v>0</v>
      </c>
      <c r="O99" s="4">
        <f>SUM($N$54:N99)*0.1+$O$30</f>
        <v>2.6E-7</v>
      </c>
      <c r="P99" s="4">
        <f>-SUM(O99:$O$234)</f>
        <v>-3.5360000000000048E-5</v>
      </c>
      <c r="Q99" s="5">
        <f t="shared" si="12"/>
        <v>-5.7732868172272242E-7</v>
      </c>
      <c r="R99" s="4">
        <f>SUM($Q$54:Q99)*0.1+$O$8</f>
        <v>1.5967214403203776E-4</v>
      </c>
      <c r="S99" s="4">
        <f>-SUM(R99:$R$234)</f>
        <v>-2.0647584458642787E-2</v>
      </c>
      <c r="T99">
        <f t="shared" si="13"/>
        <v>1.5967235571565859E-4</v>
      </c>
      <c r="U99">
        <f t="shared" si="14"/>
        <v>2.0647614736486807E-2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3">
      <c r="A100" s="7"/>
      <c r="B100">
        <f t="shared" si="15"/>
        <v>4.5999999999999996</v>
      </c>
      <c r="C100">
        <f t="shared" si="0"/>
        <v>0</v>
      </c>
      <c r="D100">
        <f t="shared" si="1"/>
        <v>-1938.4255889397509</v>
      </c>
      <c r="E100">
        <f t="shared" si="2"/>
        <v>0</v>
      </c>
      <c r="F100">
        <f t="shared" si="3"/>
        <v>37799.298984325142</v>
      </c>
      <c r="G100">
        <f t="shared" si="4"/>
        <v>0</v>
      </c>
      <c r="H100">
        <f t="shared" si="5"/>
        <v>8916.7577091228541</v>
      </c>
      <c r="I100">
        <f t="shared" si="6"/>
        <v>8916.7577091228541</v>
      </c>
      <c r="J100" s="41">
        <f t="shared" si="7"/>
        <v>1938.4255889397509</v>
      </c>
      <c r="K100">
        <f t="shared" si="8"/>
        <v>3.3639017855043956</v>
      </c>
      <c r="L100">
        <f t="shared" si="9"/>
        <v>37.78904886216079</v>
      </c>
      <c r="M100" s="41">
        <f t="shared" si="10"/>
        <v>65.538938631494844</v>
      </c>
      <c r="N100" s="5">
        <f t="shared" si="11"/>
        <v>0</v>
      </c>
      <c r="O100" s="4">
        <f>SUM($N$54:N100)*0.1+$O$30</f>
        <v>2.6E-7</v>
      </c>
      <c r="P100" s="4">
        <f>-SUM(O100:$O$234)</f>
        <v>-3.5100000000000047E-5</v>
      </c>
      <c r="Q100" s="5">
        <f t="shared" si="12"/>
        <v>-5.9015820798322737E-7</v>
      </c>
      <c r="R100" s="4">
        <f>SUM($Q$54:Q100)*0.1+$O$8</f>
        <v>1.5961312821123941E-4</v>
      </c>
      <c r="S100" s="4">
        <f>-SUM(R100:$R$234)</f>
        <v>-2.0487912314610751E-2</v>
      </c>
      <c r="T100">
        <f t="shared" si="13"/>
        <v>1.5961333997312866E-4</v>
      </c>
      <c r="U100">
        <f t="shared" si="14"/>
        <v>2.0487942381341735E-2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7"/>
      <c r="B101">
        <f t="shared" si="15"/>
        <v>4.6999999999999993</v>
      </c>
      <c r="C101">
        <f t="shared" si="0"/>
        <v>0</v>
      </c>
      <c r="D101">
        <f t="shared" si="1"/>
        <v>-1938.4255889397509</v>
      </c>
      <c r="E101">
        <f t="shared" si="2"/>
        <v>0</v>
      </c>
      <c r="F101">
        <f t="shared" si="3"/>
        <v>37799.298984325142</v>
      </c>
      <c r="G101">
        <f t="shared" si="4"/>
        <v>0</v>
      </c>
      <c r="H101">
        <f t="shared" si="5"/>
        <v>9110.6002680168276</v>
      </c>
      <c r="I101">
        <f t="shared" si="6"/>
        <v>9110.6002680168276</v>
      </c>
      <c r="J101" s="41">
        <f t="shared" si="7"/>
        <v>1938.4255889397509</v>
      </c>
      <c r="K101">
        <f t="shared" si="8"/>
        <v>3.437030085189273</v>
      </c>
      <c r="L101">
        <f t="shared" si="9"/>
        <v>37.78904886216079</v>
      </c>
      <c r="M101" s="41">
        <f t="shared" si="10"/>
        <v>65.542732759069665</v>
      </c>
      <c r="N101" s="5">
        <f t="shared" si="11"/>
        <v>0</v>
      </c>
      <c r="O101" s="4">
        <f>SUM($N$54:N101)*0.1+$O$30</f>
        <v>2.6E-7</v>
      </c>
      <c r="P101" s="4">
        <f>-SUM(O101:$O$234)</f>
        <v>-3.4840000000000046E-5</v>
      </c>
      <c r="Q101" s="5">
        <f t="shared" si="12"/>
        <v>-6.0298773424373221E-7</v>
      </c>
      <c r="R101" s="4">
        <f>SUM($Q$54:Q101)*0.1+$O$8</f>
        <v>1.5955282943781504E-4</v>
      </c>
      <c r="S101" s="4">
        <f>-SUM(R101:$R$234)</f>
        <v>-2.0328299186399508E-2</v>
      </c>
      <c r="T101">
        <f t="shared" si="13"/>
        <v>1.5955304127973399E-4</v>
      </c>
      <c r="U101">
        <f t="shared" si="14"/>
        <v>2.0328329041939746E-2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" thickBot="1" x14ac:dyDescent="0.35">
      <c r="A102" s="7"/>
      <c r="B102">
        <f t="shared" si="15"/>
        <v>4.7999999999999989</v>
      </c>
      <c r="C102">
        <f t="shared" si="0"/>
        <v>0</v>
      </c>
      <c r="D102">
        <f t="shared" si="1"/>
        <v>-1938.4255889397509</v>
      </c>
      <c r="E102">
        <f t="shared" si="2"/>
        <v>0</v>
      </c>
      <c r="F102">
        <f t="shared" si="3"/>
        <v>37799.298984325142</v>
      </c>
      <c r="G102">
        <f t="shared" si="4"/>
        <v>0</v>
      </c>
      <c r="H102">
        <f t="shared" si="5"/>
        <v>9304.442826910803</v>
      </c>
      <c r="I102">
        <f t="shared" si="6"/>
        <v>9304.442826910803</v>
      </c>
      <c r="J102" s="41">
        <f t="shared" si="7"/>
        <v>1938.4255889397509</v>
      </c>
      <c r="K102">
        <f t="shared" si="8"/>
        <v>3.5101583848741513</v>
      </c>
      <c r="L102">
        <f t="shared" si="9"/>
        <v>37.78904886216079</v>
      </c>
      <c r="M102" s="41">
        <f t="shared" si="10"/>
        <v>65.546608254029664</v>
      </c>
      <c r="N102" s="5">
        <f t="shared" si="11"/>
        <v>0</v>
      </c>
      <c r="O102" s="4">
        <f>SUM($N$54:N102)*0.1+$O$30</f>
        <v>2.6E-7</v>
      </c>
      <c r="P102" s="4">
        <f>-SUM(O102:$O$234)</f>
        <v>-3.4580000000000045E-5</v>
      </c>
      <c r="Q102" s="5">
        <f t="shared" si="12"/>
        <v>-6.1581726050423716E-7</v>
      </c>
      <c r="R102" s="4">
        <f>SUM($Q$54:Q102)*0.1+$O$8</f>
        <v>1.5949124771176462E-4</v>
      </c>
      <c r="S102" s="4">
        <f>-SUM(R102:$R$234)</f>
        <v>-2.0168746356961698E-2</v>
      </c>
      <c r="T102">
        <f t="shared" si="13"/>
        <v>1.5949145963547846E-4</v>
      </c>
      <c r="U102">
        <f t="shared" si="14"/>
        <v>2.0168776001231601E-2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3">
      <c r="A103" s="7"/>
      <c r="B103">
        <f t="shared" si="15"/>
        <v>4.8999999999999986</v>
      </c>
      <c r="C103">
        <f t="shared" si="0"/>
        <v>0</v>
      </c>
      <c r="D103">
        <f t="shared" si="1"/>
        <v>-1938.4255889397509</v>
      </c>
      <c r="E103">
        <f t="shared" si="2"/>
        <v>0</v>
      </c>
      <c r="F103">
        <f t="shared" si="3"/>
        <v>37799.298984325142</v>
      </c>
      <c r="G103">
        <f t="shared" si="4"/>
        <v>0</v>
      </c>
      <c r="H103">
        <f t="shared" si="5"/>
        <v>9498.2853858047765</v>
      </c>
      <c r="I103">
        <f t="shared" si="6"/>
        <v>9498.2853858047765</v>
      </c>
      <c r="J103" s="41">
        <f t="shared" si="7"/>
        <v>1938.4255889397509</v>
      </c>
      <c r="K103">
        <f t="shared" si="8"/>
        <v>3.5832866845590292</v>
      </c>
      <c r="L103">
        <f t="shared" si="9"/>
        <v>37.78904886216079</v>
      </c>
      <c r="M103" s="41">
        <f t="shared" si="10"/>
        <v>65.550565101942979</v>
      </c>
      <c r="N103" s="5">
        <f t="shared" si="11"/>
        <v>0</v>
      </c>
      <c r="O103" s="4">
        <f>SUM($N$54:N103)*0.1+$O$30</f>
        <v>2.6E-7</v>
      </c>
      <c r="P103" s="4">
        <f>-SUM(O103:$O$234)</f>
        <v>-3.4320000000000044E-5</v>
      </c>
      <c r="Q103" s="5">
        <f t="shared" si="12"/>
        <v>-6.28646786764742E-7</v>
      </c>
      <c r="R103" s="4">
        <f>SUM($Q$54:Q103)*0.1+$O$8</f>
        <v>1.5942838303308816E-4</v>
      </c>
      <c r="S103" s="4">
        <f>-SUM(R103:$R$234)</f>
        <v>-2.0009255109249932E-2</v>
      </c>
      <c r="T103">
        <f t="shared" si="13"/>
        <v>1.5942859504036619E-4</v>
      </c>
      <c r="U103">
        <f t="shared" si="14"/>
        <v>2.0009284542168031E-2</v>
      </c>
      <c r="X103" s="1"/>
      <c r="Y103" s="13"/>
      <c r="Z103" s="13"/>
      <c r="AA103" s="13"/>
      <c r="AB103" s="217" t="s">
        <v>212</v>
      </c>
      <c r="AC103" s="218"/>
      <c r="AD103" s="218"/>
      <c r="AE103" s="218"/>
      <c r="AF103" s="218"/>
      <c r="AG103" s="218"/>
      <c r="AH103" s="218"/>
      <c r="AI103" s="218"/>
      <c r="AJ103" s="218"/>
      <c r="AK103" s="219"/>
      <c r="AL103" s="13"/>
      <c r="AM103" s="13"/>
      <c r="AN103" s="1"/>
    </row>
    <row r="104" spans="1:40" ht="15" thickBot="1" x14ac:dyDescent="0.35">
      <c r="A104" s="7"/>
      <c r="B104">
        <f t="shared" si="15"/>
        <v>4.9999999999999982</v>
      </c>
      <c r="C104">
        <f t="shared" si="0"/>
        <v>0</v>
      </c>
      <c r="D104">
        <f t="shared" si="1"/>
        <v>-1938.4255889397509</v>
      </c>
      <c r="E104">
        <f t="shared" si="2"/>
        <v>0</v>
      </c>
      <c r="F104">
        <f t="shared" si="3"/>
        <v>37799.298984325142</v>
      </c>
      <c r="G104">
        <f t="shared" si="4"/>
        <v>0</v>
      </c>
      <c r="H104">
        <f t="shared" si="5"/>
        <v>9692.1279446987519</v>
      </c>
      <c r="I104">
        <f t="shared" si="6"/>
        <v>9692.1279446987519</v>
      </c>
      <c r="J104" s="41">
        <f t="shared" si="7"/>
        <v>1938.4255889397509</v>
      </c>
      <c r="K104">
        <f t="shared" si="8"/>
        <v>3.6564149842439075</v>
      </c>
      <c r="L104">
        <f t="shared" si="9"/>
        <v>37.78904886216079</v>
      </c>
      <c r="M104" s="41">
        <f t="shared" si="10"/>
        <v>65.55460328807834</v>
      </c>
      <c r="N104" s="5">
        <f t="shared" si="11"/>
        <v>0</v>
      </c>
      <c r="O104" s="4">
        <f>SUM($N$54:N104)*0.1+$O$30</f>
        <v>2.6E-7</v>
      </c>
      <c r="P104" s="4">
        <f>-SUM(O104:$O$234)</f>
        <v>-3.4060000000000043E-5</v>
      </c>
      <c r="Q104" s="5">
        <f t="shared" si="12"/>
        <v>-6.4147631302524695E-7</v>
      </c>
      <c r="R104" s="4">
        <f>SUM($Q$54:Q104)*0.1+$O$8</f>
        <v>1.5936423540178563E-4</v>
      </c>
      <c r="S104" s="4">
        <f>-SUM(R104:$R$234)</f>
        <v>-1.9849826726216845E-2</v>
      </c>
      <c r="T104">
        <f t="shared" si="13"/>
        <v>1.5936444749440115E-4</v>
      </c>
      <c r="U104">
        <f t="shared" si="14"/>
        <v>1.9849855947699786E-2</v>
      </c>
      <c r="X104" s="1"/>
      <c r="Y104" s="13"/>
      <c r="Z104" s="13"/>
      <c r="AA104" s="13"/>
      <c r="AB104" s="223"/>
      <c r="AC104" s="224"/>
      <c r="AD104" s="224"/>
      <c r="AE104" s="224"/>
      <c r="AF104" s="224"/>
      <c r="AG104" s="224"/>
      <c r="AH104" s="224"/>
      <c r="AI104" s="224"/>
      <c r="AJ104" s="224"/>
      <c r="AK104" s="225"/>
      <c r="AL104" s="13"/>
      <c r="AM104" s="13"/>
      <c r="AN104" s="1"/>
    </row>
    <row r="105" spans="1:40" x14ac:dyDescent="0.3">
      <c r="A105" s="7"/>
      <c r="B105">
        <f t="shared" si="15"/>
        <v>5.0999999999999979</v>
      </c>
      <c r="C105">
        <f t="shared" si="0"/>
        <v>0</v>
      </c>
      <c r="D105">
        <f t="shared" si="1"/>
        <v>-1938.4255889397509</v>
      </c>
      <c r="E105">
        <f t="shared" si="2"/>
        <v>0</v>
      </c>
      <c r="F105">
        <f t="shared" si="3"/>
        <v>37799.298984325142</v>
      </c>
      <c r="G105">
        <f t="shared" si="4"/>
        <v>0</v>
      </c>
      <c r="H105">
        <f t="shared" si="5"/>
        <v>9885.9705035927254</v>
      </c>
      <c r="I105">
        <f t="shared" si="6"/>
        <v>9885.9705035927254</v>
      </c>
      <c r="J105" s="41">
        <f t="shared" si="7"/>
        <v>1938.4255889397509</v>
      </c>
      <c r="K105">
        <f t="shared" si="8"/>
        <v>3.729543283928785</v>
      </c>
      <c r="L105">
        <f t="shared" si="9"/>
        <v>37.78904886216079</v>
      </c>
      <c r="M105" s="41">
        <f t="shared" si="10"/>
        <v>65.558722797405281</v>
      </c>
      <c r="N105" s="5">
        <f t="shared" si="11"/>
        <v>0</v>
      </c>
      <c r="O105" s="4">
        <f>SUM($N$54:N105)*0.1+$O$30</f>
        <v>2.6E-7</v>
      </c>
      <c r="P105" s="4">
        <f>-SUM(O105:$O$234)</f>
        <v>-3.3800000000000042E-5</v>
      </c>
      <c r="Q105" s="5">
        <f t="shared" si="12"/>
        <v>-6.5430583928575179E-7</v>
      </c>
      <c r="R105" s="4">
        <f>SUM($Q$54:Q105)*0.1+$O$8</f>
        <v>1.5929880481785704E-4</v>
      </c>
      <c r="S105" s="4">
        <f>-SUM(R105:$R$234)</f>
        <v>-1.9690462490815054E-2</v>
      </c>
      <c r="T105">
        <f t="shared" si="13"/>
        <v>1.5929901699758762E-4</v>
      </c>
      <c r="U105">
        <f t="shared" si="14"/>
        <v>1.9690491500777594E-2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3">
      <c r="A106" s="7"/>
      <c r="B106">
        <f t="shared" si="15"/>
        <v>5.1999999999999975</v>
      </c>
      <c r="C106">
        <f t="shared" si="0"/>
        <v>0</v>
      </c>
      <c r="D106">
        <f t="shared" si="1"/>
        <v>-1938.4255889397509</v>
      </c>
      <c r="E106">
        <f t="shared" si="2"/>
        <v>0</v>
      </c>
      <c r="F106">
        <f t="shared" si="3"/>
        <v>37799.298984325142</v>
      </c>
      <c r="G106">
        <f t="shared" si="4"/>
        <v>0</v>
      </c>
      <c r="H106">
        <f t="shared" si="5"/>
        <v>10079.813062486701</v>
      </c>
      <c r="I106">
        <f t="shared" si="6"/>
        <v>10079.813062486701</v>
      </c>
      <c r="J106" s="41">
        <f t="shared" si="7"/>
        <v>1938.4255889397509</v>
      </c>
      <c r="K106">
        <f t="shared" si="8"/>
        <v>3.8026715836136633</v>
      </c>
      <c r="L106">
        <f t="shared" si="9"/>
        <v>37.78904886216079</v>
      </c>
      <c r="M106" s="41">
        <f t="shared" si="10"/>
        <v>65.562923614594482</v>
      </c>
      <c r="N106" s="5">
        <f t="shared" si="11"/>
        <v>0</v>
      </c>
      <c r="O106" s="4">
        <f>SUM($N$54:N106)*0.1+$O$30</f>
        <v>2.6E-7</v>
      </c>
      <c r="P106" s="4">
        <f>-SUM(O106:$O$234)</f>
        <v>-3.3540000000000041E-5</v>
      </c>
      <c r="Q106" s="5">
        <f t="shared" si="12"/>
        <v>-6.6713536554625673E-7</v>
      </c>
      <c r="R106" s="4">
        <f>SUM($Q$54:Q106)*0.1+$O$8</f>
        <v>1.5923209128130243E-4</v>
      </c>
      <c r="S106" s="4">
        <f>-SUM(R106:$R$234)</f>
        <v>-1.9531163685997201E-2</v>
      </c>
      <c r="T106">
        <f t="shared" si="13"/>
        <v>1.5923230354992994E-4</v>
      </c>
      <c r="U106">
        <f t="shared" si="14"/>
        <v>1.9531192484352197E-2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3">
      <c r="A107" s="7"/>
      <c r="B107">
        <f t="shared" si="15"/>
        <v>5.2999999999999972</v>
      </c>
      <c r="C107">
        <f t="shared" si="0"/>
        <v>0</v>
      </c>
      <c r="D107">
        <f t="shared" si="1"/>
        <v>-1938.4255889397509</v>
      </c>
      <c r="E107">
        <f t="shared" si="2"/>
        <v>0</v>
      </c>
      <c r="F107">
        <f t="shared" si="3"/>
        <v>37799.298984325142</v>
      </c>
      <c r="G107">
        <f t="shared" si="4"/>
        <v>0</v>
      </c>
      <c r="H107">
        <f t="shared" si="5"/>
        <v>10273.655621380674</v>
      </c>
      <c r="I107">
        <f t="shared" si="6"/>
        <v>10273.655621380674</v>
      </c>
      <c r="J107" s="41">
        <f t="shared" si="7"/>
        <v>1938.4255889397509</v>
      </c>
      <c r="K107">
        <f t="shared" si="8"/>
        <v>3.8757998832985407</v>
      </c>
      <c r="L107">
        <f t="shared" si="9"/>
        <v>37.78904886216079</v>
      </c>
      <c r="M107" s="41">
        <f t="shared" si="10"/>
        <v>65.567205724018038</v>
      </c>
      <c r="N107" s="5">
        <f t="shared" si="11"/>
        <v>0</v>
      </c>
      <c r="O107" s="4">
        <f>SUM($N$54:N107)*0.1+$O$30</f>
        <v>2.6E-7</v>
      </c>
      <c r="P107" s="4">
        <f>-SUM(O107:$O$234)</f>
        <v>-3.3280000000000041E-5</v>
      </c>
      <c r="Q107" s="5">
        <f t="shared" si="12"/>
        <v>-6.7996489180676158E-7</v>
      </c>
      <c r="R107" s="4">
        <f>SUM($Q$54:Q107)*0.1+$O$8</f>
        <v>1.5916409479212174E-4</v>
      </c>
      <c r="S107" s="4">
        <f>-SUM(R107:$R$234)</f>
        <v>-1.9371931594715897E-2</v>
      </c>
      <c r="T107">
        <f t="shared" si="13"/>
        <v>1.591643071514324E-4</v>
      </c>
      <c r="U107">
        <f t="shared" si="14"/>
        <v>1.9371960181374315E-2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3">
      <c r="A108" s="7"/>
      <c r="B108">
        <f t="shared" si="15"/>
        <v>5.3999999999999968</v>
      </c>
      <c r="C108">
        <f t="shared" si="0"/>
        <v>0</v>
      </c>
      <c r="D108">
        <f t="shared" si="1"/>
        <v>-1938.4255889397509</v>
      </c>
      <c r="E108">
        <f t="shared" si="2"/>
        <v>0</v>
      </c>
      <c r="F108">
        <f t="shared" si="3"/>
        <v>37799.298984325142</v>
      </c>
      <c r="G108">
        <f t="shared" si="4"/>
        <v>0</v>
      </c>
      <c r="H108">
        <f t="shared" si="5"/>
        <v>10467.498180274648</v>
      </c>
      <c r="I108">
        <f t="shared" si="6"/>
        <v>10467.498180274648</v>
      </c>
      <c r="J108" s="41">
        <f t="shared" si="7"/>
        <v>1938.4255889397509</v>
      </c>
      <c r="K108">
        <f t="shared" si="8"/>
        <v>3.9489281829834182</v>
      </c>
      <c r="L108">
        <f t="shared" si="9"/>
        <v>37.78904886216079</v>
      </c>
      <c r="M108" s="41">
        <f t="shared" si="10"/>
        <v>65.57156910974976</v>
      </c>
      <c r="N108" s="5">
        <f t="shared" si="11"/>
        <v>0</v>
      </c>
      <c r="O108" s="4">
        <f>SUM($N$54:N108)*0.1+$O$30</f>
        <v>2.6E-7</v>
      </c>
      <c r="P108" s="4">
        <f>-SUM(O108:$O$234)</f>
        <v>-3.302000000000004E-5</v>
      </c>
      <c r="Q108" s="5">
        <f t="shared" si="12"/>
        <v>-6.9279441806726642E-7</v>
      </c>
      <c r="R108" s="4">
        <f>SUM($Q$54:Q108)*0.1+$O$8</f>
        <v>1.5909481535031502E-4</v>
      </c>
      <c r="S108" s="4">
        <f>-SUM(R108:$R$234)</f>
        <v>-1.9212767499923775E-2</v>
      </c>
      <c r="T108">
        <f t="shared" si="13"/>
        <v>1.5909502780209956E-4</v>
      </c>
      <c r="U108">
        <f t="shared" si="14"/>
        <v>1.9212795874794675E-2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3">
      <c r="A109" s="7"/>
      <c r="B109">
        <f t="shared" si="15"/>
        <v>5.4999999999999964</v>
      </c>
      <c r="C109">
        <f t="shared" si="0"/>
        <v>0</v>
      </c>
      <c r="D109">
        <f t="shared" si="1"/>
        <v>-1938.4255889397509</v>
      </c>
      <c r="E109">
        <f t="shared" si="2"/>
        <v>0</v>
      </c>
      <c r="F109">
        <f t="shared" si="3"/>
        <v>37799.298984325142</v>
      </c>
      <c r="G109">
        <f t="shared" si="4"/>
        <v>0</v>
      </c>
      <c r="H109">
        <f t="shared" si="5"/>
        <v>10661.340739168623</v>
      </c>
      <c r="I109">
        <f t="shared" si="6"/>
        <v>10661.340739168623</v>
      </c>
      <c r="J109" s="41">
        <f t="shared" si="7"/>
        <v>1938.4255889397509</v>
      </c>
      <c r="K109">
        <f t="shared" si="8"/>
        <v>4.0220564826682965</v>
      </c>
      <c r="L109">
        <f t="shared" si="9"/>
        <v>37.78904886216079</v>
      </c>
      <c r="M109" s="41">
        <f t="shared" si="10"/>
        <v>65.576013755565398</v>
      </c>
      <c r="N109" s="5">
        <f t="shared" si="11"/>
        <v>0</v>
      </c>
      <c r="O109" s="4">
        <f>SUM($N$54:N109)*0.1+$O$30</f>
        <v>2.6E-7</v>
      </c>
      <c r="P109" s="4">
        <f>-SUM(O109:$O$234)</f>
        <v>-3.2760000000000039E-5</v>
      </c>
      <c r="Q109" s="5">
        <f t="shared" si="12"/>
        <v>-7.0562394432777136E-7</v>
      </c>
      <c r="R109" s="4">
        <f>SUM($Q$54:Q109)*0.1+$O$8</f>
        <v>1.5902425295588225E-4</v>
      </c>
      <c r="S109" s="4">
        <f>-SUM(R109:$R$234)</f>
        <v>-1.9053672684573461E-2</v>
      </c>
      <c r="T109">
        <f t="shared" si="13"/>
        <v>1.5902446550193598E-4</v>
      </c>
      <c r="U109">
        <f t="shared" si="14"/>
        <v>1.9053700847563994E-2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3">
      <c r="A110" s="7"/>
      <c r="B110">
        <f t="shared" si="15"/>
        <v>5.5999999999999961</v>
      </c>
      <c r="C110">
        <f t="shared" si="0"/>
        <v>0</v>
      </c>
      <c r="D110">
        <f t="shared" si="1"/>
        <v>-1938.4255889397509</v>
      </c>
      <c r="E110">
        <f t="shared" si="2"/>
        <v>0</v>
      </c>
      <c r="F110">
        <f t="shared" si="3"/>
        <v>37799.298984325142</v>
      </c>
      <c r="G110">
        <f t="shared" si="4"/>
        <v>0</v>
      </c>
      <c r="H110">
        <f t="shared" si="5"/>
        <v>10855.183298062597</v>
      </c>
      <c r="I110">
        <f t="shared" si="6"/>
        <v>10855.183298062597</v>
      </c>
      <c r="J110" s="41">
        <f t="shared" si="7"/>
        <v>1938.4255889397509</v>
      </c>
      <c r="K110">
        <f t="shared" si="8"/>
        <v>4.095184782353174</v>
      </c>
      <c r="L110">
        <f t="shared" si="9"/>
        <v>37.78904886216079</v>
      </c>
      <c r="M110" s="41">
        <f t="shared" si="10"/>
        <v>65.58053964494303</v>
      </c>
      <c r="N110" s="5">
        <f t="shared" si="11"/>
        <v>0</v>
      </c>
      <c r="O110" s="4">
        <f>SUM($N$54:N110)*0.1+$O$30</f>
        <v>2.6E-7</v>
      </c>
      <c r="P110" s="4">
        <f>-SUM(O110:$O$234)</f>
        <v>-3.2500000000000038E-5</v>
      </c>
      <c r="Q110" s="5">
        <f t="shared" si="12"/>
        <v>-7.1845347058827621E-7</v>
      </c>
      <c r="R110" s="4">
        <f>SUM($Q$54:Q110)*0.1+$O$8</f>
        <v>1.5895240760882342E-4</v>
      </c>
      <c r="S110" s="4">
        <f>-SUM(R110:$R$234)</f>
        <v>-1.8894648431617582E-2</v>
      </c>
      <c r="T110">
        <f t="shared" si="13"/>
        <v>1.589526202509463E-4</v>
      </c>
      <c r="U110">
        <f t="shared" si="14"/>
        <v>1.8894676382632987E-2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3">
      <c r="A111" s="7"/>
      <c r="B111">
        <f t="shared" si="15"/>
        <v>5.6999999999999957</v>
      </c>
      <c r="C111">
        <f t="shared" si="0"/>
        <v>0</v>
      </c>
      <c r="D111">
        <f t="shared" si="1"/>
        <v>-1938.4255889397509</v>
      </c>
      <c r="E111">
        <f t="shared" si="2"/>
        <v>0</v>
      </c>
      <c r="F111">
        <f t="shared" si="3"/>
        <v>37799.298984325142</v>
      </c>
      <c r="G111">
        <f t="shared" si="4"/>
        <v>0</v>
      </c>
      <c r="H111">
        <f t="shared" si="5"/>
        <v>11049.025856956572</v>
      </c>
      <c r="I111">
        <f t="shared" si="6"/>
        <v>11049.025856956572</v>
      </c>
      <c r="J111" s="41">
        <f t="shared" si="7"/>
        <v>1938.4255889397509</v>
      </c>
      <c r="K111">
        <f t="shared" si="8"/>
        <v>4.1683130820380523</v>
      </c>
      <c r="L111">
        <f t="shared" si="9"/>
        <v>37.78904886216079</v>
      </c>
      <c r="M111" s="41">
        <f t="shared" si="10"/>
        <v>65.585146761063342</v>
      </c>
      <c r="N111" s="5">
        <f t="shared" si="11"/>
        <v>0</v>
      </c>
      <c r="O111" s="4">
        <f>SUM($N$54:N111)*0.1+$O$30</f>
        <v>2.6E-7</v>
      </c>
      <c r="P111" s="4">
        <f>-SUM(O111:$O$234)</f>
        <v>-3.2240000000000037E-5</v>
      </c>
      <c r="Q111" s="5">
        <f t="shared" si="12"/>
        <v>-7.3128299684878126E-7</v>
      </c>
      <c r="R111" s="4">
        <f>SUM($Q$54:Q111)*0.1+$O$8</f>
        <v>1.5887927930913854E-4</v>
      </c>
      <c r="S111" s="4">
        <f>-SUM(R111:$R$234)</f>
        <v>-1.8735696024008756E-2</v>
      </c>
      <c r="T111">
        <f t="shared" si="13"/>
        <v>1.5887949204913533E-4</v>
      </c>
      <c r="U111">
        <f t="shared" si="14"/>
        <v>1.8735723762952353E-2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3">
      <c r="A112" s="7"/>
      <c r="B112">
        <f t="shared" si="15"/>
        <v>5.7999999999999954</v>
      </c>
      <c r="C112">
        <f t="shared" si="0"/>
        <v>0</v>
      </c>
      <c r="D112">
        <f t="shared" si="1"/>
        <v>-1938.4255889397509</v>
      </c>
      <c r="E112">
        <f t="shared" si="2"/>
        <v>0</v>
      </c>
      <c r="F112">
        <f t="shared" si="3"/>
        <v>37799.298984325142</v>
      </c>
      <c r="G112">
        <f t="shared" si="4"/>
        <v>0</v>
      </c>
      <c r="H112">
        <f t="shared" si="5"/>
        <v>11242.868415850546</v>
      </c>
      <c r="I112">
        <f t="shared" si="6"/>
        <v>11242.868415850546</v>
      </c>
      <c r="J112" s="41">
        <f t="shared" si="7"/>
        <v>1938.4255889397509</v>
      </c>
      <c r="K112">
        <f t="shared" si="8"/>
        <v>4.2414413817229297</v>
      </c>
      <c r="L112">
        <f t="shared" si="9"/>
        <v>37.78904886216079</v>
      </c>
      <c r="M112" s="41">
        <f t="shared" si="10"/>
        <v>65.589835086809899</v>
      </c>
      <c r="N112" s="5">
        <f t="shared" si="11"/>
        <v>0</v>
      </c>
      <c r="O112" s="4">
        <f>SUM($N$54:N112)*0.1+$O$30</f>
        <v>2.6E-7</v>
      </c>
      <c r="P112" s="4">
        <f>-SUM(O112:$O$234)</f>
        <v>-3.1980000000000036E-5</v>
      </c>
      <c r="Q112" s="5">
        <f t="shared" si="12"/>
        <v>-7.441125231092861E-7</v>
      </c>
      <c r="R112" s="4">
        <f>SUM($Q$54:Q112)*0.1+$O$8</f>
        <v>1.5880486805682761E-4</v>
      </c>
      <c r="S112" s="4">
        <f>-SUM(R112:$R$234)</f>
        <v>-1.8576816744699617E-2</v>
      </c>
      <c r="T112">
        <f t="shared" si="13"/>
        <v>1.5880508089650793E-4</v>
      </c>
      <c r="U112">
        <f t="shared" si="14"/>
        <v>1.8576844271472808E-2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3">
      <c r="A113" s="7"/>
      <c r="B113">
        <f t="shared" si="15"/>
        <v>5.899999999999995</v>
      </c>
      <c r="C113">
        <f t="shared" si="0"/>
        <v>0</v>
      </c>
      <c r="D113">
        <f t="shared" si="1"/>
        <v>-1938.4255889397509</v>
      </c>
      <c r="E113">
        <f t="shared" si="2"/>
        <v>0</v>
      </c>
      <c r="F113">
        <f t="shared" si="3"/>
        <v>37799.298984325142</v>
      </c>
      <c r="G113">
        <f t="shared" si="4"/>
        <v>0</v>
      </c>
      <c r="H113">
        <f t="shared" si="5"/>
        <v>11436.710974744521</v>
      </c>
      <c r="I113">
        <f t="shared" si="6"/>
        <v>11436.710974744521</v>
      </c>
      <c r="J113" s="41">
        <f t="shared" si="7"/>
        <v>1938.4255889397509</v>
      </c>
      <c r="K113">
        <f t="shared" si="8"/>
        <v>4.3145696814078081</v>
      </c>
      <c r="L113">
        <f t="shared" si="9"/>
        <v>37.78904886216079</v>
      </c>
      <c r="M113" s="41">
        <f t="shared" si="10"/>
        <v>65.594604604769515</v>
      </c>
      <c r="N113" s="5">
        <f t="shared" si="11"/>
        <v>0</v>
      </c>
      <c r="O113" s="4">
        <f>SUM($N$54:N113)*0.1+$O$30</f>
        <v>2.6E-7</v>
      </c>
      <c r="P113" s="4">
        <f>-SUM(O113:$O$234)</f>
        <v>-3.1720000000000035E-5</v>
      </c>
      <c r="Q113" s="5">
        <f t="shared" si="12"/>
        <v>-7.5694204936979105E-7</v>
      </c>
      <c r="R113" s="4">
        <f>SUM($Q$54:Q113)*0.1+$O$8</f>
        <v>1.5872917385189062E-4</v>
      </c>
      <c r="S113" s="4">
        <f>-SUM(R113:$R$234)</f>
        <v>-1.8418011876642791E-2</v>
      </c>
      <c r="T113">
        <f t="shared" si="13"/>
        <v>1.5872938679306901E-4</v>
      </c>
      <c r="U113">
        <f t="shared" si="14"/>
        <v>1.8418039191145048E-2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3">
      <c r="A114" s="7"/>
      <c r="B114">
        <f t="shared" si="15"/>
        <v>5.9999999999999947</v>
      </c>
      <c r="C114">
        <f t="shared" si="0"/>
        <v>0</v>
      </c>
      <c r="D114">
        <f t="shared" si="1"/>
        <v>-1938.4255889397509</v>
      </c>
      <c r="E114">
        <f t="shared" si="2"/>
        <v>0</v>
      </c>
      <c r="F114">
        <f t="shared" si="3"/>
        <v>37799.298984325142</v>
      </c>
      <c r="G114">
        <f t="shared" si="4"/>
        <v>0</v>
      </c>
      <c r="H114">
        <f t="shared" si="5"/>
        <v>11630.553533638495</v>
      </c>
      <c r="I114">
        <f t="shared" si="6"/>
        <v>11630.553533638495</v>
      </c>
      <c r="J114" s="41">
        <f t="shared" si="7"/>
        <v>1938.4255889397509</v>
      </c>
      <c r="K114">
        <f t="shared" si="8"/>
        <v>4.3876979810926855</v>
      </c>
      <c r="L114">
        <f t="shared" si="9"/>
        <v>37.78904886216079</v>
      </c>
      <c r="M114" s="41">
        <f t="shared" si="10"/>
        <v>65.599455297232552</v>
      </c>
      <c r="N114" s="5">
        <f t="shared" si="11"/>
        <v>0</v>
      </c>
      <c r="O114" s="4">
        <f>SUM($N$54:N114)*0.1+$O$30</f>
        <v>2.6E-7</v>
      </c>
      <c r="P114" s="4">
        <f>-SUM(O114:$O$234)</f>
        <v>-3.1460000000000034E-5</v>
      </c>
      <c r="Q114" s="5">
        <f t="shared" si="12"/>
        <v>-7.6977157563029589E-7</v>
      </c>
      <c r="R114" s="4">
        <f>SUM($Q$54:Q114)*0.1+$O$8</f>
        <v>1.5865219669432761E-4</v>
      </c>
      <c r="S114" s="4">
        <f>-SUM(R114:$R$234)</f>
        <v>-1.8259282702790904E-2</v>
      </c>
      <c r="T114">
        <f t="shared" si="13"/>
        <v>1.5865240973882375E-4</v>
      </c>
      <c r="U114">
        <f t="shared" si="14"/>
        <v>1.8259309804919768E-2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3">
      <c r="A115" s="7"/>
      <c r="B115">
        <f t="shared" si="15"/>
        <v>6.0999999999999943</v>
      </c>
      <c r="C115">
        <f t="shared" si="0"/>
        <v>0</v>
      </c>
      <c r="D115">
        <f t="shared" si="1"/>
        <v>-1938.4255889397509</v>
      </c>
      <c r="E115">
        <f t="shared" si="2"/>
        <v>0</v>
      </c>
      <c r="F115">
        <f t="shared" si="3"/>
        <v>37799.298984325142</v>
      </c>
      <c r="G115">
        <f t="shared" si="4"/>
        <v>0</v>
      </c>
      <c r="H115">
        <f t="shared" si="5"/>
        <v>11824.39609253247</v>
      </c>
      <c r="I115">
        <f t="shared" si="6"/>
        <v>11824.39609253247</v>
      </c>
      <c r="J115" s="41">
        <f t="shared" si="7"/>
        <v>1938.4255889397509</v>
      </c>
      <c r="K115">
        <f t="shared" si="8"/>
        <v>4.4608262807775638</v>
      </c>
      <c r="L115">
        <f t="shared" si="9"/>
        <v>37.78904886216079</v>
      </c>
      <c r="M115" s="41">
        <f t="shared" si="10"/>
        <v>65.604387146193233</v>
      </c>
      <c r="N115" s="5">
        <f t="shared" si="11"/>
        <v>0</v>
      </c>
      <c r="O115" s="4">
        <f>SUM($N$54:N115)*0.1+$O$30</f>
        <v>2.6E-7</v>
      </c>
      <c r="P115" s="4">
        <f>-SUM(O115:$O$234)</f>
        <v>-3.1200000000000033E-5</v>
      </c>
      <c r="Q115" s="5">
        <f t="shared" si="12"/>
        <v>-7.8260110189080084E-7</v>
      </c>
      <c r="R115" s="4">
        <f>SUM($Q$54:Q115)*0.1+$O$8</f>
        <v>1.5857393658413852E-4</v>
      </c>
      <c r="S115" s="4">
        <f>-SUM(R115:$R$234)</f>
        <v>-1.8100630506096574E-2</v>
      </c>
      <c r="T115">
        <f t="shared" si="13"/>
        <v>1.5857414973377717E-4</v>
      </c>
      <c r="U115">
        <f t="shared" si="14"/>
        <v>1.8100657395747646E-2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3">
      <c r="A116" s="7"/>
      <c r="B116">
        <f t="shared" si="15"/>
        <v>6.199999999999994</v>
      </c>
      <c r="C116">
        <f t="shared" si="0"/>
        <v>0</v>
      </c>
      <c r="D116">
        <f t="shared" si="1"/>
        <v>-1938.4255889397509</v>
      </c>
      <c r="E116">
        <f t="shared" si="2"/>
        <v>0</v>
      </c>
      <c r="F116">
        <f t="shared" si="3"/>
        <v>37799.298984325142</v>
      </c>
      <c r="G116">
        <f t="shared" si="4"/>
        <v>0</v>
      </c>
      <c r="H116">
        <f t="shared" si="5"/>
        <v>12018.238651426444</v>
      </c>
      <c r="I116">
        <f t="shared" si="6"/>
        <v>12018.238651426444</v>
      </c>
      <c r="J116" s="41">
        <f t="shared" si="7"/>
        <v>1938.4255889397509</v>
      </c>
      <c r="K116">
        <f t="shared" si="8"/>
        <v>4.5339545804624422</v>
      </c>
      <c r="L116">
        <f t="shared" si="9"/>
        <v>37.78904886216079</v>
      </c>
      <c r="M116" s="41">
        <f t="shared" si="10"/>
        <v>65.609400133349979</v>
      </c>
      <c r="N116" s="5">
        <f t="shared" si="11"/>
        <v>0</v>
      </c>
      <c r="O116" s="4">
        <f>SUM($N$54:N116)*0.1+$O$30</f>
        <v>2.6E-7</v>
      </c>
      <c r="P116" s="4">
        <f>-SUM(O116:$O$234)</f>
        <v>-3.0940000000000032E-5</v>
      </c>
      <c r="Q116" s="5">
        <f t="shared" si="12"/>
        <v>-7.9543062815130568E-7</v>
      </c>
      <c r="R116" s="4">
        <f>SUM($Q$54:Q116)*0.1+$O$8</f>
        <v>1.584943935213234E-4</v>
      </c>
      <c r="S116" s="4">
        <f>-SUM(R116:$R$234)</f>
        <v>-1.7942056569512435E-2</v>
      </c>
      <c r="T116">
        <f t="shared" si="13"/>
        <v>1.5849460677793461E-4</v>
      </c>
      <c r="U116">
        <f t="shared" si="14"/>
        <v>1.7942083246579376E-2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3">
      <c r="A117" s="7"/>
      <c r="B117">
        <f t="shared" si="15"/>
        <v>6.2999999999999936</v>
      </c>
      <c r="C117">
        <f t="shared" si="0"/>
        <v>0</v>
      </c>
      <c r="D117">
        <f t="shared" si="1"/>
        <v>-1938.4255889397509</v>
      </c>
      <c r="E117">
        <f t="shared" si="2"/>
        <v>0</v>
      </c>
      <c r="F117">
        <f t="shared" si="3"/>
        <v>37799.298984325142</v>
      </c>
      <c r="G117">
        <f t="shared" si="4"/>
        <v>0</v>
      </c>
      <c r="H117">
        <f t="shared" si="5"/>
        <v>12212.081210320419</v>
      </c>
      <c r="I117">
        <f t="shared" si="6"/>
        <v>12212.081210320419</v>
      </c>
      <c r="J117" s="41">
        <f t="shared" si="7"/>
        <v>1938.4255889397509</v>
      </c>
      <c r="K117">
        <f t="shared" si="8"/>
        <v>4.6070828801473205</v>
      </c>
      <c r="L117">
        <f t="shared" si="9"/>
        <v>37.78904886216079</v>
      </c>
      <c r="M117" s="41">
        <f t="shared" si="10"/>
        <v>65.61449424010577</v>
      </c>
      <c r="N117" s="5">
        <f t="shared" si="11"/>
        <v>0</v>
      </c>
      <c r="O117" s="4">
        <f>SUM($N$54:N117)*0.1+$O$30</f>
        <v>2.6E-7</v>
      </c>
      <c r="P117" s="4">
        <f>-SUM(O117:$O$234)</f>
        <v>-3.0680000000000032E-5</v>
      </c>
      <c r="Q117" s="5">
        <f t="shared" si="12"/>
        <v>-8.0826015441181063E-7</v>
      </c>
      <c r="R117" s="4">
        <f>SUM($Q$54:Q117)*0.1+$O$8</f>
        <v>1.584135675058822E-4</v>
      </c>
      <c r="S117" s="4">
        <f>-SUM(R117:$R$234)</f>
        <v>-1.7783562175991106E-2</v>
      </c>
      <c r="T117">
        <f t="shared" si="13"/>
        <v>1.5841378087130139E-4</v>
      </c>
      <c r="U117">
        <f t="shared" si="14"/>
        <v>1.7783588640365632E-2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3">
      <c r="A118" s="7"/>
      <c r="B118">
        <f t="shared" si="15"/>
        <v>6.3999999999999932</v>
      </c>
      <c r="C118">
        <f t="shared" si="0"/>
        <v>0</v>
      </c>
      <c r="D118">
        <f t="shared" si="1"/>
        <v>-1938.4255889397509</v>
      </c>
      <c r="E118">
        <f t="shared" si="2"/>
        <v>0</v>
      </c>
      <c r="F118">
        <f t="shared" si="3"/>
        <v>37799.298984325142</v>
      </c>
      <c r="G118">
        <f t="shared" si="4"/>
        <v>0</v>
      </c>
      <c r="H118">
        <f t="shared" si="5"/>
        <v>12405.923769214392</v>
      </c>
      <c r="I118">
        <f t="shared" si="6"/>
        <v>12405.923769214392</v>
      </c>
      <c r="J118" s="41">
        <f t="shared" si="7"/>
        <v>1938.4255889397509</v>
      </c>
      <c r="K118">
        <f t="shared" si="8"/>
        <v>4.6802111798321979</v>
      </c>
      <c r="L118">
        <f t="shared" si="9"/>
        <v>37.78904886216079</v>
      </c>
      <c r="M118" s="41">
        <f t="shared" si="10"/>
        <v>65.619669447568498</v>
      </c>
      <c r="N118" s="5">
        <f t="shared" si="11"/>
        <v>0</v>
      </c>
      <c r="O118" s="4">
        <f>SUM($N$54:N118)*0.1+$O$30</f>
        <v>2.6E-7</v>
      </c>
      <c r="P118" s="4">
        <f>-SUM(O118:$O$234)</f>
        <v>-3.0420000000000031E-5</v>
      </c>
      <c r="Q118" s="5">
        <f t="shared" si="12"/>
        <v>-8.2108968067231547E-7</v>
      </c>
      <c r="R118" s="4">
        <f>SUM($Q$54:Q118)*0.1+$O$8</f>
        <v>1.5833145853781498E-4</v>
      </c>
      <c r="S118" s="4">
        <f>-SUM(R118:$R$234)</f>
        <v>-1.7625148608485228E-2</v>
      </c>
      <c r="T118">
        <f t="shared" si="13"/>
        <v>1.5833167201388299E-4</v>
      </c>
      <c r="U118">
        <f t="shared" si="14"/>
        <v>1.7625174860057099E-2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3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-1938.4255889397509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37799.298984325142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12599.766328108368</v>
      </c>
      <c r="I119">
        <f t="shared" ref="I119:I182" si="23">SQRT(SUMSQ(H119,G119))</f>
        <v>12599.766328108368</v>
      </c>
      <c r="J119" s="41">
        <f t="shared" ref="J119:J182" si="24">SQRT(SUMSQ(D119:E119))</f>
        <v>1938.4255889397509</v>
      </c>
      <c r="K119">
        <f t="shared" ref="K119:K182" si="25">32*I119/(PI()*$G$13^3)</f>
        <v>4.7533394795170762</v>
      </c>
      <c r="L119">
        <f t="shared" ref="L119:L182" si="26">16*F119/(PI()*$G$13^3)*$G$23</f>
        <v>37.78904886216079</v>
      </c>
      <c r="M119" s="41">
        <f t="shared" ref="M119:M182" si="27">SQRT(K119^2+3*L119^2)</f>
        <v>65.624925736551219</v>
      </c>
      <c r="N119" s="5">
        <f t="shared" ref="N119:N182" si="28">-G119/($G$15*$B$42)</f>
        <v>0</v>
      </c>
      <c r="O119" s="4">
        <f>SUM($N$54:N119)*0.1+$O$30</f>
        <v>2.6E-7</v>
      </c>
      <c r="P119" s="4">
        <f>-SUM(O119:$O$234)</f>
        <v>-3.016000000000003E-5</v>
      </c>
      <c r="Q119" s="5">
        <f t="shared" ref="Q119:Q182" si="29">-H119/($B$42*$G$15)</f>
        <v>-8.3391920693282041E-7</v>
      </c>
      <c r="R119" s="4">
        <f>SUM($Q$54:Q119)*0.1+$O$8</f>
        <v>1.582480666171217E-4</v>
      </c>
      <c r="S119" s="4">
        <f>-SUM(R119:$R$234)</f>
        <v>-1.7466817149947415E-2</v>
      </c>
      <c r="T119">
        <f t="shared" ref="T119:T182" si="30">SQRT(SUMSQ(O119,R119))</f>
        <v>1.5824828020568496E-4</v>
      </c>
      <c r="U119">
        <f t="shared" ref="U119:U182" si="31">SQRT(S119^2+P119^2)</f>
        <v>1.7466843188604433E-2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3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-1938.4255889397509</v>
      </c>
      <c r="E120">
        <f t="shared" si="19"/>
        <v>0</v>
      </c>
      <c r="F120">
        <f t="shared" si="20"/>
        <v>37799.298984325142</v>
      </c>
      <c r="G120">
        <f t="shared" si="21"/>
        <v>0</v>
      </c>
      <c r="H120">
        <f t="shared" si="22"/>
        <v>12793.608887002341</v>
      </c>
      <c r="I120">
        <f t="shared" si="23"/>
        <v>12793.608887002341</v>
      </c>
      <c r="J120" s="41">
        <f t="shared" si="24"/>
        <v>1938.4255889397509</v>
      </c>
      <c r="K120">
        <f t="shared" si="25"/>
        <v>4.8264677792019537</v>
      </c>
      <c r="L120">
        <f t="shared" si="26"/>
        <v>37.78904886216079</v>
      </c>
      <c r="M120" s="41">
        <f t="shared" si="27"/>
        <v>65.630263087572658</v>
      </c>
      <c r="N120" s="5">
        <f t="shared" si="28"/>
        <v>0</v>
      </c>
      <c r="O120" s="4">
        <f>SUM($N$54:N120)*0.1+$O$30</f>
        <v>2.6E-7</v>
      </c>
      <c r="P120" s="4">
        <f>-SUM(O120:$O$234)</f>
        <v>-2.9900000000000029E-5</v>
      </c>
      <c r="Q120" s="5">
        <f t="shared" si="29"/>
        <v>-8.4674873319332526E-7</v>
      </c>
      <c r="R120" s="4">
        <f>SUM($Q$54:Q120)*0.1+$O$8</f>
        <v>1.5816339174380236E-4</v>
      </c>
      <c r="S120" s="4">
        <f>-SUM(R120:$R$234)</f>
        <v>-1.7308569083330293E-2</v>
      </c>
      <c r="T120">
        <f t="shared" si="30"/>
        <v>1.5816360544671296E-4</v>
      </c>
      <c r="U120">
        <f t="shared" si="31"/>
        <v>1.7308594908958301E-2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3">
      <c r="A121" s="7"/>
      <c r="B121">
        <f t="shared" si="32"/>
        <v>6.6999999999999922</v>
      </c>
      <c r="C121">
        <f t="shared" si="17"/>
        <v>0</v>
      </c>
      <c r="D121">
        <f t="shared" si="18"/>
        <v>-1938.4255889397509</v>
      </c>
      <c r="E121">
        <f t="shared" si="19"/>
        <v>0</v>
      </c>
      <c r="F121">
        <f t="shared" si="20"/>
        <v>37799.298984325142</v>
      </c>
      <c r="G121">
        <f t="shared" si="21"/>
        <v>0</v>
      </c>
      <c r="H121">
        <f t="shared" si="22"/>
        <v>12987.451445896317</v>
      </c>
      <c r="I121">
        <f t="shared" si="23"/>
        <v>12987.451445896317</v>
      </c>
      <c r="J121" s="41">
        <f t="shared" si="24"/>
        <v>1938.4255889397509</v>
      </c>
      <c r="K121">
        <f t="shared" si="25"/>
        <v>4.899596078886832</v>
      </c>
      <c r="L121">
        <f t="shared" si="26"/>
        <v>37.78904886216079</v>
      </c>
      <c r="M121" s="41">
        <f t="shared" si="27"/>
        <v>65.635681480857428</v>
      </c>
      <c r="N121" s="5">
        <f t="shared" si="28"/>
        <v>0</v>
      </c>
      <c r="O121" s="4">
        <f>SUM($N$54:N121)*0.1+$O$30</f>
        <v>2.6E-7</v>
      </c>
      <c r="P121" s="4">
        <f>-SUM(O121:$O$234)</f>
        <v>-2.9640000000000028E-5</v>
      </c>
      <c r="Q121" s="5">
        <f t="shared" si="29"/>
        <v>-8.595782594538302E-7</v>
      </c>
      <c r="R121" s="4">
        <f>SUM($Q$54:Q121)*0.1+$O$8</f>
        <v>1.5807743391785698E-4</v>
      </c>
      <c r="S121" s="4">
        <f>-SUM(R121:$R$234)</f>
        <v>-1.7150405691586493E-2</v>
      </c>
      <c r="T121">
        <f t="shared" si="30"/>
        <v>1.5807764773697271E-4</v>
      </c>
      <c r="U121">
        <f t="shared" si="31"/>
        <v>1.7150431304069364E-2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3">
      <c r="A122" s="7"/>
      <c r="B122">
        <f t="shared" si="32"/>
        <v>6.7999999999999918</v>
      </c>
      <c r="C122">
        <f t="shared" si="17"/>
        <v>0</v>
      </c>
      <c r="D122">
        <f t="shared" si="18"/>
        <v>-1938.4255889397509</v>
      </c>
      <c r="E122">
        <f t="shared" si="19"/>
        <v>0</v>
      </c>
      <c r="F122">
        <f t="shared" si="20"/>
        <v>37799.298984325142</v>
      </c>
      <c r="G122">
        <f t="shared" si="21"/>
        <v>0</v>
      </c>
      <c r="H122">
        <f t="shared" si="22"/>
        <v>13181.29400479029</v>
      </c>
      <c r="I122">
        <f t="shared" si="23"/>
        <v>13181.29400479029</v>
      </c>
      <c r="J122" s="41">
        <f t="shared" si="24"/>
        <v>1938.4255889397509</v>
      </c>
      <c r="K122">
        <f t="shared" si="25"/>
        <v>4.9727243785717095</v>
      </c>
      <c r="L122">
        <f t="shared" si="26"/>
        <v>37.78904886216079</v>
      </c>
      <c r="M122" s="41">
        <f t="shared" si="27"/>
        <v>65.641180896336479</v>
      </c>
      <c r="N122" s="5">
        <f t="shared" si="28"/>
        <v>0</v>
      </c>
      <c r="O122" s="4">
        <f>SUM($N$54:N122)*0.1+$O$30</f>
        <v>2.6E-7</v>
      </c>
      <c r="P122" s="4">
        <f>-SUM(O122:$O$234)</f>
        <v>-2.9380000000000027E-5</v>
      </c>
      <c r="Q122" s="5">
        <f t="shared" si="29"/>
        <v>-8.7240778571433505E-7</v>
      </c>
      <c r="R122" s="4">
        <f>SUM($Q$54:Q122)*0.1+$O$8</f>
        <v>1.5799019313928554E-4</v>
      </c>
      <c r="S122" s="4">
        <f>-SUM(R122:$R$234)</f>
        <v>-1.6992328257668634E-2</v>
      </c>
      <c r="T122">
        <f t="shared" si="30"/>
        <v>1.5799040707647013E-4</v>
      </c>
      <c r="U122">
        <f t="shared" si="31"/>
        <v>1.6992353656888264E-2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3">
      <c r="A123" s="7"/>
      <c r="B123">
        <f t="shared" si="32"/>
        <v>6.8999999999999915</v>
      </c>
      <c r="C123">
        <f t="shared" si="17"/>
        <v>0</v>
      </c>
      <c r="D123">
        <f t="shared" si="18"/>
        <v>-1938.4255889397509</v>
      </c>
      <c r="E123">
        <f t="shared" si="19"/>
        <v>0</v>
      </c>
      <c r="F123">
        <f t="shared" si="20"/>
        <v>37799.298984325142</v>
      </c>
      <c r="G123">
        <f t="shared" si="21"/>
        <v>0</v>
      </c>
      <c r="H123">
        <f t="shared" si="22"/>
        <v>13375.136563684266</v>
      </c>
      <c r="I123">
        <f t="shared" si="23"/>
        <v>13375.136563684266</v>
      </c>
      <c r="J123" s="41">
        <f t="shared" si="24"/>
        <v>1938.4255889397509</v>
      </c>
      <c r="K123">
        <f t="shared" si="25"/>
        <v>5.0458526782565878</v>
      </c>
      <c r="L123">
        <f t="shared" si="26"/>
        <v>37.78904886216079</v>
      </c>
      <c r="M123" s="41">
        <f t="shared" si="27"/>
        <v>65.646761313647431</v>
      </c>
      <c r="N123" s="5">
        <f t="shared" si="28"/>
        <v>0</v>
      </c>
      <c r="O123" s="4">
        <f>SUM($N$54:N123)*0.1+$O$30</f>
        <v>2.6E-7</v>
      </c>
      <c r="P123" s="4">
        <f>-SUM(O123:$O$234)</f>
        <v>-2.9120000000000026E-5</v>
      </c>
      <c r="Q123" s="5">
        <f t="shared" si="29"/>
        <v>-8.8523731197483999E-7</v>
      </c>
      <c r="R123" s="4">
        <f>SUM($Q$54:Q123)*0.1+$O$8</f>
        <v>1.5790166940808807E-4</v>
      </c>
      <c r="S123" s="4">
        <f>-SUM(R123:$R$234)</f>
        <v>-1.6834338064529344E-2</v>
      </c>
      <c r="T123">
        <f t="shared" si="30"/>
        <v>1.579018834652112E-4</v>
      </c>
      <c r="U123">
        <f t="shared" si="31"/>
        <v>1.6834363250365653E-2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3">
      <c r="A124" s="7"/>
      <c r="B124">
        <f t="shared" si="32"/>
        <v>6.9999999999999911</v>
      </c>
      <c r="C124">
        <f t="shared" si="17"/>
        <v>0</v>
      </c>
      <c r="D124">
        <f t="shared" si="18"/>
        <v>-1938.4255889397509</v>
      </c>
      <c r="E124">
        <f t="shared" si="19"/>
        <v>0</v>
      </c>
      <c r="F124">
        <f t="shared" si="20"/>
        <v>37799.298984325142</v>
      </c>
      <c r="G124">
        <f t="shared" si="21"/>
        <v>0</v>
      </c>
      <c r="H124">
        <f t="shared" si="22"/>
        <v>13568.979122578239</v>
      </c>
      <c r="I124">
        <f t="shared" si="23"/>
        <v>13568.979122578239</v>
      </c>
      <c r="J124" s="41">
        <f t="shared" si="24"/>
        <v>1938.4255889397509</v>
      </c>
      <c r="K124">
        <f t="shared" si="25"/>
        <v>5.1189809779414652</v>
      </c>
      <c r="L124">
        <f t="shared" si="26"/>
        <v>37.78904886216079</v>
      </c>
      <c r="M124" s="41">
        <f t="shared" si="27"/>
        <v>65.652422712134964</v>
      </c>
      <c r="N124" s="5">
        <f t="shared" si="28"/>
        <v>0</v>
      </c>
      <c r="O124" s="4">
        <f>SUM($N$54:N124)*0.1+$O$30</f>
        <v>2.6E-7</v>
      </c>
      <c r="P124" s="4">
        <f>-SUM(O124:$O$234)</f>
        <v>-2.8860000000000025E-5</v>
      </c>
      <c r="Q124" s="5">
        <f t="shared" si="29"/>
        <v>-8.9806683823534483E-7</v>
      </c>
      <c r="R124" s="4">
        <f>SUM($Q$54:Q124)*0.1+$O$8</f>
        <v>1.5781186272426453E-4</v>
      </c>
      <c r="S124" s="4">
        <f>-SUM(R124:$R$234)</f>
        <v>-1.6676436395121258E-2</v>
      </c>
      <c r="T124">
        <f t="shared" si="30"/>
        <v>1.5781207690320189E-4</v>
      </c>
      <c r="U124">
        <f t="shared" si="31"/>
        <v>1.6676461367452176E-2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3">
      <c r="A125" s="7"/>
      <c r="B125">
        <f t="shared" si="32"/>
        <v>7.0999999999999908</v>
      </c>
      <c r="C125">
        <f t="shared" si="17"/>
        <v>0</v>
      </c>
      <c r="D125">
        <f t="shared" si="18"/>
        <v>-1938.4255889397509</v>
      </c>
      <c r="E125">
        <f t="shared" si="19"/>
        <v>0</v>
      </c>
      <c r="F125">
        <f t="shared" si="20"/>
        <v>37799.298984325142</v>
      </c>
      <c r="G125">
        <f t="shared" si="21"/>
        <v>0</v>
      </c>
      <c r="H125">
        <f t="shared" si="22"/>
        <v>13762.821681472215</v>
      </c>
      <c r="I125">
        <f t="shared" si="23"/>
        <v>13762.821681472215</v>
      </c>
      <c r="J125" s="41">
        <f t="shared" si="24"/>
        <v>1938.4255889397509</v>
      </c>
      <c r="K125">
        <f t="shared" si="25"/>
        <v>5.1921092776263436</v>
      </c>
      <c r="L125">
        <f t="shared" si="26"/>
        <v>37.78904886216079</v>
      </c>
      <c r="M125" s="41">
        <f t="shared" si="27"/>
        <v>65.658165070851169</v>
      </c>
      <c r="N125" s="5">
        <f t="shared" si="28"/>
        <v>0</v>
      </c>
      <c r="O125" s="4">
        <f>SUM($N$54:N125)*0.1+$O$30</f>
        <v>2.6E-7</v>
      </c>
      <c r="P125" s="4">
        <f>-SUM(O125:$O$234)</f>
        <v>-2.8600000000000024E-5</v>
      </c>
      <c r="Q125" s="5">
        <f t="shared" si="29"/>
        <v>-9.1089636449584978E-7</v>
      </c>
      <c r="R125" s="4">
        <f>SUM($Q$54:Q125)*0.1+$O$8</f>
        <v>1.5772077308781496E-4</v>
      </c>
      <c r="S125" s="4">
        <f>-SUM(R125:$R$234)</f>
        <v>-1.651862453239699E-2</v>
      </c>
      <c r="T125">
        <f t="shared" si="30"/>
        <v>1.5772098739044848E-4</v>
      </c>
      <c r="U125">
        <f t="shared" si="31"/>
        <v>1.6518649291098461E-2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3">
      <c r="A126" s="7"/>
      <c r="B126">
        <f t="shared" si="32"/>
        <v>7.1999999999999904</v>
      </c>
      <c r="C126">
        <f t="shared" si="17"/>
        <v>0</v>
      </c>
      <c r="D126">
        <f t="shared" si="18"/>
        <v>-1938.4255889397509</v>
      </c>
      <c r="E126">
        <f t="shared" si="19"/>
        <v>0</v>
      </c>
      <c r="F126">
        <f t="shared" si="20"/>
        <v>37799.298984325142</v>
      </c>
      <c r="G126">
        <f t="shared" si="21"/>
        <v>0</v>
      </c>
      <c r="H126">
        <f t="shared" si="22"/>
        <v>13956.664240366188</v>
      </c>
      <c r="I126">
        <f t="shared" si="23"/>
        <v>13956.664240366188</v>
      </c>
      <c r="J126" s="41">
        <f t="shared" si="24"/>
        <v>1938.4255889397509</v>
      </c>
      <c r="K126">
        <f t="shared" si="25"/>
        <v>5.265237577311221</v>
      </c>
      <c r="L126">
        <f t="shared" si="26"/>
        <v>37.78904886216079</v>
      </c>
      <c r="M126" s="41">
        <f t="shared" si="27"/>
        <v>65.663988368556005</v>
      </c>
      <c r="N126" s="5">
        <f t="shared" si="28"/>
        <v>0</v>
      </c>
      <c r="O126" s="4">
        <f>SUM($N$54:N126)*0.1+$O$30</f>
        <v>2.6E-7</v>
      </c>
      <c r="P126" s="4">
        <f>-SUM(O126:$O$234)</f>
        <v>-2.8340000000000023E-5</v>
      </c>
      <c r="Q126" s="5">
        <f t="shared" si="29"/>
        <v>-9.2372589075635462E-7</v>
      </c>
      <c r="R126" s="4">
        <f>SUM($Q$54:Q126)*0.1+$O$8</f>
        <v>1.576284004987393E-4</v>
      </c>
      <c r="S126" s="4">
        <f>-SUM(R126:$R$234)</f>
        <v>-1.6360903759309171E-2</v>
      </c>
      <c r="T126">
        <f t="shared" si="30"/>
        <v>1.5762861492695719E-4</v>
      </c>
      <c r="U126">
        <f t="shared" si="31"/>
        <v>1.6360928304255139E-2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3">
      <c r="A127" s="7"/>
      <c r="B127">
        <f t="shared" si="32"/>
        <v>7.2999999999999901</v>
      </c>
      <c r="C127">
        <f t="shared" si="17"/>
        <v>0</v>
      </c>
      <c r="D127">
        <f t="shared" si="18"/>
        <v>-1938.4255889397509</v>
      </c>
      <c r="E127">
        <f t="shared" si="19"/>
        <v>0</v>
      </c>
      <c r="F127">
        <f t="shared" si="20"/>
        <v>37799.298984325142</v>
      </c>
      <c r="G127">
        <f t="shared" si="21"/>
        <v>0</v>
      </c>
      <c r="H127">
        <f t="shared" si="22"/>
        <v>14150.506799260162</v>
      </c>
      <c r="I127">
        <f t="shared" si="23"/>
        <v>14150.506799260162</v>
      </c>
      <c r="J127" s="41">
        <f t="shared" si="24"/>
        <v>1938.4255889397509</v>
      </c>
      <c r="K127">
        <f t="shared" si="25"/>
        <v>5.3383658769960984</v>
      </c>
      <c r="L127">
        <f t="shared" si="26"/>
        <v>37.78904886216079</v>
      </c>
      <c r="M127" s="41">
        <f t="shared" si="27"/>
        <v>65.669892583717569</v>
      </c>
      <c r="N127" s="5">
        <f t="shared" si="28"/>
        <v>0</v>
      </c>
      <c r="O127" s="4">
        <f>SUM($N$54:N127)*0.1+$O$30</f>
        <v>2.6E-7</v>
      </c>
      <c r="P127" s="4">
        <f>-SUM(O127:$O$234)</f>
        <v>-2.8080000000000023E-5</v>
      </c>
      <c r="Q127" s="5">
        <f t="shared" si="29"/>
        <v>-9.3655541701685946E-7</v>
      </c>
      <c r="R127" s="4">
        <f>SUM($Q$54:Q127)*0.1+$O$8</f>
        <v>1.5753474495703763E-4</v>
      </c>
      <c r="S127" s="4">
        <f>-SUM(R127:$R$234)</f>
        <v>-1.6203275358810432E-2</v>
      </c>
      <c r="T127">
        <f t="shared" si="30"/>
        <v>1.5753495951273448E-4</v>
      </c>
      <c r="U127">
        <f t="shared" si="31"/>
        <v>1.620329968987284E-2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3">
      <c r="A128" s="7"/>
      <c r="B128">
        <f t="shared" si="32"/>
        <v>7.3999999999999897</v>
      </c>
      <c r="C128">
        <f t="shared" si="17"/>
        <v>0</v>
      </c>
      <c r="D128">
        <f t="shared" si="18"/>
        <v>-1938.4255889397509</v>
      </c>
      <c r="E128">
        <f t="shared" si="19"/>
        <v>0</v>
      </c>
      <c r="F128">
        <f t="shared" si="20"/>
        <v>37799.298984325142</v>
      </c>
      <c r="G128">
        <f t="shared" si="21"/>
        <v>0</v>
      </c>
      <c r="H128">
        <f t="shared" si="22"/>
        <v>14344.349358154137</v>
      </c>
      <c r="I128">
        <f t="shared" si="23"/>
        <v>14344.349358154137</v>
      </c>
      <c r="J128" s="41">
        <f t="shared" si="24"/>
        <v>1938.4255889397509</v>
      </c>
      <c r="K128">
        <f t="shared" si="25"/>
        <v>5.4114941766809768</v>
      </c>
      <c r="L128">
        <f t="shared" si="26"/>
        <v>37.78904886216079</v>
      </c>
      <c r="M128" s="41">
        <f t="shared" si="27"/>
        <v>65.675877694512621</v>
      </c>
      <c r="N128" s="5">
        <f t="shared" si="28"/>
        <v>0</v>
      </c>
      <c r="O128" s="4">
        <f>SUM($N$54:N128)*0.1+$O$30</f>
        <v>2.6E-7</v>
      </c>
      <c r="P128" s="4">
        <f>-SUM(O128:$O$234)</f>
        <v>-2.7820000000000022E-5</v>
      </c>
      <c r="Q128" s="5">
        <f t="shared" si="29"/>
        <v>-9.4938494327736441E-7</v>
      </c>
      <c r="R128" s="4">
        <f>SUM($Q$54:Q128)*0.1+$O$8</f>
        <v>1.5743980646270989E-4</v>
      </c>
      <c r="S128" s="4">
        <f>-SUM(R128:$R$234)</f>
        <v>-1.6045740613853398E-2</v>
      </c>
      <c r="T128">
        <f t="shared" si="30"/>
        <v>1.5744002114778677E-4</v>
      </c>
      <c r="U128">
        <f t="shared" si="31"/>
        <v>1.6045764730902183E-2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7"/>
      <c r="B129">
        <f t="shared" si="32"/>
        <v>7.4999999999999893</v>
      </c>
      <c r="C129">
        <f t="shared" si="17"/>
        <v>0</v>
      </c>
      <c r="D129">
        <f t="shared" si="18"/>
        <v>-1938.4255889397509</v>
      </c>
      <c r="E129">
        <f t="shared" si="19"/>
        <v>0</v>
      </c>
      <c r="F129">
        <f t="shared" si="20"/>
        <v>37799.298984325142</v>
      </c>
      <c r="G129">
        <f t="shared" si="21"/>
        <v>0</v>
      </c>
      <c r="H129">
        <f t="shared" si="22"/>
        <v>14538.191917048111</v>
      </c>
      <c r="I129">
        <f t="shared" si="23"/>
        <v>14538.191917048111</v>
      </c>
      <c r="J129" s="41">
        <f t="shared" si="24"/>
        <v>1938.4255889397509</v>
      </c>
      <c r="K129">
        <f t="shared" si="25"/>
        <v>5.4846224763658542</v>
      </c>
      <c r="L129">
        <f t="shared" si="26"/>
        <v>37.78904886216079</v>
      </c>
      <c r="M129" s="41">
        <f t="shared" si="27"/>
        <v>65.681943678826869</v>
      </c>
      <c r="N129" s="5">
        <f t="shared" si="28"/>
        <v>0</v>
      </c>
      <c r="O129" s="4">
        <f>SUM($N$54:N129)*0.1+$O$30</f>
        <v>2.6E-7</v>
      </c>
      <c r="P129" s="4">
        <f>-SUM(O129:$O$234)</f>
        <v>-2.7560000000000021E-5</v>
      </c>
      <c r="Q129" s="5">
        <f t="shared" si="29"/>
        <v>-9.6221446953786925E-7</v>
      </c>
      <c r="R129" s="4">
        <f>SUM($Q$54:Q129)*0.1+$O$8</f>
        <v>1.5734358501575611E-4</v>
      </c>
      <c r="S129" s="4">
        <f>-SUM(R129:$R$234)</f>
        <v>-1.5888300807390683E-2</v>
      </c>
      <c r="T129">
        <f t="shared" si="30"/>
        <v>1.573437998321207E-4</v>
      </c>
      <c r="U129">
        <f t="shared" si="31"/>
        <v>1.5888324710293764E-2</v>
      </c>
      <c r="X129" s="1"/>
    </row>
    <row r="130" spans="1:24" x14ac:dyDescent="0.3">
      <c r="A130" s="7"/>
      <c r="B130">
        <f t="shared" si="32"/>
        <v>7.599999999999989</v>
      </c>
      <c r="C130">
        <f t="shared" si="17"/>
        <v>0</v>
      </c>
      <c r="D130">
        <f t="shared" si="18"/>
        <v>-1938.4255889397509</v>
      </c>
      <c r="E130">
        <f t="shared" si="19"/>
        <v>0</v>
      </c>
      <c r="F130">
        <f t="shared" si="20"/>
        <v>37799.298984325142</v>
      </c>
      <c r="G130">
        <f t="shared" si="21"/>
        <v>0</v>
      </c>
      <c r="H130">
        <f t="shared" si="22"/>
        <v>14732.034475942086</v>
      </c>
      <c r="I130">
        <f t="shared" si="23"/>
        <v>14732.034475942086</v>
      </c>
      <c r="J130" s="41">
        <f t="shared" si="24"/>
        <v>1938.4255889397509</v>
      </c>
      <c r="K130">
        <f t="shared" si="25"/>
        <v>5.5577507760507325</v>
      </c>
      <c r="L130">
        <f t="shared" si="26"/>
        <v>37.78904886216079</v>
      </c>
      <c r="M130" s="41">
        <f t="shared" si="27"/>
        <v>65.688090514255478</v>
      </c>
      <c r="N130" s="5">
        <f t="shared" si="28"/>
        <v>0</v>
      </c>
      <c r="O130" s="4">
        <f>SUM($N$54:N130)*0.1+$O$30</f>
        <v>2.6E-7</v>
      </c>
      <c r="P130" s="4">
        <f>-SUM(O130:$O$234)</f>
        <v>-2.730000000000002E-5</v>
      </c>
      <c r="Q130" s="5">
        <f t="shared" si="29"/>
        <v>-9.7504399579837431E-7</v>
      </c>
      <c r="R130" s="4">
        <f>SUM($Q$54:Q130)*0.1+$O$8</f>
        <v>1.5724608061617627E-4</v>
      </c>
      <c r="S130" s="4">
        <f>-SUM(R130:$R$234)</f>
        <v>-1.5730957222374931E-2</v>
      </c>
      <c r="T130">
        <f t="shared" si="30"/>
        <v>1.5724629556574299E-4</v>
      </c>
      <c r="U130">
        <f t="shared" si="31"/>
        <v>1.5730980910998209E-2</v>
      </c>
      <c r="X130" s="1"/>
    </row>
    <row r="131" spans="1:24" x14ac:dyDescent="0.3">
      <c r="A131" s="7"/>
      <c r="B131">
        <f t="shared" si="32"/>
        <v>7.6999999999999886</v>
      </c>
      <c r="C131">
        <f t="shared" si="17"/>
        <v>0</v>
      </c>
      <c r="D131">
        <f t="shared" si="18"/>
        <v>-1938.4255889397509</v>
      </c>
      <c r="E131">
        <f t="shared" si="19"/>
        <v>0</v>
      </c>
      <c r="F131">
        <f t="shared" si="20"/>
        <v>37799.298984325142</v>
      </c>
      <c r="G131">
        <f t="shared" si="21"/>
        <v>0</v>
      </c>
      <c r="H131">
        <f t="shared" si="22"/>
        <v>14925.877034836059</v>
      </c>
      <c r="I131">
        <f t="shared" si="23"/>
        <v>14925.877034836059</v>
      </c>
      <c r="J131" s="41">
        <f t="shared" si="24"/>
        <v>1938.4255889397509</v>
      </c>
      <c r="K131">
        <f t="shared" si="25"/>
        <v>5.63087907573561</v>
      </c>
      <c r="L131">
        <f t="shared" si="26"/>
        <v>37.78904886216079</v>
      </c>
      <c r="M131" s="41">
        <f t="shared" si="27"/>
        <v>65.694318178103387</v>
      </c>
      <c r="N131" s="5">
        <f t="shared" si="28"/>
        <v>0</v>
      </c>
      <c r="O131" s="4">
        <f>SUM($N$54:N131)*0.1+$O$30</f>
        <v>2.6E-7</v>
      </c>
      <c r="P131" s="4">
        <f>-SUM(O131:$O$234)</f>
        <v>-2.7040000000000019E-5</v>
      </c>
      <c r="Q131" s="5">
        <f t="shared" si="29"/>
        <v>-9.8787352205887915E-7</v>
      </c>
      <c r="R131" s="4">
        <f>SUM($Q$54:Q131)*0.1+$O$8</f>
        <v>1.5714729326397038E-4</v>
      </c>
      <c r="S131" s="4">
        <f>-SUM(R131:$R$234)</f>
        <v>-1.5573711141758755E-2</v>
      </c>
      <c r="T131">
        <f t="shared" si="30"/>
        <v>1.5714750834866045E-4</v>
      </c>
      <c r="U131">
        <f t="shared" si="31"/>
        <v>1.55737346159661E-2</v>
      </c>
      <c r="X131" s="1"/>
    </row>
    <row r="132" spans="1:24" x14ac:dyDescent="0.3">
      <c r="A132" s="7"/>
      <c r="B132">
        <f t="shared" si="32"/>
        <v>7.7999999999999883</v>
      </c>
      <c r="C132">
        <f t="shared" si="17"/>
        <v>0</v>
      </c>
      <c r="D132">
        <f t="shared" si="18"/>
        <v>-1938.4255889397509</v>
      </c>
      <c r="E132">
        <f t="shared" si="19"/>
        <v>0</v>
      </c>
      <c r="F132">
        <f t="shared" si="20"/>
        <v>37799.298984325142</v>
      </c>
      <c r="G132">
        <f t="shared" si="21"/>
        <v>0</v>
      </c>
      <c r="H132">
        <f t="shared" si="22"/>
        <v>15119.719593730035</v>
      </c>
      <c r="I132">
        <f t="shared" si="23"/>
        <v>15119.719593730035</v>
      </c>
      <c r="J132" s="41">
        <f t="shared" si="24"/>
        <v>1938.4255889397509</v>
      </c>
      <c r="K132">
        <f t="shared" si="25"/>
        <v>5.7040073754204883</v>
      </c>
      <c r="L132">
        <f t="shared" si="26"/>
        <v>37.78904886216079</v>
      </c>
      <c r="M132" s="41">
        <f t="shared" si="27"/>
        <v>65.700626647385789</v>
      </c>
      <c r="N132" s="5">
        <f t="shared" si="28"/>
        <v>0</v>
      </c>
      <c r="O132" s="4">
        <f>SUM($N$54:N132)*0.1+$O$30</f>
        <v>2.6E-7</v>
      </c>
      <c r="P132" s="4">
        <f>-SUM(O132:$O$234)</f>
        <v>-2.6780000000000018E-5</v>
      </c>
      <c r="Q132" s="5">
        <f t="shared" si="29"/>
        <v>-1.000703048319384E-6</v>
      </c>
      <c r="R132" s="4">
        <f>SUM($Q$54:Q132)*0.1+$O$8</f>
        <v>1.5704722295913843E-4</v>
      </c>
      <c r="S132" s="4">
        <f>-SUM(R132:$R$234)</f>
        <v>-1.5416563848494786E-2</v>
      </c>
      <c r="T132">
        <f t="shared" si="30"/>
        <v>1.5704743818088004E-4</v>
      </c>
      <c r="U132">
        <f t="shared" si="31"/>
        <v>1.5416587108148042E-2</v>
      </c>
      <c r="X132" s="1"/>
    </row>
    <row r="133" spans="1:24" x14ac:dyDescent="0.3">
      <c r="A133" s="7"/>
      <c r="B133">
        <f t="shared" si="32"/>
        <v>7.8999999999999879</v>
      </c>
      <c r="C133">
        <f t="shared" si="17"/>
        <v>0</v>
      </c>
      <c r="D133">
        <f t="shared" si="18"/>
        <v>-1938.4255889397509</v>
      </c>
      <c r="E133">
        <f t="shared" si="19"/>
        <v>0</v>
      </c>
      <c r="F133">
        <f t="shared" si="20"/>
        <v>37799.298984325142</v>
      </c>
      <c r="G133">
        <f t="shared" si="21"/>
        <v>0</v>
      </c>
      <c r="H133">
        <f t="shared" si="22"/>
        <v>15313.562152624008</v>
      </c>
      <c r="I133">
        <f t="shared" si="23"/>
        <v>15313.562152624008</v>
      </c>
      <c r="J133" s="41">
        <f t="shared" si="24"/>
        <v>1938.4255889397509</v>
      </c>
      <c r="K133">
        <f t="shared" si="25"/>
        <v>5.7771356751053666</v>
      </c>
      <c r="L133">
        <f t="shared" si="26"/>
        <v>37.78904886216079</v>
      </c>
      <c r="M133" s="41">
        <f t="shared" si="27"/>
        <v>65.707015898828516</v>
      </c>
      <c r="N133" s="5">
        <f t="shared" si="28"/>
        <v>0</v>
      </c>
      <c r="O133" s="4">
        <f>SUM($N$54:N133)*0.1+$O$30</f>
        <v>2.6E-7</v>
      </c>
      <c r="P133" s="4">
        <f>-SUM(O133:$O$234)</f>
        <v>-2.6520000000000017E-5</v>
      </c>
      <c r="Q133" s="5">
        <f t="shared" si="29"/>
        <v>-1.0135325745798888E-6</v>
      </c>
      <c r="R133" s="4">
        <f>SUM($Q$54:Q133)*0.1+$O$8</f>
        <v>1.5694586970168046E-4</v>
      </c>
      <c r="S133" s="4">
        <f>-SUM(R133:$R$234)</f>
        <v>-1.5259516625535648E-2</v>
      </c>
      <c r="T133">
        <f t="shared" si="30"/>
        <v>1.5694608506240882E-4</v>
      </c>
      <c r="U133">
        <f t="shared" si="31"/>
        <v>1.5259539670494614E-2</v>
      </c>
      <c r="X133" s="1"/>
    </row>
    <row r="134" spans="1:24" x14ac:dyDescent="0.3">
      <c r="A134" s="7"/>
      <c r="B134">
        <f t="shared" si="32"/>
        <v>7.9999999999999876</v>
      </c>
      <c r="C134">
        <f t="shared" si="17"/>
        <v>0</v>
      </c>
      <c r="D134">
        <f t="shared" si="18"/>
        <v>-1938.4255889397509</v>
      </c>
      <c r="E134">
        <f t="shared" si="19"/>
        <v>0</v>
      </c>
      <c r="F134">
        <f t="shared" si="20"/>
        <v>37799.298984325142</v>
      </c>
      <c r="G134">
        <f t="shared" si="21"/>
        <v>0</v>
      </c>
      <c r="H134">
        <f t="shared" si="22"/>
        <v>15507.404711517984</v>
      </c>
      <c r="I134">
        <f t="shared" si="23"/>
        <v>15507.404711517984</v>
      </c>
      <c r="J134" s="41">
        <f t="shared" si="24"/>
        <v>1938.4255889397509</v>
      </c>
      <c r="K134">
        <f t="shared" si="25"/>
        <v>5.8502639747902441</v>
      </c>
      <c r="L134">
        <f t="shared" si="26"/>
        <v>37.78904886216079</v>
      </c>
      <c r="M134" s="41">
        <f t="shared" si="27"/>
        <v>65.713485908868478</v>
      </c>
      <c r="N134" s="5">
        <f t="shared" si="28"/>
        <v>0</v>
      </c>
      <c r="O134" s="4">
        <f>SUM($N$54:N134)*0.1+$O$30</f>
        <v>2.6E-7</v>
      </c>
      <c r="P134" s="4">
        <f>-SUM(O134:$O$234)</f>
        <v>-2.6260000000000016E-5</v>
      </c>
      <c r="Q134" s="5">
        <f t="shared" si="29"/>
        <v>-1.0263621008403939E-6</v>
      </c>
      <c r="R134" s="4">
        <f>SUM($Q$54:Q134)*0.1+$O$8</f>
        <v>1.5684323349159641E-4</v>
      </c>
      <c r="S134" s="4">
        <f>-SUM(R134:$R$234)</f>
        <v>-1.5102570755833968E-2</v>
      </c>
      <c r="T134">
        <f t="shared" si="30"/>
        <v>1.5684344899325386E-4</v>
      </c>
      <c r="U134">
        <f t="shared" si="31"/>
        <v>1.5102593585956399E-2</v>
      </c>
      <c r="X134" s="1"/>
    </row>
    <row r="135" spans="1:24" x14ac:dyDescent="0.3">
      <c r="A135" s="7"/>
      <c r="B135">
        <f t="shared" si="32"/>
        <v>8.0999999999999872</v>
      </c>
      <c r="C135">
        <f t="shared" si="17"/>
        <v>0</v>
      </c>
      <c r="D135">
        <f t="shared" si="18"/>
        <v>-1938.4255889397509</v>
      </c>
      <c r="E135">
        <f t="shared" si="19"/>
        <v>0</v>
      </c>
      <c r="F135">
        <f t="shared" si="20"/>
        <v>37799.298984325142</v>
      </c>
      <c r="G135">
        <f t="shared" si="21"/>
        <v>0</v>
      </c>
      <c r="H135">
        <f t="shared" si="22"/>
        <v>15701.247270411957</v>
      </c>
      <c r="I135">
        <f t="shared" si="23"/>
        <v>15701.247270411957</v>
      </c>
      <c r="J135" s="41">
        <f t="shared" si="24"/>
        <v>1938.4255889397509</v>
      </c>
      <c r="K135">
        <f t="shared" si="25"/>
        <v>5.9233922744751224</v>
      </c>
      <c r="L135">
        <f t="shared" si="26"/>
        <v>37.78904886216079</v>
      </c>
      <c r="M135" s="41">
        <f t="shared" si="27"/>
        <v>65.720036653654105</v>
      </c>
      <c r="N135" s="5">
        <f t="shared" si="28"/>
        <v>0</v>
      </c>
      <c r="O135" s="4">
        <f>SUM($N$54:N135)*0.1+$O$30</f>
        <v>2.6E-7</v>
      </c>
      <c r="P135" s="4">
        <f>-SUM(O135:$O$234)</f>
        <v>-2.6000000000000015E-5</v>
      </c>
      <c r="Q135" s="5">
        <f t="shared" si="29"/>
        <v>-1.0391916271008987E-6</v>
      </c>
      <c r="R135" s="4">
        <f>SUM($Q$54:Q135)*0.1+$O$8</f>
        <v>1.5673931432888633E-4</v>
      </c>
      <c r="S135" s="4">
        <f>-SUM(R135:$R$234)</f>
        <v>-1.494572752234237E-2</v>
      </c>
      <c r="T135">
        <f t="shared" si="30"/>
        <v>1.5673952997342257E-4</v>
      </c>
      <c r="U135">
        <f t="shared" si="31"/>
        <v>1.4945750137483973E-2</v>
      </c>
      <c r="X135" s="1"/>
    </row>
    <row r="136" spans="1:24" x14ac:dyDescent="0.3">
      <c r="A136" s="7"/>
      <c r="B136">
        <f t="shared" si="32"/>
        <v>8.1999999999999869</v>
      </c>
      <c r="C136">
        <f t="shared" si="17"/>
        <v>0</v>
      </c>
      <c r="D136">
        <f t="shared" si="18"/>
        <v>-1938.4255889397509</v>
      </c>
      <c r="E136">
        <f t="shared" si="19"/>
        <v>0</v>
      </c>
      <c r="F136">
        <f t="shared" si="20"/>
        <v>37799.298984325142</v>
      </c>
      <c r="G136">
        <f t="shared" si="21"/>
        <v>0</v>
      </c>
      <c r="H136">
        <f t="shared" si="22"/>
        <v>15895.089829305933</v>
      </c>
      <c r="I136">
        <f t="shared" si="23"/>
        <v>15895.089829305933</v>
      </c>
      <c r="J136" s="41">
        <f t="shared" si="24"/>
        <v>1938.4255889397509</v>
      </c>
      <c r="K136">
        <f t="shared" si="25"/>
        <v>5.9965205741600007</v>
      </c>
      <c r="L136">
        <f t="shared" si="26"/>
        <v>37.78904886216079</v>
      </c>
      <c r="M136" s="41">
        <f t="shared" si="27"/>
        <v>65.726668109045747</v>
      </c>
      <c r="N136" s="5">
        <f t="shared" si="28"/>
        <v>0</v>
      </c>
      <c r="O136" s="4">
        <f>SUM($N$54:N136)*0.1+$O$30</f>
        <v>2.6E-7</v>
      </c>
      <c r="P136" s="4">
        <f>-SUM(O136:$O$234)</f>
        <v>-2.5740000000000014E-5</v>
      </c>
      <c r="Q136" s="5">
        <f t="shared" si="29"/>
        <v>-1.0520211533614036E-6</v>
      </c>
      <c r="R136" s="4">
        <f>SUM($Q$54:Q136)*0.1+$O$8</f>
        <v>1.5663411221355017E-4</v>
      </c>
      <c r="S136" s="4">
        <f>-SUM(R136:$R$234)</f>
        <v>-1.4788988208013484E-2</v>
      </c>
      <c r="T136">
        <f t="shared" si="30"/>
        <v>1.5663432800292222E-4</v>
      </c>
      <c r="U136">
        <f t="shared" si="31"/>
        <v>1.4789010608027904E-2</v>
      </c>
      <c r="X136" s="1"/>
    </row>
    <row r="137" spans="1:24" x14ac:dyDescent="0.3">
      <c r="A137" s="7"/>
      <c r="B137">
        <f t="shared" si="32"/>
        <v>8.2999999999999865</v>
      </c>
      <c r="C137">
        <f t="shared" si="17"/>
        <v>0</v>
      </c>
      <c r="D137">
        <f t="shared" si="18"/>
        <v>-1938.4255889397509</v>
      </c>
      <c r="E137">
        <f t="shared" si="19"/>
        <v>0</v>
      </c>
      <c r="F137">
        <f t="shared" si="20"/>
        <v>37799.298984325142</v>
      </c>
      <c r="G137">
        <f t="shared" si="21"/>
        <v>0</v>
      </c>
      <c r="H137">
        <f t="shared" si="22"/>
        <v>16088.932388199906</v>
      </c>
      <c r="I137">
        <f t="shared" si="23"/>
        <v>16088.932388199906</v>
      </c>
      <c r="J137" s="41">
        <f t="shared" si="24"/>
        <v>1938.4255889397509</v>
      </c>
      <c r="K137">
        <f t="shared" si="25"/>
        <v>6.0696488738448782</v>
      </c>
      <c r="L137">
        <f t="shared" si="26"/>
        <v>37.78904886216079</v>
      </c>
      <c r="M137" s="41">
        <f t="shared" si="27"/>
        <v>65.73338025061615</v>
      </c>
      <c r="N137" s="5">
        <f t="shared" si="28"/>
        <v>0</v>
      </c>
      <c r="O137" s="4">
        <f>SUM($N$54:N137)*0.1+$O$30</f>
        <v>2.6E-7</v>
      </c>
      <c r="P137" s="4">
        <f>-SUM(O137:$O$234)</f>
        <v>-2.5480000000000014E-5</v>
      </c>
      <c r="Q137" s="5">
        <f t="shared" si="29"/>
        <v>-1.0648506796219084E-6</v>
      </c>
      <c r="R137" s="4">
        <f>SUM($Q$54:Q137)*0.1+$O$8</f>
        <v>1.5652762714558798E-4</v>
      </c>
      <c r="S137" s="4">
        <f>-SUM(R137:$R$234)</f>
        <v>-1.4632354095799934E-2</v>
      </c>
      <c r="T137">
        <f t="shared" si="30"/>
        <v>1.5652784308176041E-4</v>
      </c>
      <c r="U137">
        <f t="shared" si="31"/>
        <v>1.4632376280538753E-2</v>
      </c>
      <c r="X137" s="1"/>
    </row>
    <row r="138" spans="1:24" x14ac:dyDescent="0.3">
      <c r="A138" s="7"/>
      <c r="B138">
        <f t="shared" si="32"/>
        <v>8.3999999999999861</v>
      </c>
      <c r="C138">
        <f t="shared" si="17"/>
        <v>0</v>
      </c>
      <c r="D138">
        <f t="shared" si="18"/>
        <v>-1938.4255889397509</v>
      </c>
      <c r="E138">
        <f t="shared" si="19"/>
        <v>0</v>
      </c>
      <c r="F138">
        <f t="shared" si="20"/>
        <v>37799.298984325142</v>
      </c>
      <c r="G138">
        <f t="shared" si="21"/>
        <v>0</v>
      </c>
      <c r="H138">
        <f t="shared" si="22"/>
        <v>16282.774947093882</v>
      </c>
      <c r="I138">
        <f t="shared" si="23"/>
        <v>16282.774947093882</v>
      </c>
      <c r="J138" s="41">
        <f t="shared" si="24"/>
        <v>1938.4255889397509</v>
      </c>
      <c r="K138">
        <f t="shared" si="25"/>
        <v>6.1427771735297565</v>
      </c>
      <c r="L138">
        <f t="shared" si="26"/>
        <v>37.78904886216079</v>
      </c>
      <c r="M138" s="41">
        <f t="shared" si="27"/>
        <v>65.740173053650878</v>
      </c>
      <c r="N138" s="5">
        <f t="shared" si="28"/>
        <v>0</v>
      </c>
      <c r="O138" s="4">
        <f>SUM($N$54:N138)*0.1+$O$30</f>
        <v>2.6E-7</v>
      </c>
      <c r="P138" s="4">
        <f>-SUM(O138:$O$234)</f>
        <v>-2.5220000000000013E-5</v>
      </c>
      <c r="Q138" s="5">
        <f t="shared" si="29"/>
        <v>-1.0776802058824135E-6</v>
      </c>
      <c r="R138" s="4">
        <f>SUM($Q$54:Q138)*0.1+$O$8</f>
        <v>1.5641985912499975E-4</v>
      </c>
      <c r="S138" s="4">
        <f>-SUM(R138:$R$234)</f>
        <v>-1.4475826468654345E-2</v>
      </c>
      <c r="T138">
        <f t="shared" si="30"/>
        <v>1.5642007520994474E-4</v>
      </c>
      <c r="U138">
        <f t="shared" si="31"/>
        <v>1.4475848437967072E-2</v>
      </c>
      <c r="X138" s="1"/>
    </row>
    <row r="139" spans="1:24" x14ac:dyDescent="0.3">
      <c r="A139" s="7"/>
      <c r="B139">
        <f t="shared" si="32"/>
        <v>8.4999999999999858</v>
      </c>
      <c r="C139">
        <f t="shared" si="17"/>
        <v>0</v>
      </c>
      <c r="D139">
        <f t="shared" si="18"/>
        <v>-1938.4255889397509</v>
      </c>
      <c r="E139">
        <f t="shared" si="19"/>
        <v>0</v>
      </c>
      <c r="F139">
        <f t="shared" si="20"/>
        <v>37799.298984325142</v>
      </c>
      <c r="G139">
        <f t="shared" si="21"/>
        <v>0</v>
      </c>
      <c r="H139">
        <f t="shared" si="22"/>
        <v>16476.617505987855</v>
      </c>
      <c r="I139">
        <f t="shared" si="23"/>
        <v>16476.617505987855</v>
      </c>
      <c r="J139" s="41">
        <f t="shared" si="24"/>
        <v>1938.4255889397509</v>
      </c>
      <c r="K139">
        <f t="shared" si="25"/>
        <v>6.2159054732146339</v>
      </c>
      <c r="L139">
        <f t="shared" si="26"/>
        <v>37.78904886216079</v>
      </c>
      <c r="M139" s="41">
        <f t="shared" si="27"/>
        <v>65.747046493148773</v>
      </c>
      <c r="N139" s="5">
        <f t="shared" si="28"/>
        <v>0</v>
      </c>
      <c r="O139" s="4">
        <f>SUM($N$54:N139)*0.1+$O$30</f>
        <v>2.6E-7</v>
      </c>
      <c r="P139" s="4">
        <f>-SUM(O139:$O$234)</f>
        <v>-2.4960000000000012E-5</v>
      </c>
      <c r="Q139" s="5">
        <f t="shared" si="29"/>
        <v>-1.0905097321429183E-6</v>
      </c>
      <c r="R139" s="4">
        <f>SUM($Q$54:Q139)*0.1+$O$8</f>
        <v>1.5631080815178545E-4</v>
      </c>
      <c r="S139" s="4">
        <f>-SUM(R139:$R$234)</f>
        <v>-1.4319406609529347E-2</v>
      </c>
      <c r="T139">
        <f t="shared" si="30"/>
        <v>1.5631102438748291E-4</v>
      </c>
      <c r="U139">
        <f t="shared" si="31"/>
        <v>1.4319428363263415E-2</v>
      </c>
      <c r="X139" s="1"/>
    </row>
    <row r="140" spans="1:24" x14ac:dyDescent="0.3">
      <c r="A140" s="7"/>
      <c r="B140">
        <f t="shared" si="32"/>
        <v>8.5999999999999854</v>
      </c>
      <c r="C140">
        <f t="shared" si="17"/>
        <v>0</v>
      </c>
      <c r="D140">
        <f t="shared" si="18"/>
        <v>-1938.4255889397509</v>
      </c>
      <c r="E140">
        <f t="shared" si="19"/>
        <v>0</v>
      </c>
      <c r="F140">
        <f t="shared" si="20"/>
        <v>37799.298984325142</v>
      </c>
      <c r="G140">
        <f t="shared" si="21"/>
        <v>0</v>
      </c>
      <c r="H140">
        <f t="shared" si="22"/>
        <v>16670.46006488183</v>
      </c>
      <c r="I140">
        <f t="shared" si="23"/>
        <v>16670.46006488183</v>
      </c>
      <c r="J140" s="41">
        <f t="shared" si="24"/>
        <v>1938.4255889397509</v>
      </c>
      <c r="K140">
        <f t="shared" si="25"/>
        <v>6.2890337728995123</v>
      </c>
      <c r="L140">
        <f t="shared" si="26"/>
        <v>37.78904886216079</v>
      </c>
      <c r="M140" s="41">
        <f t="shared" si="27"/>
        <v>65.754000543822414</v>
      </c>
      <c r="N140" s="5">
        <f t="shared" si="28"/>
        <v>0</v>
      </c>
      <c r="O140" s="4">
        <f>SUM($N$54:N140)*0.1+$O$30</f>
        <v>2.6E-7</v>
      </c>
      <c r="P140" s="4">
        <f>-SUM(O140:$O$234)</f>
        <v>-2.4700000000000011E-5</v>
      </c>
      <c r="Q140" s="5">
        <f t="shared" si="29"/>
        <v>-1.1033392584034234E-6</v>
      </c>
      <c r="R140" s="4">
        <f>SUM($Q$54:Q140)*0.1+$O$8</f>
        <v>1.5620047422594511E-4</v>
      </c>
      <c r="S140" s="4">
        <f>-SUM(R140:$R$234)</f>
        <v>-1.4163095801377562E-2</v>
      </c>
      <c r="T140">
        <f t="shared" si="30"/>
        <v>1.5620069061438282E-4</v>
      </c>
      <c r="U140">
        <f t="shared" si="31"/>
        <v>1.4163117339378316E-2</v>
      </c>
      <c r="X140" s="1"/>
    </row>
    <row r="141" spans="1:24" x14ac:dyDescent="0.3">
      <c r="A141" s="7"/>
      <c r="B141">
        <f t="shared" si="32"/>
        <v>8.6999999999999851</v>
      </c>
      <c r="C141">
        <f t="shared" si="17"/>
        <v>0</v>
      </c>
      <c r="D141">
        <f t="shared" si="18"/>
        <v>-1938.4255889397509</v>
      </c>
      <c r="E141">
        <f t="shared" si="19"/>
        <v>0</v>
      </c>
      <c r="F141">
        <f t="shared" si="20"/>
        <v>37799.298984325142</v>
      </c>
      <c r="G141">
        <f t="shared" si="21"/>
        <v>0</v>
      </c>
      <c r="H141">
        <f t="shared" si="22"/>
        <v>16864.302623775806</v>
      </c>
      <c r="I141">
        <f t="shared" si="23"/>
        <v>16864.302623775806</v>
      </c>
      <c r="J141" s="41">
        <f t="shared" si="24"/>
        <v>1938.4255889397509</v>
      </c>
      <c r="K141">
        <f t="shared" si="25"/>
        <v>6.3621620725843906</v>
      </c>
      <c r="L141">
        <f t="shared" si="26"/>
        <v>37.78904886216079</v>
      </c>
      <c r="M141" s="41">
        <f t="shared" si="27"/>
        <v>65.761035180098546</v>
      </c>
      <c r="N141" s="5">
        <f t="shared" si="28"/>
        <v>0</v>
      </c>
      <c r="O141" s="4">
        <f>SUM($N$54:N141)*0.1+$O$30</f>
        <v>2.6E-7</v>
      </c>
      <c r="P141" s="4">
        <f>-SUM(O141:$O$234)</f>
        <v>-2.444000000000001E-5</v>
      </c>
      <c r="Q141" s="5">
        <f t="shared" si="29"/>
        <v>-1.1161687846639282E-6</v>
      </c>
      <c r="R141" s="4">
        <f>SUM($Q$54:Q141)*0.1+$O$8</f>
        <v>1.5608885734747871E-4</v>
      </c>
      <c r="S141" s="4">
        <f>-SUM(R141:$R$234)</f>
        <v>-1.4006895327151617E-2</v>
      </c>
      <c r="T141">
        <f t="shared" si="30"/>
        <v>1.5608907389065243E-4</v>
      </c>
      <c r="U141">
        <f t="shared" si="31"/>
        <v>1.4006916649262314E-2</v>
      </c>
      <c r="X141" s="1"/>
    </row>
    <row r="142" spans="1:24" x14ac:dyDescent="0.3">
      <c r="A142" s="7"/>
      <c r="B142">
        <f t="shared" si="32"/>
        <v>8.7999999999999847</v>
      </c>
      <c r="C142">
        <f t="shared" si="17"/>
        <v>0</v>
      </c>
      <c r="D142">
        <f t="shared" si="18"/>
        <v>-1938.4255889397509</v>
      </c>
      <c r="E142">
        <f t="shared" si="19"/>
        <v>0</v>
      </c>
      <c r="F142">
        <f t="shared" si="20"/>
        <v>37799.298984325142</v>
      </c>
      <c r="G142">
        <f t="shared" si="21"/>
        <v>0</v>
      </c>
      <c r="H142">
        <f t="shared" si="22"/>
        <v>17058.145182669778</v>
      </c>
      <c r="I142">
        <f t="shared" si="23"/>
        <v>17058.145182669778</v>
      </c>
      <c r="J142" s="41">
        <f t="shared" si="24"/>
        <v>1938.4255889397509</v>
      </c>
      <c r="K142">
        <f t="shared" si="25"/>
        <v>6.4352903722692671</v>
      </c>
      <c r="L142">
        <f t="shared" si="26"/>
        <v>37.78904886216079</v>
      </c>
      <c r="M142" s="41">
        <f t="shared" si="27"/>
        <v>65.768150376118598</v>
      </c>
      <c r="N142" s="5">
        <f t="shared" si="28"/>
        <v>0</v>
      </c>
      <c r="O142" s="4">
        <f>SUM($N$54:N142)*0.1+$O$30</f>
        <v>2.6E-7</v>
      </c>
      <c r="P142" s="4">
        <f>-SUM(O142:$O$234)</f>
        <v>-2.4180000000000009E-5</v>
      </c>
      <c r="Q142" s="5">
        <f t="shared" si="29"/>
        <v>-1.128998310924433E-6</v>
      </c>
      <c r="R142" s="4">
        <f>SUM($Q$54:Q142)*0.1+$O$8</f>
        <v>1.5597595751638629E-4</v>
      </c>
      <c r="S142" s="4">
        <f>-SUM(R142:$R$234)</f>
        <v>-1.3850806469804137E-2</v>
      </c>
      <c r="T142">
        <f t="shared" si="30"/>
        <v>1.5597617421629991E-4</v>
      </c>
      <c r="U142">
        <f t="shared" si="31"/>
        <v>1.3850827575865933E-2</v>
      </c>
      <c r="X142" s="1"/>
    </row>
    <row r="143" spans="1:24" x14ac:dyDescent="0.3">
      <c r="A143" s="7"/>
      <c r="B143">
        <f t="shared" si="32"/>
        <v>8.8999999999999844</v>
      </c>
      <c r="C143">
        <f t="shared" si="17"/>
        <v>0</v>
      </c>
      <c r="D143">
        <f t="shared" si="18"/>
        <v>-1938.4255889397509</v>
      </c>
      <c r="E143">
        <f t="shared" si="19"/>
        <v>0</v>
      </c>
      <c r="F143">
        <f t="shared" si="20"/>
        <v>37799.298984325142</v>
      </c>
      <c r="G143">
        <f t="shared" si="21"/>
        <v>0</v>
      </c>
      <c r="H143">
        <f t="shared" si="22"/>
        <v>17251.987741563753</v>
      </c>
      <c r="I143">
        <f t="shared" si="23"/>
        <v>17251.987741563753</v>
      </c>
      <c r="J143" s="41">
        <f t="shared" si="24"/>
        <v>1938.4255889397509</v>
      </c>
      <c r="K143">
        <f t="shared" si="25"/>
        <v>6.5084186719541455</v>
      </c>
      <c r="L143">
        <f t="shared" si="26"/>
        <v>37.78904886216079</v>
      </c>
      <c r="M143" s="41">
        <f t="shared" si="27"/>
        <v>65.775346105739104</v>
      </c>
      <c r="N143" s="5">
        <f t="shared" si="28"/>
        <v>0</v>
      </c>
      <c r="O143" s="4">
        <f>SUM($N$54:N143)*0.1+$O$30</f>
        <v>2.6E-7</v>
      </c>
      <c r="P143" s="4">
        <f>-SUM(O143:$O$234)</f>
        <v>-2.3920000000000008E-5</v>
      </c>
      <c r="Q143" s="5">
        <f t="shared" si="29"/>
        <v>-1.1418278371849379E-6</v>
      </c>
      <c r="R143" s="4">
        <f>SUM($Q$54:Q143)*0.1+$O$8</f>
        <v>1.5586177473266778E-4</v>
      </c>
      <c r="S143" s="4">
        <f>-SUM(R143:$R$234)</f>
        <v>-1.3694830512287752E-2</v>
      </c>
      <c r="T143">
        <f t="shared" si="30"/>
        <v>1.5586199159133338E-4</v>
      </c>
      <c r="U143">
        <f t="shared" si="31"/>
        <v>1.3694851402139696E-2</v>
      </c>
      <c r="X143" s="1"/>
    </row>
    <row r="144" spans="1:24" x14ac:dyDescent="0.3">
      <c r="A144" s="7"/>
      <c r="B144">
        <f t="shared" si="32"/>
        <v>8.999999999999984</v>
      </c>
      <c r="C144">
        <f t="shared" si="17"/>
        <v>0</v>
      </c>
      <c r="D144">
        <f t="shared" si="18"/>
        <v>-1938.4255889397509</v>
      </c>
      <c r="E144">
        <f t="shared" si="19"/>
        <v>0</v>
      </c>
      <c r="F144">
        <f t="shared" si="20"/>
        <v>37799.298984325142</v>
      </c>
      <c r="G144">
        <f t="shared" si="21"/>
        <v>0</v>
      </c>
      <c r="H144">
        <f t="shared" si="22"/>
        <v>17445.830300457728</v>
      </c>
      <c r="I144">
        <f t="shared" si="23"/>
        <v>17445.830300457728</v>
      </c>
      <c r="J144" s="41">
        <f t="shared" si="24"/>
        <v>1938.4255889397509</v>
      </c>
      <c r="K144">
        <f t="shared" si="25"/>
        <v>6.5815469716390238</v>
      </c>
      <c r="L144">
        <f t="shared" si="26"/>
        <v>37.78904886216079</v>
      </c>
      <c r="M144" s="41">
        <f t="shared" si="27"/>
        <v>65.782622342532221</v>
      </c>
      <c r="N144" s="5">
        <f t="shared" si="28"/>
        <v>0</v>
      </c>
      <c r="O144" s="4">
        <f>SUM($N$54:N144)*0.1+$O$30</f>
        <v>2.6E-7</v>
      </c>
      <c r="P144" s="4">
        <f>-SUM(O144:$O$234)</f>
        <v>-2.3660000000000007E-5</v>
      </c>
      <c r="Q144" s="5">
        <f t="shared" si="29"/>
        <v>-1.1546573634454429E-6</v>
      </c>
      <c r="R144" s="4">
        <f>SUM($Q$54:Q144)*0.1+$O$8</f>
        <v>1.5574630899632325E-4</v>
      </c>
      <c r="S144" s="4">
        <f>-SUM(R144:$R$234)</f>
        <v>-1.3538968737555081E-2</v>
      </c>
      <c r="T144">
        <f t="shared" si="30"/>
        <v>1.5574652601576126E-4</v>
      </c>
      <c r="U144">
        <f t="shared" si="31"/>
        <v>1.3538989411034114E-2</v>
      </c>
      <c r="X144" s="1"/>
    </row>
    <row r="145" spans="1:24" x14ac:dyDescent="0.3">
      <c r="A145" s="7"/>
      <c r="B145">
        <f t="shared" si="32"/>
        <v>9.0999999999999837</v>
      </c>
      <c r="C145">
        <f t="shared" si="17"/>
        <v>0</v>
      </c>
      <c r="D145">
        <f t="shared" si="18"/>
        <v>-1938.4255889397509</v>
      </c>
      <c r="E145">
        <f t="shared" si="19"/>
        <v>0</v>
      </c>
      <c r="F145">
        <f t="shared" si="20"/>
        <v>37799.298984325142</v>
      </c>
      <c r="G145">
        <f t="shared" si="21"/>
        <v>0</v>
      </c>
      <c r="H145">
        <f t="shared" si="22"/>
        <v>17639.6728593517</v>
      </c>
      <c r="I145">
        <f t="shared" si="23"/>
        <v>17639.6728593517</v>
      </c>
      <c r="J145" s="41">
        <f t="shared" si="24"/>
        <v>1938.4255889397509</v>
      </c>
      <c r="K145">
        <f t="shared" si="25"/>
        <v>6.6546752713239004</v>
      </c>
      <c r="L145">
        <f t="shared" si="26"/>
        <v>37.78904886216079</v>
      </c>
      <c r="M145" s="41">
        <f t="shared" si="27"/>
        <v>65.789979059786134</v>
      </c>
      <c r="N145" s="5">
        <f t="shared" si="28"/>
        <v>0</v>
      </c>
      <c r="O145" s="4">
        <f>SUM($N$54:N145)*0.1+$O$30</f>
        <v>2.6E-7</v>
      </c>
      <c r="P145" s="4">
        <f>-SUM(O145:$O$234)</f>
        <v>-2.3400000000000006E-5</v>
      </c>
      <c r="Q145" s="5">
        <f t="shared" si="29"/>
        <v>-1.1674868897059476E-6</v>
      </c>
      <c r="R145" s="4">
        <f>SUM($Q$54:Q145)*0.1+$O$8</f>
        <v>1.5562956030735264E-4</v>
      </c>
      <c r="S145" s="4">
        <f>-SUM(R145:$R$234)</f>
        <v>-1.3383222428558758E-2</v>
      </c>
      <c r="T145">
        <f t="shared" si="30"/>
        <v>1.5562977748959198E-4</v>
      </c>
      <c r="U145">
        <f t="shared" si="31"/>
        <v>1.3383242885499694E-2</v>
      </c>
      <c r="X145" s="1"/>
    </row>
    <row r="146" spans="1:24" x14ac:dyDescent="0.3">
      <c r="A146" s="7"/>
      <c r="B146">
        <f t="shared" si="32"/>
        <v>9.1999999999999833</v>
      </c>
      <c r="C146">
        <f t="shared" si="17"/>
        <v>0</v>
      </c>
      <c r="D146">
        <f t="shared" si="18"/>
        <v>-1938.4255889397509</v>
      </c>
      <c r="E146">
        <f t="shared" si="19"/>
        <v>0</v>
      </c>
      <c r="F146">
        <f t="shared" si="20"/>
        <v>37799.298984325142</v>
      </c>
      <c r="G146">
        <f t="shared" si="21"/>
        <v>0</v>
      </c>
      <c r="H146">
        <f t="shared" si="22"/>
        <v>17833.515418245675</v>
      </c>
      <c r="I146">
        <f t="shared" si="23"/>
        <v>17833.515418245675</v>
      </c>
      <c r="J146" s="41">
        <f t="shared" si="24"/>
        <v>1938.4255889397509</v>
      </c>
      <c r="K146">
        <f t="shared" si="25"/>
        <v>6.7278035710087787</v>
      </c>
      <c r="L146">
        <f t="shared" si="26"/>
        <v>37.78904886216079</v>
      </c>
      <c r="M146" s="41">
        <f t="shared" si="27"/>
        <v>65.797416230505632</v>
      </c>
      <c r="N146" s="5">
        <f t="shared" si="28"/>
        <v>0</v>
      </c>
      <c r="O146" s="4">
        <f>SUM($N$54:N146)*0.1+$O$30</f>
        <v>2.6E-7</v>
      </c>
      <c r="P146" s="4">
        <f>-SUM(O146:$O$234)</f>
        <v>-2.3140000000000005E-5</v>
      </c>
      <c r="Q146" s="5">
        <f t="shared" si="29"/>
        <v>-1.1803164159664526E-6</v>
      </c>
      <c r="R146" s="4">
        <f>SUM($Q$54:Q146)*0.1+$O$8</f>
        <v>1.55511528665756E-4</v>
      </c>
      <c r="S146" s="4">
        <f>-SUM(R146:$R$234)</f>
        <v>-1.3227592868251408E-2</v>
      </c>
      <c r="T146">
        <f t="shared" si="30"/>
        <v>1.5551174601283419E-4</v>
      </c>
      <c r="U146">
        <f t="shared" si="31"/>
        <v>1.3227613108486939E-2</v>
      </c>
      <c r="X146" s="1"/>
    </row>
    <row r="147" spans="1:24" x14ac:dyDescent="0.3">
      <c r="A147" s="7"/>
      <c r="B147">
        <f t="shared" si="32"/>
        <v>9.2999999999999829</v>
      </c>
      <c r="C147">
        <f t="shared" si="17"/>
        <v>0</v>
      </c>
      <c r="D147">
        <f t="shared" si="18"/>
        <v>-1938.4255889397509</v>
      </c>
      <c r="E147">
        <f t="shared" si="19"/>
        <v>0</v>
      </c>
      <c r="F147">
        <f t="shared" si="20"/>
        <v>37799.298984325142</v>
      </c>
      <c r="G147">
        <f t="shared" si="21"/>
        <v>0</v>
      </c>
      <c r="H147">
        <f t="shared" si="22"/>
        <v>18027.357977139651</v>
      </c>
      <c r="I147">
        <f t="shared" si="23"/>
        <v>18027.357977139651</v>
      </c>
      <c r="J147" s="41">
        <f t="shared" si="24"/>
        <v>1938.4255889397509</v>
      </c>
      <c r="K147">
        <f t="shared" si="25"/>
        <v>6.800931870693657</v>
      </c>
      <c r="L147">
        <f t="shared" si="26"/>
        <v>37.78904886216079</v>
      </c>
      <c r="M147" s="41">
        <f t="shared" si="27"/>
        <v>65.804933827412555</v>
      </c>
      <c r="N147" s="5">
        <f t="shared" si="28"/>
        <v>0</v>
      </c>
      <c r="O147" s="4">
        <f>SUM($N$54:N147)*0.1+$O$30</f>
        <v>2.6E-7</v>
      </c>
      <c r="P147" s="4">
        <f>-SUM(O147:$O$234)</f>
        <v>-2.2880000000000005E-5</v>
      </c>
      <c r="Q147" s="5">
        <f t="shared" si="29"/>
        <v>-1.1931459422269575E-6</v>
      </c>
      <c r="R147" s="4">
        <f>SUM($Q$54:Q147)*0.1+$O$8</f>
        <v>1.5539221407153331E-4</v>
      </c>
      <c r="S147" s="4">
        <f>-SUM(R147:$R$234)</f>
        <v>-1.3072081339585651E-2</v>
      </c>
      <c r="T147">
        <f t="shared" si="30"/>
        <v>1.5539243158549658E-4</v>
      </c>
      <c r="U147">
        <f t="shared" si="31"/>
        <v>1.3072101362946334E-2</v>
      </c>
      <c r="X147" s="1"/>
    </row>
    <row r="148" spans="1:24" x14ac:dyDescent="0.3">
      <c r="A148" s="7"/>
      <c r="B148">
        <f t="shared" si="32"/>
        <v>9.3999999999999826</v>
      </c>
      <c r="C148">
        <f t="shared" si="17"/>
        <v>0</v>
      </c>
      <c r="D148">
        <f t="shared" si="18"/>
        <v>-1938.4255889397509</v>
      </c>
      <c r="E148">
        <f t="shared" si="19"/>
        <v>0</v>
      </c>
      <c r="F148">
        <f t="shared" si="20"/>
        <v>37799.298984325142</v>
      </c>
      <c r="G148">
        <f t="shared" si="21"/>
        <v>0</v>
      </c>
      <c r="H148">
        <f t="shared" si="22"/>
        <v>18221.200536033626</v>
      </c>
      <c r="I148">
        <f t="shared" si="23"/>
        <v>18221.200536033626</v>
      </c>
      <c r="J148" s="41">
        <f t="shared" si="24"/>
        <v>1938.4255889397509</v>
      </c>
      <c r="K148">
        <f t="shared" si="25"/>
        <v>6.8740601703785353</v>
      </c>
      <c r="L148">
        <f t="shared" si="26"/>
        <v>37.78904886216079</v>
      </c>
      <c r="M148" s="41">
        <f t="shared" si="27"/>
        <v>65.812531822946255</v>
      </c>
      <c r="N148" s="5">
        <f t="shared" si="28"/>
        <v>0</v>
      </c>
      <c r="O148" s="4">
        <f>SUM($N$54:N148)*0.1+$O$30</f>
        <v>2.6E-7</v>
      </c>
      <c r="P148" s="4">
        <f>-SUM(O148:$O$234)</f>
        <v>-2.2620000000000004E-5</v>
      </c>
      <c r="Q148" s="5">
        <f t="shared" si="29"/>
        <v>-1.2059754684874625E-6</v>
      </c>
      <c r="R148" s="4">
        <f>SUM($Q$54:Q148)*0.1+$O$8</f>
        <v>1.5527161652468456E-4</v>
      </c>
      <c r="S148" s="4">
        <f>-SUM(R148:$R$234)</f>
        <v>-1.2916689125514115E-2</v>
      </c>
      <c r="T148">
        <f t="shared" si="30"/>
        <v>1.55271834207588E-4</v>
      </c>
      <c r="U148">
        <f t="shared" si="31"/>
        <v>1.2916708931828362E-2</v>
      </c>
      <c r="X148" s="1"/>
    </row>
    <row r="149" spans="1:24" x14ac:dyDescent="0.3">
      <c r="A149" s="7"/>
      <c r="B149">
        <f t="shared" si="32"/>
        <v>9.4999999999999822</v>
      </c>
      <c r="C149">
        <f t="shared" si="17"/>
        <v>0</v>
      </c>
      <c r="D149">
        <f t="shared" si="18"/>
        <v>-1938.4255889397509</v>
      </c>
      <c r="E149">
        <f t="shared" si="19"/>
        <v>0</v>
      </c>
      <c r="F149">
        <f t="shared" si="20"/>
        <v>37799.298984325142</v>
      </c>
      <c r="G149">
        <f t="shared" si="21"/>
        <v>0</v>
      </c>
      <c r="H149">
        <f t="shared" si="22"/>
        <v>18415.043094927598</v>
      </c>
      <c r="I149">
        <f t="shared" si="23"/>
        <v>18415.043094927598</v>
      </c>
      <c r="J149" s="41">
        <f t="shared" si="24"/>
        <v>1938.4255889397509</v>
      </c>
      <c r="K149">
        <f t="shared" si="25"/>
        <v>6.9471884700634128</v>
      </c>
      <c r="L149">
        <f t="shared" si="26"/>
        <v>37.78904886216079</v>
      </c>
      <c r="M149" s="41">
        <f t="shared" si="27"/>
        <v>65.820210189264131</v>
      </c>
      <c r="N149" s="5">
        <f t="shared" si="28"/>
        <v>0</v>
      </c>
      <c r="O149" s="4">
        <f>SUM($N$54:N149)*0.1+$O$30</f>
        <v>2.6E-7</v>
      </c>
      <c r="P149" s="4">
        <f>-SUM(O149:$O$234)</f>
        <v>-2.2360000000000003E-5</v>
      </c>
      <c r="Q149" s="5">
        <f t="shared" si="29"/>
        <v>-1.2188049947479671E-6</v>
      </c>
      <c r="R149" s="4">
        <f>SUM($Q$54:Q149)*0.1+$O$8</f>
        <v>1.5514973602520976E-4</v>
      </c>
      <c r="S149" s="4">
        <f>-SUM(R149:$R$234)</f>
        <v>-1.2761417508989431E-2</v>
      </c>
      <c r="T149">
        <f t="shared" si="30"/>
        <v>1.5514995387911745E-4</v>
      </c>
      <c r="U149">
        <f t="shared" si="31"/>
        <v>1.2761437098083507E-2</v>
      </c>
      <c r="X149" s="1"/>
    </row>
    <row r="150" spans="1:24" x14ac:dyDescent="0.3">
      <c r="A150" s="7"/>
      <c r="B150">
        <f t="shared" si="32"/>
        <v>9.5999999999999819</v>
      </c>
      <c r="C150">
        <f t="shared" si="17"/>
        <v>0</v>
      </c>
      <c r="D150">
        <f t="shared" si="18"/>
        <v>-1938.4255889397509</v>
      </c>
      <c r="E150">
        <f t="shared" si="19"/>
        <v>0</v>
      </c>
      <c r="F150">
        <f t="shared" si="20"/>
        <v>37799.298984325142</v>
      </c>
      <c r="G150">
        <f t="shared" si="21"/>
        <v>0</v>
      </c>
      <c r="H150">
        <f t="shared" si="22"/>
        <v>18608.885653821573</v>
      </c>
      <c r="I150">
        <f t="shared" si="23"/>
        <v>18608.885653821573</v>
      </c>
      <c r="J150" s="41">
        <f t="shared" si="24"/>
        <v>1938.4255889397509</v>
      </c>
      <c r="K150">
        <f t="shared" si="25"/>
        <v>7.0203167697482902</v>
      </c>
      <c r="L150">
        <f t="shared" si="26"/>
        <v>37.78904886216079</v>
      </c>
      <c r="M150" s="41">
        <f t="shared" si="27"/>
        <v>65.827968898242162</v>
      </c>
      <c r="N150" s="5">
        <f t="shared" si="28"/>
        <v>0</v>
      </c>
      <c r="O150" s="4">
        <f>SUM($N$54:N150)*0.1+$O$30</f>
        <v>2.6E-7</v>
      </c>
      <c r="P150" s="4">
        <f>-SUM(O150:$O$234)</f>
        <v>-2.2100000000000002E-5</v>
      </c>
      <c r="Q150" s="5">
        <f t="shared" si="29"/>
        <v>-1.2316345210084722E-6</v>
      </c>
      <c r="R150" s="4">
        <f>SUM($Q$54:Q150)*0.1+$O$8</f>
        <v>1.5502657257310891E-4</v>
      </c>
      <c r="S150" s="4">
        <f>-SUM(R150:$R$234)</f>
        <v>-1.2606267772964221E-2</v>
      </c>
      <c r="T150">
        <f t="shared" si="30"/>
        <v>1.5502679060009402E-4</v>
      </c>
      <c r="U150">
        <f t="shared" si="31"/>
        <v>1.2606287144662234E-2</v>
      </c>
      <c r="X150" s="1"/>
    </row>
    <row r="151" spans="1:24" x14ac:dyDescent="0.3">
      <c r="A151" s="7"/>
      <c r="B151">
        <f t="shared" si="32"/>
        <v>9.6999999999999815</v>
      </c>
      <c r="C151">
        <f t="shared" si="17"/>
        <v>0</v>
      </c>
      <c r="D151">
        <f t="shared" si="18"/>
        <v>-1938.4255889397509</v>
      </c>
      <c r="E151">
        <f t="shared" si="19"/>
        <v>0</v>
      </c>
      <c r="F151">
        <f t="shared" si="20"/>
        <v>37799.298984325142</v>
      </c>
      <c r="G151">
        <f t="shared" si="21"/>
        <v>0</v>
      </c>
      <c r="H151">
        <f t="shared" si="22"/>
        <v>18802.728212715549</v>
      </c>
      <c r="I151">
        <f t="shared" si="23"/>
        <v>18802.728212715549</v>
      </c>
      <c r="J151" s="41">
        <f t="shared" si="24"/>
        <v>1938.4255889397509</v>
      </c>
      <c r="K151">
        <f t="shared" si="25"/>
        <v>7.0934450694331685</v>
      </c>
      <c r="L151">
        <f t="shared" si="26"/>
        <v>37.78904886216079</v>
      </c>
      <c r="M151" s="41">
        <f t="shared" si="27"/>
        <v>65.835807921475322</v>
      </c>
      <c r="N151" s="5">
        <f t="shared" si="28"/>
        <v>0</v>
      </c>
      <c r="O151" s="4">
        <f>SUM($N$54:N151)*0.1+$O$30</f>
        <v>2.6E-7</v>
      </c>
      <c r="P151" s="4">
        <f>-SUM(O151:$O$234)</f>
        <v>-2.1840000000000001E-5</v>
      </c>
      <c r="Q151" s="5">
        <f t="shared" si="29"/>
        <v>-1.244464047268977E-6</v>
      </c>
      <c r="R151" s="4">
        <f>SUM($Q$54:Q151)*0.1+$O$8</f>
        <v>1.54902126168382E-4</v>
      </c>
      <c r="S151" s="4">
        <f>-SUM(R151:$R$234)</f>
        <v>-1.2451241200391112E-2</v>
      </c>
      <c r="T151">
        <f t="shared" si="30"/>
        <v>1.54902344370527E-4</v>
      </c>
      <c r="U151">
        <f t="shared" si="31"/>
        <v>1.2451260354515003E-2</v>
      </c>
      <c r="X151" s="1"/>
    </row>
    <row r="152" spans="1:24" x14ac:dyDescent="0.3">
      <c r="A152" s="7"/>
      <c r="B152">
        <f t="shared" si="32"/>
        <v>9.7999999999999812</v>
      </c>
      <c r="C152">
        <f t="shared" si="17"/>
        <v>0</v>
      </c>
      <c r="D152">
        <f t="shared" si="18"/>
        <v>-1938.4255889397509</v>
      </c>
      <c r="E152">
        <f t="shared" si="19"/>
        <v>0</v>
      </c>
      <c r="F152">
        <f t="shared" si="20"/>
        <v>37799.298984325142</v>
      </c>
      <c r="G152">
        <f t="shared" si="21"/>
        <v>0</v>
      </c>
      <c r="H152">
        <f t="shared" si="22"/>
        <v>18996.570771609524</v>
      </c>
      <c r="I152">
        <f t="shared" si="23"/>
        <v>18996.570771609524</v>
      </c>
      <c r="J152" s="41">
        <f t="shared" si="24"/>
        <v>1938.4255889397509</v>
      </c>
      <c r="K152">
        <f t="shared" si="25"/>
        <v>7.1665733691180469</v>
      </c>
      <c r="L152">
        <f t="shared" si="26"/>
        <v>37.78904886216079</v>
      </c>
      <c r="M152" s="41">
        <f t="shared" si="27"/>
        <v>65.843727230278205</v>
      </c>
      <c r="N152" s="5">
        <f t="shared" si="28"/>
        <v>0</v>
      </c>
      <c r="O152" s="4">
        <f>SUM($N$54:N152)*0.1+$O$30</f>
        <v>2.6E-7</v>
      </c>
      <c r="P152" s="4">
        <f>-SUM(O152:$O$234)</f>
        <v>-2.158E-5</v>
      </c>
      <c r="Q152" s="5">
        <f t="shared" si="29"/>
        <v>-1.2572935735294821E-6</v>
      </c>
      <c r="R152" s="4">
        <f>SUM($Q$54:Q152)*0.1+$O$8</f>
        <v>1.5477639681102907E-4</v>
      </c>
      <c r="S152" s="4">
        <f>-SUM(R152:$R$234)</f>
        <v>-1.2296339074222729E-2</v>
      </c>
      <c r="T152">
        <f t="shared" si="30"/>
        <v>1.5477661519042575E-4</v>
      </c>
      <c r="U152">
        <f t="shared" si="31"/>
        <v>1.229635801059227E-2</v>
      </c>
      <c r="X152" s="1"/>
    </row>
    <row r="153" spans="1:24" x14ac:dyDescent="0.3">
      <c r="A153" s="7"/>
      <c r="B153">
        <f t="shared" si="32"/>
        <v>9.8999999999999808</v>
      </c>
      <c r="C153">
        <f t="shared" si="17"/>
        <v>0</v>
      </c>
      <c r="D153">
        <f t="shared" si="18"/>
        <v>-1938.4255889397509</v>
      </c>
      <c r="E153">
        <f t="shared" si="19"/>
        <v>0</v>
      </c>
      <c r="F153">
        <f t="shared" si="20"/>
        <v>37799.298984325142</v>
      </c>
      <c r="G153">
        <f t="shared" si="21"/>
        <v>0</v>
      </c>
      <c r="H153">
        <f t="shared" si="22"/>
        <v>19190.413330503496</v>
      </c>
      <c r="I153">
        <f t="shared" si="23"/>
        <v>19190.413330503496</v>
      </c>
      <c r="J153" s="41">
        <f t="shared" si="24"/>
        <v>1938.4255889397509</v>
      </c>
      <c r="K153">
        <f t="shared" si="25"/>
        <v>7.2397016688029243</v>
      </c>
      <c r="L153">
        <f t="shared" si="26"/>
        <v>37.78904886216079</v>
      </c>
      <c r="M153" s="41">
        <f t="shared" si="27"/>
        <v>65.851726795685437</v>
      </c>
      <c r="N153" s="5">
        <f t="shared" si="28"/>
        <v>0</v>
      </c>
      <c r="O153" s="4">
        <f>SUM($N$54:N153)*0.1+$O$30</f>
        <v>2.6E-7</v>
      </c>
      <c r="P153" s="4">
        <f>-SUM(O153:$O$234)</f>
        <v>-2.1319999999999999E-5</v>
      </c>
      <c r="Q153" s="5">
        <f t="shared" si="29"/>
        <v>-1.2701230997899867E-6</v>
      </c>
      <c r="R153" s="4">
        <f>SUM($Q$54:Q153)*0.1+$O$8</f>
        <v>1.5464938450105006E-4</v>
      </c>
      <c r="S153" s="4">
        <f>-SUM(R153:$R$234)</f>
        <v>-1.2141562677411701E-2</v>
      </c>
      <c r="T153">
        <f t="shared" si="30"/>
        <v>1.5464960305979975E-4</v>
      </c>
      <c r="U153">
        <f t="shared" si="31"/>
        <v>1.2141581395844481E-2</v>
      </c>
      <c r="X153" s="1"/>
    </row>
    <row r="154" spans="1:24" x14ac:dyDescent="0.3">
      <c r="A154" s="7"/>
      <c r="B154">
        <f t="shared" si="32"/>
        <v>9.9999999999999805</v>
      </c>
      <c r="C154">
        <f t="shared" si="17"/>
        <v>0</v>
      </c>
      <c r="D154">
        <f t="shared" si="18"/>
        <v>-1938.4255889397509</v>
      </c>
      <c r="E154">
        <f t="shared" si="19"/>
        <v>0</v>
      </c>
      <c r="F154">
        <f t="shared" si="20"/>
        <v>37799.298984325142</v>
      </c>
      <c r="G154">
        <f t="shared" si="21"/>
        <v>0</v>
      </c>
      <c r="H154">
        <f t="shared" si="22"/>
        <v>19384.255889397471</v>
      </c>
      <c r="I154">
        <f t="shared" si="23"/>
        <v>19384.255889397471</v>
      </c>
      <c r="J154" s="41">
        <f t="shared" si="24"/>
        <v>1938.4255889397509</v>
      </c>
      <c r="K154">
        <f t="shared" si="25"/>
        <v>7.3128299684878026</v>
      </c>
      <c r="L154">
        <f t="shared" si="26"/>
        <v>37.78904886216079</v>
      </c>
      <c r="M154" s="41">
        <f t="shared" si="27"/>
        <v>65.859806588452273</v>
      </c>
      <c r="N154" s="5">
        <f t="shared" si="28"/>
        <v>0</v>
      </c>
      <c r="O154" s="4">
        <f>SUM($N$54:N154)*0.1+$O$30</f>
        <v>2.6E-7</v>
      </c>
      <c r="P154" s="4">
        <f>-SUM(O154:$O$234)</f>
        <v>-2.1059999999999998E-5</v>
      </c>
      <c r="Q154" s="5">
        <f t="shared" si="29"/>
        <v>-1.2829526260504918E-6</v>
      </c>
      <c r="R154" s="4">
        <f>SUM($Q$54:Q154)*0.1+$O$8</f>
        <v>1.5452108923844502E-4</v>
      </c>
      <c r="S154" s="4">
        <f>-SUM(R154:$R$234)</f>
        <v>-1.1986913292910652E-2</v>
      </c>
      <c r="T154">
        <f t="shared" si="30"/>
        <v>1.5452130797865868E-4</v>
      </c>
      <c r="U154">
        <f t="shared" si="31"/>
        <v>1.1986931793222072E-2</v>
      </c>
      <c r="X154" s="1"/>
    </row>
    <row r="155" spans="1:24" x14ac:dyDescent="0.3">
      <c r="A155" s="7"/>
      <c r="B155">
        <f t="shared" si="32"/>
        <v>10.09999999999998</v>
      </c>
      <c r="C155">
        <f t="shared" si="17"/>
        <v>0</v>
      </c>
      <c r="D155">
        <f t="shared" si="18"/>
        <v>-1938.4255889397509</v>
      </c>
      <c r="E155">
        <f t="shared" si="19"/>
        <v>0</v>
      </c>
      <c r="F155">
        <f t="shared" si="20"/>
        <v>37799.298984325142</v>
      </c>
      <c r="G155">
        <f t="shared" si="21"/>
        <v>0</v>
      </c>
      <c r="H155">
        <f t="shared" si="22"/>
        <v>19578.098448291446</v>
      </c>
      <c r="I155">
        <f t="shared" si="23"/>
        <v>19578.098448291446</v>
      </c>
      <c r="J155" s="41">
        <f t="shared" si="24"/>
        <v>1938.4255889397509</v>
      </c>
      <c r="K155">
        <f t="shared" si="25"/>
        <v>7.385958268172681</v>
      </c>
      <c r="L155">
        <f t="shared" si="26"/>
        <v>37.78904886216079</v>
      </c>
      <c r="M155" s="41">
        <f t="shared" si="27"/>
        <v>65.867966579055079</v>
      </c>
      <c r="N155" s="5">
        <f t="shared" si="28"/>
        <v>0</v>
      </c>
      <c r="O155" s="4">
        <f>SUM($N$54:N155)*0.1+$O$30</f>
        <v>2.6E-7</v>
      </c>
      <c r="P155" s="4">
        <f>-SUM(O155:$O$234)</f>
        <v>-2.0799999999999997E-5</v>
      </c>
      <c r="Q155" s="5">
        <f t="shared" si="29"/>
        <v>-1.2957821523109968E-6</v>
      </c>
      <c r="R155" s="4">
        <f>SUM($Q$54:Q155)*0.1+$O$8</f>
        <v>1.5439151102321393E-4</v>
      </c>
      <c r="S155" s="4">
        <f>-SUM(R155:$R$234)</f>
        <v>-1.1832392203672205E-2</v>
      </c>
      <c r="T155">
        <f t="shared" si="30"/>
        <v>1.5439172994701235E-4</v>
      </c>
      <c r="U155">
        <f t="shared" si="31"/>
        <v>1.1832410485675468E-2</v>
      </c>
      <c r="X155" s="1"/>
    </row>
    <row r="156" spans="1:24" x14ac:dyDescent="0.3">
      <c r="A156" s="7"/>
      <c r="B156">
        <f t="shared" si="32"/>
        <v>10.19999999999998</v>
      </c>
      <c r="C156">
        <f t="shared" si="17"/>
        <v>0</v>
      </c>
      <c r="D156">
        <f t="shared" si="18"/>
        <v>-1938.4255889397509</v>
      </c>
      <c r="E156">
        <f t="shared" si="19"/>
        <v>0</v>
      </c>
      <c r="F156">
        <f t="shared" si="20"/>
        <v>37799.298984325142</v>
      </c>
      <c r="G156">
        <f t="shared" si="21"/>
        <v>0</v>
      </c>
      <c r="H156">
        <f t="shared" si="22"/>
        <v>19771.941007185422</v>
      </c>
      <c r="I156">
        <f t="shared" si="23"/>
        <v>19771.941007185422</v>
      </c>
      <c r="J156" s="41">
        <f t="shared" si="24"/>
        <v>1938.4255889397509</v>
      </c>
      <c r="K156">
        <f t="shared" si="25"/>
        <v>7.4590865678575593</v>
      </c>
      <c r="L156">
        <f t="shared" si="26"/>
        <v>37.78904886216079</v>
      </c>
      <c r="M156" s="41">
        <f t="shared" si="27"/>
        <v>65.876206737691874</v>
      </c>
      <c r="N156" s="5">
        <f t="shared" si="28"/>
        <v>0</v>
      </c>
      <c r="O156" s="4">
        <f>SUM($N$54:N156)*0.1+$O$30</f>
        <v>2.6E-7</v>
      </c>
      <c r="P156" s="4">
        <f>-SUM(O156:$O$234)</f>
        <v>-2.0539999999999996E-5</v>
      </c>
      <c r="Q156" s="5">
        <f t="shared" si="29"/>
        <v>-1.3086116785715017E-6</v>
      </c>
      <c r="R156" s="4">
        <f>SUM($Q$54:Q156)*0.1+$O$8</f>
        <v>1.5426064985535676E-4</v>
      </c>
      <c r="S156" s="4">
        <f>-SUM(R156:$R$234)</f>
        <v>-1.1678000692648991E-2</v>
      </c>
      <c r="T156">
        <f t="shared" si="30"/>
        <v>1.542608689648706E-4</v>
      </c>
      <c r="U156">
        <f t="shared" si="31"/>
        <v>1.16780187561551E-2</v>
      </c>
      <c r="X156" s="1"/>
    </row>
    <row r="157" spans="1:24" x14ac:dyDescent="0.3">
      <c r="A157" s="7"/>
      <c r="B157">
        <f t="shared" si="32"/>
        <v>10.299999999999979</v>
      </c>
      <c r="C157">
        <f t="shared" si="17"/>
        <v>0</v>
      </c>
      <c r="D157">
        <f t="shared" si="18"/>
        <v>-1938.4255889397509</v>
      </c>
      <c r="E157">
        <f t="shared" si="19"/>
        <v>0</v>
      </c>
      <c r="F157">
        <f t="shared" si="20"/>
        <v>37799.298984325142</v>
      </c>
      <c r="G157">
        <f t="shared" si="21"/>
        <v>0</v>
      </c>
      <c r="H157">
        <f t="shared" si="22"/>
        <v>19965.783566079393</v>
      </c>
      <c r="I157">
        <f t="shared" si="23"/>
        <v>19965.783566079393</v>
      </c>
      <c r="J157" s="41">
        <f t="shared" si="24"/>
        <v>1938.4255889397509</v>
      </c>
      <c r="K157">
        <f t="shared" si="25"/>
        <v>7.5322148675424359</v>
      </c>
      <c r="L157">
        <f t="shared" si="26"/>
        <v>37.78904886216079</v>
      </c>
      <c r="M157" s="41">
        <f t="shared" si="27"/>
        <v>65.884527034282911</v>
      </c>
      <c r="N157" s="5">
        <f t="shared" si="28"/>
        <v>0</v>
      </c>
      <c r="O157" s="4">
        <f>SUM($N$54:N157)*0.1+$O$30</f>
        <v>2.6E-7</v>
      </c>
      <c r="P157" s="4">
        <f>-SUM(O157:$O$234)</f>
        <v>-2.0279999999999996E-5</v>
      </c>
      <c r="Q157" s="5">
        <f t="shared" si="29"/>
        <v>-1.3214412048320065E-6</v>
      </c>
      <c r="R157" s="4">
        <f>SUM($Q$54:Q157)*0.1+$O$8</f>
        <v>1.5412850573487356E-4</v>
      </c>
      <c r="S157" s="4">
        <f>-SUM(R157:$R$234)</f>
        <v>-1.1523740042793638E-2</v>
      </c>
      <c r="T157">
        <f t="shared" si="30"/>
        <v>1.5412872503224359E-4</v>
      </c>
      <c r="U157">
        <f t="shared" si="31"/>
        <v>1.1523757887611381E-2</v>
      </c>
      <c r="X157" s="1"/>
    </row>
    <row r="158" spans="1:24" x14ac:dyDescent="0.3">
      <c r="A158" s="7"/>
      <c r="B158">
        <f t="shared" si="32"/>
        <v>10.399999999999979</v>
      </c>
      <c r="C158">
        <f t="shared" si="17"/>
        <v>0</v>
      </c>
      <c r="D158">
        <f t="shared" si="18"/>
        <v>-1938.4255889397509</v>
      </c>
      <c r="E158">
        <f t="shared" si="19"/>
        <v>0</v>
      </c>
      <c r="F158">
        <f t="shared" si="20"/>
        <v>37799.298984325142</v>
      </c>
      <c r="G158">
        <f t="shared" si="21"/>
        <v>0</v>
      </c>
      <c r="H158">
        <f t="shared" si="22"/>
        <v>20159.626124973369</v>
      </c>
      <c r="I158">
        <f t="shared" si="23"/>
        <v>20159.626124973369</v>
      </c>
      <c r="J158" s="41">
        <f t="shared" si="24"/>
        <v>1938.4255889397509</v>
      </c>
      <c r="K158">
        <f t="shared" si="25"/>
        <v>7.6053431672273142</v>
      </c>
      <c r="L158">
        <f t="shared" si="26"/>
        <v>37.78904886216079</v>
      </c>
      <c r="M158" s="41">
        <f t="shared" si="27"/>
        <v>65.892927438471119</v>
      </c>
      <c r="N158" s="5">
        <f t="shared" si="28"/>
        <v>0</v>
      </c>
      <c r="O158" s="4">
        <f>SUM($N$54:N158)*0.1+$O$30</f>
        <v>2.6E-7</v>
      </c>
      <c r="P158" s="4">
        <f>-SUM(O158:$O$234)</f>
        <v>-2.0019999999999995E-5</v>
      </c>
      <c r="Q158" s="5">
        <f t="shared" si="29"/>
        <v>-1.3342707310925114E-6</v>
      </c>
      <c r="R158" s="4">
        <f>SUM($Q$54:Q158)*0.1+$O$8</f>
        <v>1.5399507866176431E-4</v>
      </c>
      <c r="S158" s="4">
        <f>-SUM(R158:$R$234)</f>
        <v>-1.1369611537058764E-2</v>
      </c>
      <c r="T158">
        <f t="shared" si="30"/>
        <v>1.5399529814914148E-4</v>
      </c>
      <c r="U158">
        <f t="shared" si="31"/>
        <v>1.1369629162994707E-2</v>
      </c>
      <c r="X158" s="1"/>
    </row>
    <row r="159" spans="1:24" x14ac:dyDescent="0.3">
      <c r="A159" s="7"/>
      <c r="B159">
        <f t="shared" si="32"/>
        <v>10.499999999999979</v>
      </c>
      <c r="C159">
        <f t="shared" si="17"/>
        <v>0</v>
      </c>
      <c r="D159">
        <f t="shared" si="18"/>
        <v>-1938.4255889397509</v>
      </c>
      <c r="E159">
        <f t="shared" si="19"/>
        <v>0</v>
      </c>
      <c r="F159">
        <f t="shared" si="20"/>
        <v>37799.298984325142</v>
      </c>
      <c r="G159">
        <f t="shared" si="21"/>
        <v>0</v>
      </c>
      <c r="H159">
        <f t="shared" si="22"/>
        <v>20353.468683867344</v>
      </c>
      <c r="I159">
        <f t="shared" si="23"/>
        <v>20353.468683867344</v>
      </c>
      <c r="J159" s="41">
        <f t="shared" si="24"/>
        <v>1938.4255889397509</v>
      </c>
      <c r="K159">
        <f t="shared" si="25"/>
        <v>7.6784714669121925</v>
      </c>
      <c r="L159">
        <f t="shared" si="26"/>
        <v>37.78904886216079</v>
      </c>
      <c r="M159" s="41">
        <f t="shared" si="27"/>
        <v>65.901407919622713</v>
      </c>
      <c r="N159" s="5">
        <f t="shared" si="28"/>
        <v>0</v>
      </c>
      <c r="O159" s="4">
        <f>SUM($N$54:N159)*0.1+$O$30</f>
        <v>2.6E-7</v>
      </c>
      <c r="P159" s="4">
        <f>-SUM(O159:$O$234)</f>
        <v>-1.9759999999999994E-5</v>
      </c>
      <c r="Q159" s="5">
        <f t="shared" si="29"/>
        <v>-1.3471002573530164E-6</v>
      </c>
      <c r="R159" s="4">
        <f>SUM($Q$54:Q159)*0.1+$O$8</f>
        <v>1.53860368636029E-4</v>
      </c>
      <c r="S159" s="4">
        <f>-SUM(R159:$R$234)</f>
        <v>-1.1215616458396999E-2</v>
      </c>
      <c r="T159">
        <f t="shared" si="30"/>
        <v>1.5386058831557461E-4</v>
      </c>
      <c r="U159">
        <f t="shared" si="31"/>
        <v>1.1215633865255483E-2</v>
      </c>
      <c r="X159" s="1"/>
    </row>
    <row r="160" spans="1:24" x14ac:dyDescent="0.3">
      <c r="A160" s="7"/>
      <c r="B160">
        <f t="shared" si="32"/>
        <v>10.599999999999978</v>
      </c>
      <c r="C160">
        <f t="shared" si="17"/>
        <v>0</v>
      </c>
      <c r="D160">
        <f t="shared" si="18"/>
        <v>-1938.4255889397509</v>
      </c>
      <c r="E160">
        <f t="shared" si="19"/>
        <v>0</v>
      </c>
      <c r="F160">
        <f t="shared" si="20"/>
        <v>37799.298984325142</v>
      </c>
      <c r="G160">
        <f t="shared" si="21"/>
        <v>0</v>
      </c>
      <c r="H160">
        <f t="shared" si="22"/>
        <v>20547.31124276132</v>
      </c>
      <c r="I160">
        <f t="shared" si="23"/>
        <v>20547.31124276132</v>
      </c>
      <c r="J160" s="41">
        <f t="shared" si="24"/>
        <v>1938.4255889397509</v>
      </c>
      <c r="K160">
        <f t="shared" si="25"/>
        <v>7.7515997665970708</v>
      </c>
      <c r="L160">
        <f t="shared" si="26"/>
        <v>37.78904886216079</v>
      </c>
      <c r="M160" s="41">
        <f t="shared" si="27"/>
        <v>65.90996844682779</v>
      </c>
      <c r="N160" s="5">
        <f t="shared" si="28"/>
        <v>0</v>
      </c>
      <c r="O160" s="4">
        <f>SUM($N$54:N160)*0.1+$O$30</f>
        <v>2.6E-7</v>
      </c>
      <c r="P160" s="4">
        <f>-SUM(O160:$O$234)</f>
        <v>-1.9499999999999993E-5</v>
      </c>
      <c r="Q160" s="5">
        <f t="shared" si="29"/>
        <v>-1.3599297836135212E-6</v>
      </c>
      <c r="R160" s="4">
        <f>SUM($Q$54:Q160)*0.1+$O$8</f>
        <v>1.5372437565766767E-4</v>
      </c>
      <c r="S160" s="4">
        <f>-SUM(R160:$R$234)</f>
        <v>-1.1061756089760968E-2</v>
      </c>
      <c r="T160">
        <f t="shared" si="30"/>
        <v>1.5372459553155354E-4</v>
      </c>
      <c r="U160">
        <f t="shared" si="31"/>
        <v>1.1061773277344093E-2</v>
      </c>
      <c r="X160" s="1"/>
    </row>
    <row r="161" spans="1:24" x14ac:dyDescent="0.3">
      <c r="A161" s="7"/>
      <c r="B161">
        <f t="shared" si="32"/>
        <v>10.699999999999978</v>
      </c>
      <c r="C161">
        <f t="shared" si="17"/>
        <v>0</v>
      </c>
      <c r="D161">
        <f t="shared" si="18"/>
        <v>-1938.4255889397509</v>
      </c>
      <c r="E161">
        <f t="shared" si="19"/>
        <v>0</v>
      </c>
      <c r="F161">
        <f t="shared" si="20"/>
        <v>37799.298984325142</v>
      </c>
      <c r="G161">
        <f t="shared" si="21"/>
        <v>0</v>
      </c>
      <c r="H161">
        <f t="shared" si="22"/>
        <v>20741.153801655291</v>
      </c>
      <c r="I161">
        <f t="shared" si="23"/>
        <v>20741.153801655291</v>
      </c>
      <c r="J161" s="41">
        <f t="shared" si="24"/>
        <v>1938.4255889397509</v>
      </c>
      <c r="K161">
        <f t="shared" si="25"/>
        <v>7.8247280662819474</v>
      </c>
      <c r="L161">
        <f t="shared" si="26"/>
        <v>37.78904886216079</v>
      </c>
      <c r="M161" s="41">
        <f t="shared" si="27"/>
        <v>65.918608988900758</v>
      </c>
      <c r="N161" s="5">
        <f t="shared" si="28"/>
        <v>0</v>
      </c>
      <c r="O161" s="4">
        <f>SUM($N$54:N161)*0.1+$O$30</f>
        <v>2.6E-7</v>
      </c>
      <c r="P161" s="4">
        <f>-SUM(O161:$O$234)</f>
        <v>-1.9239999999999992E-5</v>
      </c>
      <c r="Q161" s="5">
        <f t="shared" si="29"/>
        <v>-1.3727593098740261E-6</v>
      </c>
      <c r="R161" s="4">
        <f>SUM($Q$54:Q161)*0.1+$O$8</f>
        <v>1.5358709972668026E-4</v>
      </c>
      <c r="S161" s="4">
        <f>-SUM(R161:$R$234)</f>
        <v>-1.0908031714103299E-2</v>
      </c>
      <c r="T161">
        <f t="shared" si="30"/>
        <v>1.535873197970888E-4</v>
      </c>
      <c r="U161">
        <f t="shared" si="31"/>
        <v>1.090804868221092E-2</v>
      </c>
      <c r="X161" s="1"/>
    </row>
    <row r="162" spans="1:24" x14ac:dyDescent="0.3">
      <c r="A162" s="7"/>
      <c r="B162">
        <f t="shared" si="32"/>
        <v>10.799999999999978</v>
      </c>
      <c r="C162">
        <f t="shared" si="17"/>
        <v>0</v>
      </c>
      <c r="D162">
        <f t="shared" si="18"/>
        <v>-1938.4255889397509</v>
      </c>
      <c r="E162">
        <f t="shared" si="19"/>
        <v>0</v>
      </c>
      <c r="F162">
        <f t="shared" si="20"/>
        <v>37799.298984325142</v>
      </c>
      <c r="G162">
        <f t="shared" si="21"/>
        <v>0</v>
      </c>
      <c r="H162">
        <f t="shared" si="22"/>
        <v>20934.996360549267</v>
      </c>
      <c r="I162">
        <f t="shared" si="23"/>
        <v>20934.996360549267</v>
      </c>
      <c r="J162" s="41">
        <f t="shared" si="24"/>
        <v>1938.4255889397509</v>
      </c>
      <c r="K162">
        <f t="shared" si="25"/>
        <v>7.8978563659668257</v>
      </c>
      <c r="L162">
        <f t="shared" si="26"/>
        <v>37.78904886216079</v>
      </c>
      <c r="M162" s="41">
        <f t="shared" si="27"/>
        <v>65.927329514380986</v>
      </c>
      <c r="N162" s="5">
        <f t="shared" si="28"/>
        <v>0</v>
      </c>
      <c r="O162" s="4">
        <f>SUM($N$54:N162)*0.1+$O$30</f>
        <v>2.6E-7</v>
      </c>
      <c r="P162" s="4">
        <f>-SUM(O162:$O$234)</f>
        <v>-1.8979999999999991E-5</v>
      </c>
      <c r="Q162" s="5">
        <f t="shared" si="29"/>
        <v>-1.3855888361345309E-6</v>
      </c>
      <c r="R162" s="4">
        <f>SUM($Q$54:Q162)*0.1+$O$8</f>
        <v>1.5344854084306682E-4</v>
      </c>
      <c r="S162" s="4">
        <f>-SUM(R162:$R$234)</f>
        <v>-1.0754444614376621E-2</v>
      </c>
      <c r="T162">
        <f t="shared" si="30"/>
        <v>1.5344876111219127E-4</v>
      </c>
      <c r="U162">
        <f t="shared" si="31"/>
        <v>1.0754461362806335E-2</v>
      </c>
      <c r="X162" s="1"/>
    </row>
    <row r="163" spans="1:24" x14ac:dyDescent="0.3">
      <c r="A163" s="7"/>
      <c r="B163">
        <f t="shared" si="32"/>
        <v>10.899999999999977</v>
      </c>
      <c r="C163">
        <f t="shared" si="17"/>
        <v>0</v>
      </c>
      <c r="D163">
        <f t="shared" si="18"/>
        <v>-1938.4255889397509</v>
      </c>
      <c r="E163">
        <f t="shared" si="19"/>
        <v>0</v>
      </c>
      <c r="F163">
        <f t="shared" si="20"/>
        <v>37799.298984325142</v>
      </c>
      <c r="G163">
        <f t="shared" si="21"/>
        <v>0</v>
      </c>
      <c r="H163">
        <f t="shared" si="22"/>
        <v>21128.838919443242</v>
      </c>
      <c r="I163">
        <f t="shared" si="23"/>
        <v>21128.838919443242</v>
      </c>
      <c r="J163" s="41">
        <f t="shared" si="24"/>
        <v>1938.4255889397509</v>
      </c>
      <c r="K163">
        <f t="shared" si="25"/>
        <v>7.970984665651704</v>
      </c>
      <c r="L163">
        <f t="shared" si="26"/>
        <v>37.78904886216079</v>
      </c>
      <c r="M163" s="41">
        <f t="shared" si="27"/>
        <v>65.936129991533335</v>
      </c>
      <c r="N163" s="5">
        <f t="shared" si="28"/>
        <v>0</v>
      </c>
      <c r="O163" s="4">
        <f>SUM($N$54:N163)*0.1+$O$30</f>
        <v>2.6E-7</v>
      </c>
      <c r="P163" s="4">
        <f>-SUM(O163:$O$234)</f>
        <v>-1.871999999999999E-5</v>
      </c>
      <c r="Q163" s="5">
        <f t="shared" si="29"/>
        <v>-1.398418362395036E-6</v>
      </c>
      <c r="R163" s="4">
        <f>SUM($Q$54:Q163)*0.1+$O$8</f>
        <v>1.533086990068273E-4</v>
      </c>
      <c r="S163" s="4">
        <f>-SUM(R163:$R$234)</f>
        <v>-1.0600996073533552E-2</v>
      </c>
      <c r="T163">
        <f t="shared" si="30"/>
        <v>1.5330891947687181E-4</v>
      </c>
      <c r="U163">
        <f t="shared" si="31"/>
        <v>1.0601012602080699E-2</v>
      </c>
      <c r="X163" s="1"/>
    </row>
    <row r="164" spans="1:24" x14ac:dyDescent="0.3">
      <c r="A164" s="7"/>
      <c r="B164">
        <f t="shared" si="32"/>
        <v>10.999999999999977</v>
      </c>
      <c r="C164">
        <f t="shared" si="17"/>
        <v>0</v>
      </c>
      <c r="D164">
        <f t="shared" si="18"/>
        <v>-1938.4255889397509</v>
      </c>
      <c r="E164">
        <f t="shared" si="19"/>
        <v>0</v>
      </c>
      <c r="F164">
        <f t="shared" si="20"/>
        <v>37799.298984325142</v>
      </c>
      <c r="G164">
        <f t="shared" si="21"/>
        <v>0</v>
      </c>
      <c r="H164">
        <f t="shared" si="22"/>
        <v>21322.681478337214</v>
      </c>
      <c r="I164">
        <f t="shared" si="23"/>
        <v>21322.681478337214</v>
      </c>
      <c r="J164" s="41">
        <f t="shared" si="24"/>
        <v>1938.4255889397509</v>
      </c>
      <c r="K164">
        <f t="shared" si="25"/>
        <v>8.0441129653365806</v>
      </c>
      <c r="L164">
        <f t="shared" si="26"/>
        <v>37.78904886216079</v>
      </c>
      <c r="M164" s="41">
        <f t="shared" si="27"/>
        <v>65.945010388348749</v>
      </c>
      <c r="N164" s="5">
        <f t="shared" si="28"/>
        <v>0</v>
      </c>
      <c r="O164" s="4">
        <f>SUM($N$54:N164)*0.1+$O$30</f>
        <v>2.6E-7</v>
      </c>
      <c r="P164" s="4">
        <f>-SUM(O164:$O$234)</f>
        <v>-1.8459999999999989E-5</v>
      </c>
      <c r="Q164" s="5">
        <f t="shared" si="29"/>
        <v>-1.4112478886555406E-6</v>
      </c>
      <c r="R164" s="4">
        <f>SUM($Q$54:Q164)*0.1+$O$8</f>
        <v>1.5316757421796176E-4</v>
      </c>
      <c r="S164" s="4">
        <f>-SUM(R164:$R$234)</f>
        <v>-1.0447687374526726E-2</v>
      </c>
      <c r="T164">
        <f t="shared" si="30"/>
        <v>1.531677948911416E-4</v>
      </c>
      <c r="U164">
        <f t="shared" si="31"/>
        <v>1.044770368298437E-2</v>
      </c>
      <c r="X164" s="1"/>
    </row>
    <row r="165" spans="1:24" x14ac:dyDescent="0.3">
      <c r="A165" s="7"/>
      <c r="B165">
        <f t="shared" si="32"/>
        <v>11.099999999999977</v>
      </c>
      <c r="C165">
        <f t="shared" si="17"/>
        <v>0</v>
      </c>
      <c r="D165">
        <f t="shared" si="18"/>
        <v>-1938.4255889397509</v>
      </c>
      <c r="E165">
        <f t="shared" si="19"/>
        <v>0</v>
      </c>
      <c r="F165">
        <f t="shared" si="20"/>
        <v>37799.298984325142</v>
      </c>
      <c r="G165">
        <f t="shared" si="21"/>
        <v>0</v>
      </c>
      <c r="H165">
        <f t="shared" si="22"/>
        <v>21516.524037231189</v>
      </c>
      <c r="I165">
        <f t="shared" si="23"/>
        <v>21516.524037231189</v>
      </c>
      <c r="J165" s="41">
        <f t="shared" si="24"/>
        <v>1938.4255889397509</v>
      </c>
      <c r="K165">
        <f t="shared" si="25"/>
        <v>8.1172412650214589</v>
      </c>
      <c r="L165">
        <f t="shared" si="26"/>
        <v>37.78904886216079</v>
      </c>
      <c r="M165" s="41">
        <f t="shared" si="27"/>
        <v>65.95397067254477</v>
      </c>
      <c r="N165" s="5">
        <f t="shared" si="28"/>
        <v>0</v>
      </c>
      <c r="O165" s="4">
        <f>SUM($N$54:N165)*0.1+$O$30</f>
        <v>2.6E-7</v>
      </c>
      <c r="P165" s="4">
        <f>-SUM(O165:$O$234)</f>
        <v>-1.8199999999999988E-5</v>
      </c>
      <c r="Q165" s="5">
        <f t="shared" si="29"/>
        <v>-1.4240774149160457E-6</v>
      </c>
      <c r="R165" s="4">
        <f>SUM($Q$54:Q165)*0.1+$O$8</f>
        <v>1.5302516647647013E-4</v>
      </c>
      <c r="S165" s="4">
        <f>-SUM(R165:$R$234)</f>
        <v>-1.0294519800308766E-2</v>
      </c>
      <c r="T165">
        <f t="shared" si="30"/>
        <v>1.5302538735501177E-4</v>
      </c>
      <c r="U165">
        <f t="shared" si="31"/>
        <v>1.0294535888467689E-2</v>
      </c>
      <c r="X165" s="1"/>
    </row>
    <row r="166" spans="1:24" x14ac:dyDescent="0.3">
      <c r="A166" s="7"/>
      <c r="B166">
        <f t="shared" si="32"/>
        <v>11.199999999999976</v>
      </c>
      <c r="C166">
        <f t="shared" si="17"/>
        <v>0</v>
      </c>
      <c r="D166">
        <f t="shared" si="18"/>
        <v>-1938.4255889397509</v>
      </c>
      <c r="E166">
        <f t="shared" si="19"/>
        <v>0</v>
      </c>
      <c r="F166">
        <f t="shared" si="20"/>
        <v>37799.298984325142</v>
      </c>
      <c r="G166">
        <f t="shared" si="21"/>
        <v>0</v>
      </c>
      <c r="H166">
        <f t="shared" si="22"/>
        <v>21710.366596125165</v>
      </c>
      <c r="I166">
        <f t="shared" si="23"/>
        <v>21710.366596125165</v>
      </c>
      <c r="J166" s="41">
        <f t="shared" si="24"/>
        <v>1938.4255889397509</v>
      </c>
      <c r="K166">
        <f t="shared" si="25"/>
        <v>8.1903695647063373</v>
      </c>
      <c r="L166">
        <f t="shared" si="26"/>
        <v>37.78904886216079</v>
      </c>
      <c r="M166" s="41">
        <f t="shared" si="27"/>
        <v>65.963010811566164</v>
      </c>
      <c r="N166" s="5">
        <f t="shared" si="28"/>
        <v>0</v>
      </c>
      <c r="O166" s="4">
        <f>SUM($N$54:N166)*0.1+$O$30</f>
        <v>2.6E-7</v>
      </c>
      <c r="P166" s="4">
        <f>-SUM(O166:$O$234)</f>
        <v>-1.7939999999999987E-5</v>
      </c>
      <c r="Q166" s="5">
        <f t="shared" si="29"/>
        <v>-1.4369069411765505E-6</v>
      </c>
      <c r="R166" s="4">
        <f>SUM($Q$54:Q166)*0.1+$O$8</f>
        <v>1.5288147578235248E-4</v>
      </c>
      <c r="S166" s="4">
        <f>-SUM(R166:$R$234)</f>
        <v>-1.0141494633832297E-2</v>
      </c>
      <c r="T166">
        <f t="shared" si="30"/>
        <v>1.5288169686849379E-4</v>
      </c>
      <c r="U166">
        <f t="shared" si="31"/>
        <v>1.0141510501480993E-2</v>
      </c>
      <c r="X166" s="1"/>
    </row>
    <row r="167" spans="1:24" x14ac:dyDescent="0.3">
      <c r="A167" s="7"/>
      <c r="B167">
        <f t="shared" si="32"/>
        <v>11.299999999999976</v>
      </c>
      <c r="C167">
        <f t="shared" si="17"/>
        <v>0</v>
      </c>
      <c r="D167">
        <f t="shared" si="18"/>
        <v>-1938.4255889397509</v>
      </c>
      <c r="E167">
        <f t="shared" si="19"/>
        <v>0</v>
      </c>
      <c r="F167">
        <f t="shared" si="20"/>
        <v>37799.298984325142</v>
      </c>
      <c r="G167">
        <f t="shared" si="21"/>
        <v>0</v>
      </c>
      <c r="H167">
        <f t="shared" si="22"/>
        <v>21904.20915501914</v>
      </c>
      <c r="I167">
        <f t="shared" si="23"/>
        <v>21904.20915501914</v>
      </c>
      <c r="J167" s="41">
        <f t="shared" si="24"/>
        <v>1938.4255889397509</v>
      </c>
      <c r="K167">
        <f t="shared" si="25"/>
        <v>8.2634978643912156</v>
      </c>
      <c r="L167">
        <f t="shared" si="26"/>
        <v>37.78904886216079</v>
      </c>
      <c r="M167" s="41">
        <f t="shared" si="27"/>
        <v>65.972130772585516</v>
      </c>
      <c r="N167" s="5">
        <f t="shared" si="28"/>
        <v>0</v>
      </c>
      <c r="O167" s="4">
        <f>SUM($N$54:N167)*0.1+$O$30</f>
        <v>2.6E-7</v>
      </c>
      <c r="P167" s="4">
        <f>-SUM(O167:$O$234)</f>
        <v>-1.7679999999999987E-5</v>
      </c>
      <c r="Q167" s="5">
        <f t="shared" si="29"/>
        <v>-1.4497364674370556E-6</v>
      </c>
      <c r="R167" s="4">
        <f>SUM($Q$54:Q167)*0.1+$O$8</f>
        <v>1.5273650213560878E-4</v>
      </c>
      <c r="S167" s="4">
        <f>-SUM(R167:$R$234)</f>
        <v>-9.9886131580499415E-3</v>
      </c>
      <c r="T167">
        <f t="shared" si="30"/>
        <v>1.5273672343159921E-4</v>
      </c>
      <c r="U167">
        <f t="shared" si="31"/>
        <v>9.9886288049746055E-3</v>
      </c>
      <c r="X167" s="1"/>
    </row>
    <row r="168" spans="1:24" x14ac:dyDescent="0.3">
      <c r="A168" s="7"/>
      <c r="B168">
        <f t="shared" si="32"/>
        <v>11.399999999999975</v>
      </c>
      <c r="C168">
        <f t="shared" si="17"/>
        <v>0</v>
      </c>
      <c r="D168">
        <f t="shared" si="18"/>
        <v>-1938.4255889397509</v>
      </c>
      <c r="E168">
        <f t="shared" si="19"/>
        <v>0</v>
      </c>
      <c r="F168">
        <f t="shared" si="20"/>
        <v>37799.298984325142</v>
      </c>
      <c r="G168">
        <f t="shared" si="21"/>
        <v>0</v>
      </c>
      <c r="H168">
        <f t="shared" si="22"/>
        <v>22098.051713913112</v>
      </c>
      <c r="I168">
        <f t="shared" si="23"/>
        <v>22098.051713913112</v>
      </c>
      <c r="J168" s="41">
        <f t="shared" si="24"/>
        <v>1938.4255889397509</v>
      </c>
      <c r="K168">
        <f t="shared" si="25"/>
        <v>8.3366261640760921</v>
      </c>
      <c r="L168">
        <f t="shared" si="26"/>
        <v>37.78904886216079</v>
      </c>
      <c r="M168" s="41">
        <f t="shared" si="27"/>
        <v>65.981330522503754</v>
      </c>
      <c r="N168" s="5">
        <f t="shared" si="28"/>
        <v>0</v>
      </c>
      <c r="O168" s="4">
        <f>SUM($N$54:N168)*0.1+$O$30</f>
        <v>2.6E-7</v>
      </c>
      <c r="P168" s="4">
        <f>-SUM(O168:$O$234)</f>
        <v>-1.7419999999999986E-5</v>
      </c>
      <c r="Q168" s="5">
        <f t="shared" si="29"/>
        <v>-1.4625659936975602E-6</v>
      </c>
      <c r="R168" s="4">
        <f>SUM($Q$54:Q168)*0.1+$O$8</f>
        <v>1.5259024553623902E-4</v>
      </c>
      <c r="S168" s="4">
        <f>-SUM(R168:$R$234)</f>
        <v>-9.8358766559143336E-3</v>
      </c>
      <c r="T168">
        <f t="shared" si="30"/>
        <v>1.5259046704433967E-4</v>
      </c>
      <c r="U168">
        <f t="shared" si="31"/>
        <v>9.8358920818988511E-3</v>
      </c>
      <c r="X168" s="1"/>
    </row>
    <row r="169" spans="1:24" x14ac:dyDescent="0.3">
      <c r="A169" s="7"/>
      <c r="B169">
        <f t="shared" si="32"/>
        <v>11.499999999999975</v>
      </c>
      <c r="C169">
        <f t="shared" si="17"/>
        <v>0</v>
      </c>
      <c r="D169">
        <f t="shared" si="18"/>
        <v>-1938.4255889397509</v>
      </c>
      <c r="E169">
        <f t="shared" si="19"/>
        <v>0</v>
      </c>
      <c r="F169">
        <f t="shared" si="20"/>
        <v>37799.298984325142</v>
      </c>
      <c r="G169">
        <f t="shared" si="21"/>
        <v>0</v>
      </c>
      <c r="H169">
        <f t="shared" si="22"/>
        <v>22291.894272807087</v>
      </c>
      <c r="I169">
        <f t="shared" si="23"/>
        <v>22291.894272807087</v>
      </c>
      <c r="J169" s="41">
        <f t="shared" si="24"/>
        <v>1938.4255889397509</v>
      </c>
      <c r="K169">
        <f t="shared" si="25"/>
        <v>8.4097544637609705</v>
      </c>
      <c r="L169">
        <f t="shared" si="26"/>
        <v>37.78904886216079</v>
      </c>
      <c r="M169" s="41">
        <f t="shared" si="27"/>
        <v>65.990610027950765</v>
      </c>
      <c r="N169" s="5">
        <f t="shared" si="28"/>
        <v>0</v>
      </c>
      <c r="O169" s="4">
        <f>SUM($N$54:N169)*0.1+$O$30</f>
        <v>2.6E-7</v>
      </c>
      <c r="P169" s="4">
        <f>-SUM(O169:$O$234)</f>
        <v>-1.7159999999999985E-5</v>
      </c>
      <c r="Q169" s="5">
        <f t="shared" si="29"/>
        <v>-1.4753955199580652E-6</v>
      </c>
      <c r="R169" s="4">
        <f>SUM($Q$54:Q169)*0.1+$O$8</f>
        <v>1.5244270598424324E-4</v>
      </c>
      <c r="S169" s="4">
        <f>-SUM(R169:$R$234)</f>
        <v>-9.6832864103780919E-3</v>
      </c>
      <c r="T169">
        <f t="shared" si="30"/>
        <v>1.5244292770672711E-4</v>
      </c>
      <c r="U169">
        <f t="shared" si="31"/>
        <v>9.6833016152040336E-3</v>
      </c>
      <c r="X169" s="1"/>
    </row>
    <row r="170" spans="1:24" x14ac:dyDescent="0.3">
      <c r="A170" s="7"/>
      <c r="B170">
        <f t="shared" si="32"/>
        <v>11.599999999999975</v>
      </c>
      <c r="C170">
        <f t="shared" si="17"/>
        <v>0</v>
      </c>
      <c r="D170">
        <f t="shared" si="18"/>
        <v>-1938.4255889397509</v>
      </c>
      <c r="E170">
        <f t="shared" si="19"/>
        <v>0</v>
      </c>
      <c r="F170">
        <f t="shared" si="20"/>
        <v>37799.298984325142</v>
      </c>
      <c r="G170">
        <f t="shared" si="21"/>
        <v>0</v>
      </c>
      <c r="H170">
        <f t="shared" si="22"/>
        <v>22485.736831701062</v>
      </c>
      <c r="I170">
        <f t="shared" si="23"/>
        <v>22485.736831701062</v>
      </c>
      <c r="J170" s="41">
        <f t="shared" si="24"/>
        <v>1938.4255889397509</v>
      </c>
      <c r="K170">
        <f t="shared" si="25"/>
        <v>8.4828827634458488</v>
      </c>
      <c r="L170">
        <f t="shared" si="26"/>
        <v>37.78904886216079</v>
      </c>
      <c r="M170" s="41">
        <f t="shared" si="27"/>
        <v>65.999969255285976</v>
      </c>
      <c r="N170" s="5">
        <f t="shared" si="28"/>
        <v>0</v>
      </c>
      <c r="O170" s="4">
        <f>SUM($N$54:N170)*0.1+$O$30</f>
        <v>2.6E-7</v>
      </c>
      <c r="P170" s="4">
        <f>-SUM(O170:$O$234)</f>
        <v>-1.6899999999999984E-5</v>
      </c>
      <c r="Q170" s="5">
        <f t="shared" si="29"/>
        <v>-1.4882250462185701E-6</v>
      </c>
      <c r="R170" s="4">
        <f>SUM($Q$54:Q170)*0.1+$O$8</f>
        <v>1.5229388347962137E-4</v>
      </c>
      <c r="S170" s="4">
        <f>-SUM(R170:$R$234)</f>
        <v>-9.5308437043938495E-3</v>
      </c>
      <c r="T170">
        <f t="shared" si="30"/>
        <v>1.5229410541877349E-4</v>
      </c>
      <c r="U170">
        <f t="shared" si="31"/>
        <v>9.5308586878404544E-3</v>
      </c>
      <c r="X170" s="1"/>
    </row>
    <row r="171" spans="1:24" x14ac:dyDescent="0.3">
      <c r="A171" s="7"/>
      <c r="B171">
        <f t="shared" si="32"/>
        <v>11.699999999999974</v>
      </c>
      <c r="C171">
        <f t="shared" si="17"/>
        <v>0</v>
      </c>
      <c r="D171">
        <f t="shared" si="18"/>
        <v>-1938.4255889397509</v>
      </c>
      <c r="E171">
        <f t="shared" si="19"/>
        <v>0</v>
      </c>
      <c r="F171">
        <f t="shared" si="20"/>
        <v>37799.298984325142</v>
      </c>
      <c r="G171">
        <f t="shared" si="21"/>
        <v>0</v>
      </c>
      <c r="H171">
        <f t="shared" si="22"/>
        <v>22679.579390595038</v>
      </c>
      <c r="I171">
        <f t="shared" si="23"/>
        <v>22679.579390595038</v>
      </c>
      <c r="J171" s="41">
        <f t="shared" si="24"/>
        <v>1938.4255889397509</v>
      </c>
      <c r="K171">
        <f t="shared" si="25"/>
        <v>8.5560110631307271</v>
      </c>
      <c r="L171">
        <f t="shared" si="26"/>
        <v>37.78904886216079</v>
      </c>
      <c r="M171" s="41">
        <f t="shared" si="27"/>
        <v>66.009408170599002</v>
      </c>
      <c r="N171" s="5">
        <f t="shared" si="28"/>
        <v>0</v>
      </c>
      <c r="O171" s="4">
        <f>SUM($N$54:N171)*0.1+$O$30</f>
        <v>2.6E-7</v>
      </c>
      <c r="P171" s="4">
        <f>-SUM(O171:$O$234)</f>
        <v>-1.6639999999999983E-5</v>
      </c>
      <c r="Q171" s="5">
        <f t="shared" si="29"/>
        <v>-1.5010545724790751E-6</v>
      </c>
      <c r="R171" s="4">
        <f>SUM($Q$54:Q171)*0.1+$O$8</f>
        <v>1.5214377802237345E-4</v>
      </c>
      <c r="S171" s="4">
        <f>-SUM(R171:$R$234)</f>
        <v>-9.3785498209142306E-3</v>
      </c>
      <c r="T171">
        <f t="shared" si="30"/>
        <v>1.5214400018049098E-4</v>
      </c>
      <c r="U171">
        <f t="shared" si="31"/>
        <v>9.3785645827584047E-3</v>
      </c>
      <c r="X171" s="1"/>
    </row>
    <row r="172" spans="1:24" x14ac:dyDescent="0.3">
      <c r="A172" s="7"/>
      <c r="B172">
        <f t="shared" si="32"/>
        <v>11.799999999999974</v>
      </c>
      <c r="C172">
        <f t="shared" si="17"/>
        <v>0</v>
      </c>
      <c r="D172">
        <f t="shared" si="18"/>
        <v>-1938.4255889397509</v>
      </c>
      <c r="E172">
        <f t="shared" si="19"/>
        <v>0</v>
      </c>
      <c r="F172">
        <f t="shared" si="20"/>
        <v>37799.298984325142</v>
      </c>
      <c r="G172">
        <f t="shared" si="21"/>
        <v>0</v>
      </c>
      <c r="H172">
        <f t="shared" si="22"/>
        <v>22873.421949489009</v>
      </c>
      <c r="I172">
        <f t="shared" si="23"/>
        <v>22873.421949489009</v>
      </c>
      <c r="J172" s="41">
        <f t="shared" si="24"/>
        <v>1938.4255889397509</v>
      </c>
      <c r="K172">
        <f t="shared" si="25"/>
        <v>8.6291393628156037</v>
      </c>
      <c r="L172">
        <f t="shared" si="26"/>
        <v>37.78904886216079</v>
      </c>
      <c r="M172" s="41">
        <f t="shared" si="27"/>
        <v>66.018926739710196</v>
      </c>
      <c r="N172" s="5">
        <f t="shared" si="28"/>
        <v>0</v>
      </c>
      <c r="O172" s="4">
        <f>SUM($N$54:N172)*0.1+$O$30</f>
        <v>2.6E-7</v>
      </c>
      <c r="P172" s="4">
        <f>-SUM(O172:$O$234)</f>
        <v>-1.6379999999999982E-5</v>
      </c>
      <c r="Q172" s="5">
        <f t="shared" si="29"/>
        <v>-1.5138840987395798E-6</v>
      </c>
      <c r="R172" s="4">
        <f>SUM($Q$54:Q172)*0.1+$O$8</f>
        <v>1.5199238961249951E-4</v>
      </c>
      <c r="S172" s="4">
        <f>-SUM(R172:$R$234)</f>
        <v>-9.226406042891858E-3</v>
      </c>
      <c r="T172">
        <f t="shared" si="30"/>
        <v>1.5199261199189205E-4</v>
      </c>
      <c r="U172">
        <f t="shared" si="31"/>
        <v>9.2264205829081618E-3</v>
      </c>
      <c r="X172" s="1"/>
    </row>
    <row r="173" spans="1:24" x14ac:dyDescent="0.3">
      <c r="A173" s="7"/>
      <c r="B173">
        <f t="shared" si="32"/>
        <v>11.899999999999974</v>
      </c>
      <c r="C173">
        <f t="shared" si="17"/>
        <v>0</v>
      </c>
      <c r="D173">
        <f t="shared" si="18"/>
        <v>-1938.4255889397509</v>
      </c>
      <c r="E173">
        <f t="shared" si="19"/>
        <v>0</v>
      </c>
      <c r="F173">
        <f t="shared" si="20"/>
        <v>37799.298984325142</v>
      </c>
      <c r="G173">
        <f t="shared" si="21"/>
        <v>0</v>
      </c>
      <c r="H173">
        <f t="shared" si="22"/>
        <v>23067.264508382985</v>
      </c>
      <c r="I173">
        <f t="shared" si="23"/>
        <v>23067.264508382985</v>
      </c>
      <c r="J173" s="41">
        <f t="shared" si="24"/>
        <v>1938.4255889397509</v>
      </c>
      <c r="K173">
        <f t="shared" si="25"/>
        <v>8.702267662500482</v>
      </c>
      <c r="L173">
        <f t="shared" si="26"/>
        <v>37.78904886216079</v>
      </c>
      <c r="M173" s="41">
        <f t="shared" si="27"/>
        <v>66.028524928171223</v>
      </c>
      <c r="N173" s="5">
        <f t="shared" si="28"/>
        <v>0</v>
      </c>
      <c r="O173" s="4">
        <f>SUM($N$54:N173)*0.1+$O$30</f>
        <v>2.6E-7</v>
      </c>
      <c r="P173" s="4">
        <f>-SUM(O173:$O$234)</f>
        <v>-1.6119999999999981E-5</v>
      </c>
      <c r="Q173" s="5">
        <f t="shared" si="29"/>
        <v>-1.5267136250000848E-6</v>
      </c>
      <c r="R173" s="4">
        <f>SUM($Q$54:Q173)*0.1+$O$8</f>
        <v>1.5183971824999948E-4</v>
      </c>
      <c r="S173" s="4">
        <f>-SUM(R173:$R$234)</f>
        <v>-9.0744136532793594E-3</v>
      </c>
      <c r="T173">
        <f t="shared" si="30"/>
        <v>1.518399408529891E-4</v>
      </c>
      <c r="U173">
        <f t="shared" si="31"/>
        <v>9.0744279712399976E-3</v>
      </c>
      <c r="X173" s="1"/>
    </row>
    <row r="174" spans="1:24" x14ac:dyDescent="0.3">
      <c r="A174" s="7"/>
      <c r="B174">
        <f t="shared" si="32"/>
        <v>11.999999999999973</v>
      </c>
      <c r="C174">
        <f t="shared" si="17"/>
        <v>0</v>
      </c>
      <c r="D174">
        <f t="shared" si="18"/>
        <v>-1938.4255889397509</v>
      </c>
      <c r="E174">
        <f t="shared" si="19"/>
        <v>0</v>
      </c>
      <c r="F174">
        <f t="shared" si="20"/>
        <v>37799.298984325142</v>
      </c>
      <c r="G174">
        <f t="shared" si="21"/>
        <v>0</v>
      </c>
      <c r="H174">
        <f t="shared" si="22"/>
        <v>23261.10706727696</v>
      </c>
      <c r="I174">
        <f t="shared" si="23"/>
        <v>23261.10706727696</v>
      </c>
      <c r="J174" s="41">
        <f t="shared" si="24"/>
        <v>1938.4255889397509</v>
      </c>
      <c r="K174">
        <f t="shared" si="25"/>
        <v>8.7753959621853603</v>
      </c>
      <c r="L174">
        <f t="shared" si="26"/>
        <v>37.78904886216079</v>
      </c>
      <c r="M174" s="41">
        <f t="shared" si="27"/>
        <v>66.038202701265774</v>
      </c>
      <c r="N174" s="5">
        <f t="shared" si="28"/>
        <v>0</v>
      </c>
      <c r="O174" s="4">
        <f>SUM($N$54:N174)*0.1+$O$30</f>
        <v>2.6E-7</v>
      </c>
      <c r="P174" s="4">
        <f>-SUM(O174:$O$234)</f>
        <v>-1.585999999999998E-5</v>
      </c>
      <c r="Q174" s="5">
        <f t="shared" si="29"/>
        <v>-1.5395431512605899E-6</v>
      </c>
      <c r="R174" s="4">
        <f>SUM($Q$54:Q174)*0.1+$O$8</f>
        <v>1.5168576393487343E-4</v>
      </c>
      <c r="S174" s="4">
        <f>-SUM(R174:$R$234)</f>
        <v>-8.9225739350293626E-3</v>
      </c>
      <c r="T174">
        <f t="shared" si="30"/>
        <v>1.5168598676379484E-4</v>
      </c>
      <c r="U174">
        <f t="shared" si="31"/>
        <v>8.9225880307041722E-3</v>
      </c>
      <c r="X174" s="1"/>
    </row>
    <row r="175" spans="1:24" x14ac:dyDescent="0.3">
      <c r="A175" s="7"/>
      <c r="B175">
        <f t="shared" si="32"/>
        <v>12.099999999999973</v>
      </c>
      <c r="C175">
        <f t="shared" si="17"/>
        <v>0</v>
      </c>
      <c r="D175">
        <f t="shared" si="18"/>
        <v>-1938.4255889397509</v>
      </c>
      <c r="E175">
        <f t="shared" si="19"/>
        <v>0</v>
      </c>
      <c r="F175">
        <f t="shared" si="20"/>
        <v>37799.298984325142</v>
      </c>
      <c r="G175">
        <f t="shared" si="21"/>
        <v>0</v>
      </c>
      <c r="H175">
        <f t="shared" si="22"/>
        <v>23454.949626170936</v>
      </c>
      <c r="I175">
        <f t="shared" si="23"/>
        <v>23454.949626170936</v>
      </c>
      <c r="J175" s="41">
        <f t="shared" si="24"/>
        <v>1938.4255889397509</v>
      </c>
      <c r="K175">
        <f t="shared" si="25"/>
        <v>8.8485242618702387</v>
      </c>
      <c r="L175">
        <f t="shared" si="26"/>
        <v>37.78904886216079</v>
      </c>
      <c r="M175" s="41">
        <f t="shared" si="27"/>
        <v>66.047960024010081</v>
      </c>
      <c r="N175" s="5">
        <f t="shared" si="28"/>
        <v>0</v>
      </c>
      <c r="O175" s="4">
        <f>SUM($N$54:N175)*0.1+$O$30</f>
        <v>2.6E-7</v>
      </c>
      <c r="P175" s="4">
        <f>-SUM(O175:$O$234)</f>
        <v>-1.5599999999999979E-5</v>
      </c>
      <c r="Q175" s="5">
        <f t="shared" si="29"/>
        <v>-1.5523726775210947E-6</v>
      </c>
      <c r="R175" s="4">
        <f>SUM($Q$54:Q175)*0.1+$O$8</f>
        <v>1.5153052666712133E-4</v>
      </c>
      <c r="S175" s="4">
        <f>-SUM(R175:$R$234)</f>
        <v>-8.7708881710944885E-3</v>
      </c>
      <c r="T175">
        <f t="shared" si="30"/>
        <v>1.5153074972432218E-4</v>
      </c>
      <c r="U175">
        <f t="shared" si="31"/>
        <v>8.7709020442509351E-3</v>
      </c>
      <c r="X175" s="1"/>
    </row>
    <row r="176" spans="1:24" x14ac:dyDescent="0.3">
      <c r="A176" s="7"/>
      <c r="B176">
        <f t="shared" si="32"/>
        <v>12.199999999999973</v>
      </c>
      <c r="C176">
        <f t="shared" si="17"/>
        <v>0</v>
      </c>
      <c r="D176">
        <f t="shared" si="18"/>
        <v>-1938.4255889397509</v>
      </c>
      <c r="E176">
        <f t="shared" si="19"/>
        <v>0</v>
      </c>
      <c r="F176">
        <f t="shared" si="20"/>
        <v>37799.298984325142</v>
      </c>
      <c r="G176">
        <f t="shared" si="21"/>
        <v>0</v>
      </c>
      <c r="H176">
        <f t="shared" si="22"/>
        <v>23648.792185064907</v>
      </c>
      <c r="I176">
        <f t="shared" si="23"/>
        <v>23648.792185064907</v>
      </c>
      <c r="J176" s="41">
        <f t="shared" si="24"/>
        <v>1938.4255889397509</v>
      </c>
      <c r="K176">
        <f t="shared" si="25"/>
        <v>8.9216525615551152</v>
      </c>
      <c r="L176">
        <f t="shared" si="26"/>
        <v>37.78904886216079</v>
      </c>
      <c r="M176" s="41">
        <f t="shared" si="27"/>
        <v>66.057796861153562</v>
      </c>
      <c r="N176" s="5">
        <f t="shared" si="28"/>
        <v>0</v>
      </c>
      <c r="O176" s="4">
        <f>SUM($N$54:N176)*0.1+$O$30</f>
        <v>2.6E-7</v>
      </c>
      <c r="P176" s="4">
        <f>-SUM(O176:$O$234)</f>
        <v>-1.5339999999999978E-5</v>
      </c>
      <c r="Q176" s="5">
        <f t="shared" si="29"/>
        <v>-1.5652022037815996E-6</v>
      </c>
      <c r="R176" s="4">
        <f>SUM($Q$54:Q176)*0.1+$O$8</f>
        <v>1.5137400644674317E-4</v>
      </c>
      <c r="S176" s="4">
        <f>-SUM(R176:$R$234)</f>
        <v>-8.6193576444273702E-3</v>
      </c>
      <c r="T176">
        <f t="shared" si="30"/>
        <v>1.5137422973458408E-4</v>
      </c>
      <c r="U176">
        <f t="shared" si="31"/>
        <v>8.6193712948305305E-3</v>
      </c>
      <c r="X176" s="1"/>
    </row>
    <row r="177" spans="1:24" x14ac:dyDescent="0.3">
      <c r="A177" s="7"/>
      <c r="B177">
        <f t="shared" si="32"/>
        <v>12.299999999999972</v>
      </c>
      <c r="C177">
        <f t="shared" si="17"/>
        <v>0</v>
      </c>
      <c r="D177">
        <f t="shared" si="18"/>
        <v>-1938.4255889397509</v>
      </c>
      <c r="E177">
        <f t="shared" si="19"/>
        <v>0</v>
      </c>
      <c r="F177">
        <f t="shared" si="20"/>
        <v>37799.298984325142</v>
      </c>
      <c r="G177">
        <f t="shared" si="21"/>
        <v>0</v>
      </c>
      <c r="H177">
        <f t="shared" si="22"/>
        <v>23842.634743958883</v>
      </c>
      <c r="I177">
        <f t="shared" si="23"/>
        <v>23842.634743958883</v>
      </c>
      <c r="J177" s="41">
        <f t="shared" si="24"/>
        <v>1938.4255889397509</v>
      </c>
      <c r="K177">
        <f t="shared" si="25"/>
        <v>8.9947808612399935</v>
      </c>
      <c r="L177">
        <f t="shared" si="26"/>
        <v>37.78904886216079</v>
      </c>
      <c r="M177" s="41">
        <f t="shared" si="27"/>
        <v>66.067713177179485</v>
      </c>
      <c r="N177" s="5">
        <f t="shared" si="28"/>
        <v>0</v>
      </c>
      <c r="O177" s="4">
        <f>SUM($N$54:N177)*0.1+$O$30</f>
        <v>2.6E-7</v>
      </c>
      <c r="P177" s="4">
        <f>-SUM(O177:$O$234)</f>
        <v>-1.5079999999999978E-5</v>
      </c>
      <c r="Q177" s="5">
        <f t="shared" si="29"/>
        <v>-1.5780317300421044E-6</v>
      </c>
      <c r="R177" s="4">
        <f>SUM($Q$54:Q177)*0.1+$O$8</f>
        <v>1.5121620327373896E-4</v>
      </c>
      <c r="S177" s="4">
        <f>-SUM(R177:$R$234)</f>
        <v>-8.4679836379806268E-3</v>
      </c>
      <c r="T177">
        <f t="shared" si="30"/>
        <v>1.5121642679459378E-4</v>
      </c>
      <c r="U177">
        <f t="shared" si="31"/>
        <v>8.4679970653931853E-3</v>
      </c>
      <c r="X177" s="1"/>
    </row>
    <row r="178" spans="1:24" x14ac:dyDescent="0.3">
      <c r="A178" s="7"/>
      <c r="B178">
        <f t="shared" si="32"/>
        <v>12.399999999999972</v>
      </c>
      <c r="C178">
        <f t="shared" si="17"/>
        <v>0</v>
      </c>
      <c r="D178">
        <f t="shared" si="18"/>
        <v>-1938.4255889397509</v>
      </c>
      <c r="E178">
        <f t="shared" si="19"/>
        <v>0</v>
      </c>
      <c r="F178">
        <f t="shared" si="20"/>
        <v>37799.298984325142</v>
      </c>
      <c r="G178">
        <f t="shared" si="21"/>
        <v>0</v>
      </c>
      <c r="H178">
        <f t="shared" si="22"/>
        <v>24036.477302852858</v>
      </c>
      <c r="I178">
        <f t="shared" si="23"/>
        <v>24036.477302852858</v>
      </c>
      <c r="J178" s="41">
        <f t="shared" si="24"/>
        <v>1938.4255889397509</v>
      </c>
      <c r="K178">
        <f t="shared" si="25"/>
        <v>9.0679091609248719</v>
      </c>
      <c r="L178">
        <f t="shared" si="26"/>
        <v>37.78904886216079</v>
      </c>
      <c r="M178" s="41">
        <f t="shared" si="27"/>
        <v>66.077708936305541</v>
      </c>
      <c r="N178" s="5">
        <f t="shared" si="28"/>
        <v>0</v>
      </c>
      <c r="O178" s="4">
        <f>SUM($N$54:N178)*0.1+$O$30</f>
        <v>2.6E-7</v>
      </c>
      <c r="P178" s="4">
        <f>-SUM(O178:$O$234)</f>
        <v>-1.4819999999999978E-5</v>
      </c>
      <c r="Q178" s="5">
        <f t="shared" si="29"/>
        <v>-1.5908612563026095E-6</v>
      </c>
      <c r="R178" s="4">
        <f>SUM($Q$54:Q178)*0.1+$O$8</f>
        <v>1.5105711714810869E-4</v>
      </c>
      <c r="S178" s="4">
        <f>-SUM(R178:$R$234)</f>
        <v>-8.3167674347068878E-3</v>
      </c>
      <c r="T178">
        <f t="shared" si="30"/>
        <v>1.5105734090436462E-4</v>
      </c>
      <c r="U178">
        <f t="shared" si="31"/>
        <v>8.3167806388891232E-3</v>
      </c>
      <c r="X178" s="1"/>
    </row>
    <row r="179" spans="1:24" x14ac:dyDescent="0.3">
      <c r="A179" s="7"/>
      <c r="B179">
        <f t="shared" si="32"/>
        <v>12.499999999999972</v>
      </c>
      <c r="C179">
        <f t="shared" si="17"/>
        <v>0</v>
      </c>
      <c r="D179">
        <f t="shared" si="18"/>
        <v>-1938.4255889397509</v>
      </c>
      <c r="E179">
        <f t="shared" si="19"/>
        <v>0</v>
      </c>
      <c r="F179">
        <f t="shared" si="20"/>
        <v>37799.298984325142</v>
      </c>
      <c r="G179">
        <f t="shared" si="21"/>
        <v>0</v>
      </c>
      <c r="H179">
        <f t="shared" si="22"/>
        <v>24230.31986174683</v>
      </c>
      <c r="I179">
        <f t="shared" si="23"/>
        <v>24230.31986174683</v>
      </c>
      <c r="J179" s="41">
        <f t="shared" si="24"/>
        <v>1938.4255889397509</v>
      </c>
      <c r="K179">
        <f t="shared" si="25"/>
        <v>9.1410374606097502</v>
      </c>
      <c r="L179">
        <f t="shared" si="26"/>
        <v>37.78904886216079</v>
      </c>
      <c r="M179" s="41">
        <f t="shared" si="27"/>
        <v>66.087784102484463</v>
      </c>
      <c r="N179" s="5">
        <f t="shared" si="28"/>
        <v>0</v>
      </c>
      <c r="O179" s="4">
        <f>SUM($N$54:N179)*0.1+$O$30</f>
        <v>2.6E-7</v>
      </c>
      <c r="P179" s="4">
        <f>-SUM(O179:$O$234)</f>
        <v>-1.4559999999999979E-5</v>
      </c>
      <c r="Q179" s="5">
        <f t="shared" si="29"/>
        <v>-1.6036907825631141E-6</v>
      </c>
      <c r="R179" s="4">
        <f>SUM($Q$54:Q179)*0.1+$O$8</f>
        <v>1.5089674806985237E-4</v>
      </c>
      <c r="S179" s="4">
        <f>-SUM(R179:$R$234)</f>
        <v>-8.1657103175587793E-3</v>
      </c>
      <c r="T179">
        <f t="shared" si="30"/>
        <v>1.5089697206391019E-4</v>
      </c>
      <c r="U179">
        <f t="shared" si="31"/>
        <v>8.1657232982685554E-3</v>
      </c>
      <c r="X179" s="1"/>
    </row>
    <row r="180" spans="1:24" x14ac:dyDescent="0.3">
      <c r="A180" s="7"/>
      <c r="B180">
        <f t="shared" si="32"/>
        <v>12.599999999999971</v>
      </c>
      <c r="C180">
        <f t="shared" si="17"/>
        <v>0</v>
      </c>
      <c r="D180">
        <f t="shared" si="18"/>
        <v>-1938.4255889397509</v>
      </c>
      <c r="E180">
        <f t="shared" si="19"/>
        <v>0</v>
      </c>
      <c r="F180">
        <f t="shared" si="20"/>
        <v>37799.298984325142</v>
      </c>
      <c r="G180">
        <f t="shared" si="21"/>
        <v>0</v>
      </c>
      <c r="H180">
        <f t="shared" si="22"/>
        <v>24424.162420640805</v>
      </c>
      <c r="I180">
        <f t="shared" si="23"/>
        <v>24424.162420640805</v>
      </c>
      <c r="J180" s="41">
        <f t="shared" si="24"/>
        <v>1938.4255889397509</v>
      </c>
      <c r="K180">
        <f t="shared" si="25"/>
        <v>9.2141657602946285</v>
      </c>
      <c r="L180">
        <f t="shared" si="26"/>
        <v>37.78904886216079</v>
      </c>
      <c r="M180" s="41">
        <f t="shared" si="27"/>
        <v>66.097938639404731</v>
      </c>
      <c r="N180" s="5">
        <f t="shared" si="28"/>
        <v>0</v>
      </c>
      <c r="O180" s="4">
        <f>SUM($N$54:N180)*0.1+$O$30</f>
        <v>2.6E-7</v>
      </c>
      <c r="P180" s="4">
        <f>-SUM(O180:$O$234)</f>
        <v>-1.429999999999998E-5</v>
      </c>
      <c r="Q180" s="5">
        <f t="shared" si="29"/>
        <v>-1.6165203088236191E-6</v>
      </c>
      <c r="R180" s="4">
        <f>SUM($Q$54:Q180)*0.1+$O$8</f>
        <v>1.5073509603897003E-4</v>
      </c>
      <c r="S180" s="4">
        <f>-SUM(R180:$R$234)</f>
        <v>-8.0148135694889273E-3</v>
      </c>
      <c r="T180">
        <f t="shared" si="30"/>
        <v>1.5073532027324424E-4</v>
      </c>
      <c r="U180">
        <f t="shared" si="31"/>
        <v>8.0148263264816812E-3</v>
      </c>
      <c r="X180" s="1"/>
    </row>
    <row r="181" spans="1:24" x14ac:dyDescent="0.3">
      <c r="A181" s="7"/>
      <c r="B181">
        <f t="shared" si="32"/>
        <v>12.699999999999971</v>
      </c>
      <c r="C181">
        <f t="shared" si="17"/>
        <v>0</v>
      </c>
      <c r="D181">
        <f t="shared" si="18"/>
        <v>-1938.4255889397509</v>
      </c>
      <c r="E181">
        <f t="shared" si="19"/>
        <v>0</v>
      </c>
      <c r="F181">
        <f t="shared" si="20"/>
        <v>37799.298984325142</v>
      </c>
      <c r="G181">
        <f t="shared" si="21"/>
        <v>0</v>
      </c>
      <c r="H181">
        <f t="shared" si="22"/>
        <v>24618.00497953478</v>
      </c>
      <c r="I181">
        <f t="shared" si="23"/>
        <v>24618.00497953478</v>
      </c>
      <c r="J181" s="41">
        <f t="shared" si="24"/>
        <v>1938.4255889397509</v>
      </c>
      <c r="K181">
        <f t="shared" si="25"/>
        <v>9.2872940599795069</v>
      </c>
      <c r="L181">
        <f t="shared" si="26"/>
        <v>37.78904886216079</v>
      </c>
      <c r="M181" s="41">
        <f t="shared" si="27"/>
        <v>66.108172510491158</v>
      </c>
      <c r="N181" s="5">
        <f t="shared" si="28"/>
        <v>0</v>
      </c>
      <c r="O181" s="4">
        <f>SUM($N$54:N181)*0.1+$O$30</f>
        <v>2.6E-7</v>
      </c>
      <c r="P181" s="4">
        <f>-SUM(O181:$O$234)</f>
        <v>-1.4039999999999981E-5</v>
      </c>
      <c r="Q181" s="5">
        <f t="shared" si="29"/>
        <v>-1.629349835084124E-6</v>
      </c>
      <c r="R181" s="4">
        <f>SUM($Q$54:Q181)*0.1+$O$8</f>
        <v>1.505721610554616E-4</v>
      </c>
      <c r="S181" s="4">
        <f>-SUM(R181:$R$234)</f>
        <v>-7.8640784734499581E-3</v>
      </c>
      <c r="T181">
        <f t="shared" si="30"/>
        <v>1.5057238553238062E-4</v>
      </c>
      <c r="U181">
        <f t="shared" si="31"/>
        <v>7.8640910064786892E-3</v>
      </c>
      <c r="X181" s="1"/>
    </row>
    <row r="182" spans="1:24" x14ac:dyDescent="0.3">
      <c r="A182" s="7"/>
      <c r="B182">
        <f t="shared" si="32"/>
        <v>12.799999999999971</v>
      </c>
      <c r="C182">
        <f t="shared" si="17"/>
        <v>0</v>
      </c>
      <c r="D182">
        <f t="shared" si="18"/>
        <v>-1938.4255889397509</v>
      </c>
      <c r="E182">
        <f t="shared" si="19"/>
        <v>0</v>
      </c>
      <c r="F182">
        <f t="shared" si="20"/>
        <v>37799.298984325142</v>
      </c>
      <c r="G182">
        <f t="shared" si="21"/>
        <v>0</v>
      </c>
      <c r="H182">
        <f t="shared" si="22"/>
        <v>24811.847538428756</v>
      </c>
      <c r="I182">
        <f t="shared" si="23"/>
        <v>24811.847538428756</v>
      </c>
      <c r="J182" s="41">
        <f t="shared" si="24"/>
        <v>1938.4255889397509</v>
      </c>
      <c r="K182">
        <f t="shared" si="25"/>
        <v>9.3604223596643852</v>
      </c>
      <c r="L182">
        <f t="shared" si="26"/>
        <v>37.78904886216079</v>
      </c>
      <c r="M182" s="41">
        <f t="shared" si="27"/>
        <v>66.1184856789055</v>
      </c>
      <c r="N182" s="5">
        <f t="shared" si="28"/>
        <v>0</v>
      </c>
      <c r="O182" s="4">
        <f>SUM($N$54:N182)*0.1+$O$30</f>
        <v>2.6E-7</v>
      </c>
      <c r="P182" s="4">
        <f>-SUM(O182:$O$234)</f>
        <v>-1.3779999999999982E-5</v>
      </c>
      <c r="Q182" s="5">
        <f t="shared" si="29"/>
        <v>-1.642179361344629E-6</v>
      </c>
      <c r="R182" s="4">
        <f>SUM($Q$54:Q182)*0.1+$O$8</f>
        <v>1.5040794311932715E-4</v>
      </c>
      <c r="S182" s="4">
        <f>-SUM(R182:$R$234)</f>
        <v>-7.713506312394495E-3</v>
      </c>
      <c r="T182">
        <f t="shared" si="30"/>
        <v>1.5040816784133351E-4</v>
      </c>
      <c r="U182">
        <f t="shared" si="31"/>
        <v>7.7135186212097607E-3</v>
      </c>
      <c r="X182" s="1"/>
    </row>
    <row r="183" spans="1:24" x14ac:dyDescent="0.3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-1938.4255889397509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37799.298984325142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25005.690097322728</v>
      </c>
      <c r="I183">
        <f t="shared" ref="I183:I246" si="39">SQRT(SUMSQ(H183,G183))</f>
        <v>25005.690097322728</v>
      </c>
      <c r="J183" s="41">
        <f t="shared" ref="J183:J246" si="40">SQRT(SUMSQ(D183:E183))</f>
        <v>1938.4255889397509</v>
      </c>
      <c r="K183">
        <f t="shared" ref="K183:K246" si="41">32*I183/(PI()*$G$13^3)</f>
        <v>9.4335506593492617</v>
      </c>
      <c r="L183">
        <f t="shared" ref="L183:L246" si="42">16*F183/(PI()*$G$13^3)*$G$23</f>
        <v>37.78904886216079</v>
      </c>
      <c r="M183" s="41">
        <f t="shared" ref="M183:M246" si="43">SQRT(K183^2+3*L183^2)</f>
        <v>66.128878107547209</v>
      </c>
      <c r="N183" s="5">
        <f t="shared" ref="N183:N246" si="44">-G183/($G$15*$B$42)</f>
        <v>0</v>
      </c>
      <c r="O183" s="4">
        <f>SUM($N$54:N183)*0.1+$O$30</f>
        <v>2.6E-7</v>
      </c>
      <c r="P183" s="4">
        <f>-SUM(O183:$O$234)</f>
        <v>-1.3519999999999982E-5</v>
      </c>
      <c r="Q183" s="5">
        <f t="shared" ref="Q183:Q246" si="45">-H183/($B$42*$G$15)</f>
        <v>-1.6550088876051337E-6</v>
      </c>
      <c r="R183" s="4">
        <f>SUM($Q$54:Q183)*0.1+$O$8</f>
        <v>1.5024244223056662E-4</v>
      </c>
      <c r="S183" s="4">
        <f>-SUM(R183:$R$234)</f>
        <v>-7.5630983692751676E-3</v>
      </c>
      <c r="T183">
        <f t="shared" ref="T183:T246" si="46">SQRT(SUMSQ(O183,R183))</f>
        <v>1.5024266720011712E-4</v>
      </c>
      <c r="U183">
        <f t="shared" ref="U183:U246" si="47">SQRT(S183^2+P183^2)</f>
        <v>7.5631104536250625E-3</v>
      </c>
      <c r="X183" s="1"/>
    </row>
    <row r="184" spans="1:24" x14ac:dyDescent="0.3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-1938.4255889397509</v>
      </c>
      <c r="E184">
        <f t="shared" si="35"/>
        <v>0</v>
      </c>
      <c r="F184">
        <f t="shared" si="36"/>
        <v>37799.298984325142</v>
      </c>
      <c r="G184">
        <f t="shared" si="37"/>
        <v>0</v>
      </c>
      <c r="H184">
        <f t="shared" si="38"/>
        <v>25199.532656216703</v>
      </c>
      <c r="I184">
        <f t="shared" si="39"/>
        <v>25199.532656216703</v>
      </c>
      <c r="J184" s="41">
        <f t="shared" si="40"/>
        <v>1938.4255889397509</v>
      </c>
      <c r="K184">
        <f t="shared" si="41"/>
        <v>9.5066789590341401</v>
      </c>
      <c r="L184">
        <f t="shared" si="42"/>
        <v>37.78904886216079</v>
      </c>
      <c r="M184" s="41">
        <f t="shared" si="43"/>
        <v>66.139349759053957</v>
      </c>
      <c r="N184" s="5">
        <f t="shared" si="44"/>
        <v>0</v>
      </c>
      <c r="O184" s="4">
        <f>SUM($N$54:N184)*0.1+$O$30</f>
        <v>2.6E-7</v>
      </c>
      <c r="P184" s="4">
        <f>-SUM(O184:$O$234)</f>
        <v>-1.3259999999999983E-5</v>
      </c>
      <c r="Q184" s="5">
        <f t="shared" si="45"/>
        <v>-1.6678384138656387E-6</v>
      </c>
      <c r="R184" s="4">
        <f>SUM($Q$54:Q184)*0.1+$O$8</f>
        <v>1.5007565838918006E-4</v>
      </c>
      <c r="S184" s="4">
        <f>-SUM(R184:$R$234)</f>
        <v>-7.4128559270446011E-3</v>
      </c>
      <c r="T184">
        <f t="shared" si="46"/>
        <v>1.5007588360874599E-4</v>
      </c>
      <c r="U184">
        <f t="shared" si="47"/>
        <v>7.4128677866747541E-3</v>
      </c>
      <c r="X184" s="1"/>
    </row>
    <row r="185" spans="1:24" x14ac:dyDescent="0.3">
      <c r="A185" s="7"/>
      <c r="B185">
        <f t="shared" si="48"/>
        <v>13.099999999999969</v>
      </c>
      <c r="C185">
        <f t="shared" si="33"/>
        <v>0</v>
      </c>
      <c r="D185">
        <f t="shared" si="34"/>
        <v>-1938.4255889397509</v>
      </c>
      <c r="E185">
        <f t="shared" si="35"/>
        <v>0</v>
      </c>
      <c r="F185">
        <f t="shared" si="36"/>
        <v>37799.298984325142</v>
      </c>
      <c r="G185">
        <f t="shared" si="37"/>
        <v>0</v>
      </c>
      <c r="H185">
        <f t="shared" si="38"/>
        <v>25393.375215110678</v>
      </c>
      <c r="I185">
        <f t="shared" si="39"/>
        <v>25393.375215110678</v>
      </c>
      <c r="J185" s="41">
        <f t="shared" si="40"/>
        <v>1938.4255889397509</v>
      </c>
      <c r="K185">
        <f t="shared" si="41"/>
        <v>9.5798072587190184</v>
      </c>
      <c r="L185">
        <f t="shared" si="42"/>
        <v>37.78904886216079</v>
      </c>
      <c r="M185" s="41">
        <f t="shared" si="43"/>
        <v>66.14990059580235</v>
      </c>
      <c r="N185" s="5">
        <f t="shared" si="44"/>
        <v>0</v>
      </c>
      <c r="O185" s="4">
        <f>SUM($N$54:N185)*0.1+$O$30</f>
        <v>2.6E-7</v>
      </c>
      <c r="P185" s="4">
        <f>-SUM(O185:$O$234)</f>
        <v>-1.2999999999999984E-5</v>
      </c>
      <c r="Q185" s="5">
        <f t="shared" si="45"/>
        <v>-1.6806679401261436E-6</v>
      </c>
      <c r="R185" s="4">
        <f>SUM($Q$54:Q185)*0.1+$O$8</f>
        <v>1.4990759159516745E-4</v>
      </c>
      <c r="S185" s="4">
        <f>-SUM(R185:$R$234)</f>
        <v>-7.2627802686554199E-3</v>
      </c>
      <c r="T185">
        <f t="shared" si="46"/>
        <v>1.4990781706723477E-4</v>
      </c>
      <c r="U185">
        <f t="shared" si="47"/>
        <v>7.2627919033089816E-3</v>
      </c>
      <c r="X185" s="1"/>
    </row>
    <row r="186" spans="1:24" x14ac:dyDescent="0.3">
      <c r="A186" s="7"/>
      <c r="B186">
        <f t="shared" si="48"/>
        <v>13.199999999999969</v>
      </c>
      <c r="C186">
        <f t="shared" si="33"/>
        <v>0</v>
      </c>
      <c r="D186">
        <f t="shared" si="34"/>
        <v>-1938.4255889397509</v>
      </c>
      <c r="E186">
        <f t="shared" si="35"/>
        <v>0</v>
      </c>
      <c r="F186">
        <f t="shared" si="36"/>
        <v>37799.298984325142</v>
      </c>
      <c r="G186">
        <f t="shared" si="37"/>
        <v>0</v>
      </c>
      <c r="H186">
        <f t="shared" si="38"/>
        <v>25587.217774004654</v>
      </c>
      <c r="I186">
        <f t="shared" si="39"/>
        <v>25587.217774004654</v>
      </c>
      <c r="J186" s="41">
        <f t="shared" si="40"/>
        <v>1938.4255889397509</v>
      </c>
      <c r="K186">
        <f t="shared" si="41"/>
        <v>9.6529355584038967</v>
      </c>
      <c r="L186">
        <f t="shared" si="42"/>
        <v>37.78904886216079</v>
      </c>
      <c r="M186" s="41">
        <f t="shared" si="43"/>
        <v>66.160530579908638</v>
      </c>
      <c r="N186" s="5">
        <f t="shared" si="44"/>
        <v>0</v>
      </c>
      <c r="O186" s="4">
        <f>SUM($N$54:N186)*0.1+$O$30</f>
        <v>2.6E-7</v>
      </c>
      <c r="P186" s="4">
        <f>-SUM(O186:$O$234)</f>
        <v>-1.2739999999999985E-5</v>
      </c>
      <c r="Q186" s="5">
        <f t="shared" si="45"/>
        <v>-1.6934974663866486E-6</v>
      </c>
      <c r="R186" s="4">
        <f>SUM($Q$54:Q186)*0.1+$O$8</f>
        <v>1.4973824184852879E-4</v>
      </c>
      <c r="S186" s="4">
        <f>-SUM(R186:$R$234)</f>
        <v>-7.1128726770602535E-3</v>
      </c>
      <c r="T186">
        <f t="shared" si="46"/>
        <v>1.4973846757559828E-4</v>
      </c>
      <c r="U186">
        <f t="shared" si="47"/>
        <v>7.112884086477882E-3</v>
      </c>
      <c r="X186" s="1"/>
    </row>
    <row r="187" spans="1:24" x14ac:dyDescent="0.3">
      <c r="A187" s="7"/>
      <c r="B187">
        <f t="shared" si="48"/>
        <v>13.299999999999969</v>
      </c>
      <c r="C187">
        <f t="shared" si="33"/>
        <v>0</v>
      </c>
      <c r="D187">
        <f t="shared" si="34"/>
        <v>-1938.4255889397509</v>
      </c>
      <c r="E187">
        <f t="shared" si="35"/>
        <v>0</v>
      </c>
      <c r="F187">
        <f t="shared" si="36"/>
        <v>37799.298984325142</v>
      </c>
      <c r="G187">
        <f t="shared" si="37"/>
        <v>0</v>
      </c>
      <c r="H187">
        <f t="shared" si="38"/>
        <v>25781.060332898625</v>
      </c>
      <c r="I187">
        <f t="shared" si="39"/>
        <v>25781.060332898625</v>
      </c>
      <c r="J187" s="41">
        <f t="shared" si="40"/>
        <v>1938.4255889397509</v>
      </c>
      <c r="K187">
        <f t="shared" si="41"/>
        <v>9.7260638580887733</v>
      </c>
      <c r="L187">
        <f t="shared" si="42"/>
        <v>37.78904886216079</v>
      </c>
      <c r="M187" s="41">
        <f t="shared" si="43"/>
        <v>66.171239673229252</v>
      </c>
      <c r="N187" s="5">
        <f t="shared" si="44"/>
        <v>0</v>
      </c>
      <c r="O187" s="4">
        <f>SUM($N$54:N187)*0.1+$O$30</f>
        <v>2.6E-7</v>
      </c>
      <c r="P187" s="4">
        <f>-SUM(O187:$O$234)</f>
        <v>-1.2479999999999986E-5</v>
      </c>
      <c r="Q187" s="5">
        <f t="shared" si="45"/>
        <v>-1.7063269926471532E-6</v>
      </c>
      <c r="R187" s="4">
        <f>SUM($Q$54:Q187)*0.1+$O$8</f>
        <v>1.4956760914926407E-4</v>
      </c>
      <c r="S187" s="4">
        <f>-SUM(R187:$R$234)</f>
        <v>-6.9631344352117245E-3</v>
      </c>
      <c r="T187">
        <f t="shared" si="46"/>
        <v>1.4956783513385161E-4</v>
      </c>
      <c r="U187">
        <f t="shared" si="47"/>
        <v>6.9631456191315789E-3</v>
      </c>
      <c r="X187" s="1"/>
    </row>
    <row r="188" spans="1:24" x14ac:dyDescent="0.3">
      <c r="A188" s="7"/>
      <c r="B188">
        <f t="shared" si="48"/>
        <v>13.399999999999968</v>
      </c>
      <c r="C188">
        <f t="shared" si="33"/>
        <v>0</v>
      </c>
      <c r="D188">
        <f t="shared" si="34"/>
        <v>-1938.4255889397509</v>
      </c>
      <c r="E188">
        <f t="shared" si="35"/>
        <v>0</v>
      </c>
      <c r="F188">
        <f t="shared" si="36"/>
        <v>37799.298984325142</v>
      </c>
      <c r="G188">
        <f t="shared" si="37"/>
        <v>0</v>
      </c>
      <c r="H188">
        <f t="shared" si="38"/>
        <v>25974.902891792601</v>
      </c>
      <c r="I188">
        <f t="shared" si="39"/>
        <v>25974.902891792601</v>
      </c>
      <c r="J188" s="41">
        <f t="shared" si="40"/>
        <v>1938.4255889397509</v>
      </c>
      <c r="K188">
        <f t="shared" si="41"/>
        <v>9.7991921577736516</v>
      </c>
      <c r="L188">
        <f t="shared" si="42"/>
        <v>37.78904886216079</v>
      </c>
      <c r="M188" s="41">
        <f t="shared" si="43"/>
        <v>66.182027837361559</v>
      </c>
      <c r="N188" s="5">
        <f t="shared" si="44"/>
        <v>0</v>
      </c>
      <c r="O188" s="4">
        <f>SUM($N$54:N188)*0.1+$O$30</f>
        <v>2.6E-7</v>
      </c>
      <c r="P188" s="4">
        <f>-SUM(O188:$O$234)</f>
        <v>-1.2219999999999986E-5</v>
      </c>
      <c r="Q188" s="5">
        <f t="shared" si="45"/>
        <v>-1.7191565189076583E-6</v>
      </c>
      <c r="R188" s="4">
        <f>SUM($Q$54:Q188)*0.1+$O$8</f>
        <v>1.493956934973733E-4</v>
      </c>
      <c r="S188" s="4">
        <f>-SUM(R188:$R$234)</f>
        <v>-6.8135668260624598E-3</v>
      </c>
      <c r="T188">
        <f t="shared" si="46"/>
        <v>1.4939591974201004E-4</v>
      </c>
      <c r="U188">
        <f t="shared" si="47"/>
        <v>6.8135777842201865E-3</v>
      </c>
      <c r="X188" s="1"/>
    </row>
    <row r="189" spans="1:24" x14ac:dyDescent="0.3">
      <c r="A189" s="7"/>
      <c r="B189">
        <f t="shared" si="48"/>
        <v>13.499999999999968</v>
      </c>
      <c r="C189">
        <f t="shared" si="33"/>
        <v>0</v>
      </c>
      <c r="D189">
        <f t="shared" si="34"/>
        <v>-1938.4255889397509</v>
      </c>
      <c r="E189">
        <f t="shared" si="35"/>
        <v>0</v>
      </c>
      <c r="F189">
        <f t="shared" si="36"/>
        <v>37799.298984325142</v>
      </c>
      <c r="G189">
        <f t="shared" si="37"/>
        <v>0</v>
      </c>
      <c r="H189">
        <f t="shared" si="38"/>
        <v>26168.745450686576</v>
      </c>
      <c r="I189">
        <f t="shared" si="39"/>
        <v>26168.745450686576</v>
      </c>
      <c r="J189" s="41">
        <f t="shared" si="40"/>
        <v>1938.4255889397509</v>
      </c>
      <c r="K189">
        <f t="shared" si="41"/>
        <v>9.8723204574585299</v>
      </c>
      <c r="L189">
        <f t="shared" si="42"/>
        <v>37.78904886216079</v>
      </c>
      <c r="M189" s="41">
        <f t="shared" si="43"/>
        <v>66.192895033644533</v>
      </c>
      <c r="N189" s="5">
        <f t="shared" si="44"/>
        <v>0</v>
      </c>
      <c r="O189" s="4">
        <f>SUM($N$54:N189)*0.1+$O$30</f>
        <v>2.6E-7</v>
      </c>
      <c r="P189" s="4">
        <f>-SUM(O189:$O$234)</f>
        <v>-1.1959999999999987E-5</v>
      </c>
      <c r="Q189" s="5">
        <f t="shared" si="45"/>
        <v>-1.7319860451681631E-6</v>
      </c>
      <c r="R189" s="4">
        <f>SUM($Q$54:Q189)*0.1+$O$8</f>
        <v>1.492224948928565E-4</v>
      </c>
      <c r="S189" s="4">
        <f>-SUM(R189:$R$234)</f>
        <v>-6.6641711325650865E-3</v>
      </c>
      <c r="T189">
        <f t="shared" si="46"/>
        <v>1.4922272140008901E-4</v>
      </c>
      <c r="U189">
        <f t="shared" si="47"/>
        <v>6.6641818646938069E-3</v>
      </c>
      <c r="X189" s="1"/>
    </row>
    <row r="190" spans="1:24" x14ac:dyDescent="0.3">
      <c r="A190" s="7"/>
      <c r="B190">
        <f t="shared" si="48"/>
        <v>13.599999999999968</v>
      </c>
      <c r="C190">
        <f t="shared" si="33"/>
        <v>0</v>
      </c>
      <c r="D190">
        <f t="shared" si="34"/>
        <v>-1938.4255889397509</v>
      </c>
      <c r="E190">
        <f t="shared" si="35"/>
        <v>0</v>
      </c>
      <c r="F190">
        <f t="shared" si="36"/>
        <v>37799.298984325142</v>
      </c>
      <c r="G190">
        <f t="shared" si="37"/>
        <v>0</v>
      </c>
      <c r="H190">
        <f t="shared" si="38"/>
        <v>26362.588009580551</v>
      </c>
      <c r="I190">
        <f t="shared" si="39"/>
        <v>26362.588009580551</v>
      </c>
      <c r="J190" s="41">
        <f t="shared" si="40"/>
        <v>1938.4255889397509</v>
      </c>
      <c r="K190">
        <f t="shared" si="41"/>
        <v>9.9454487571434083</v>
      </c>
      <c r="L190">
        <f t="shared" si="42"/>
        <v>37.78904886216079</v>
      </c>
      <c r="M190" s="41">
        <f t="shared" si="43"/>
        <v>66.203841223159344</v>
      </c>
      <c r="N190" s="5">
        <f t="shared" si="44"/>
        <v>0</v>
      </c>
      <c r="O190" s="4">
        <f>SUM($N$54:N190)*0.1+$O$30</f>
        <v>2.6E-7</v>
      </c>
      <c r="P190" s="4">
        <f>-SUM(O190:$O$234)</f>
        <v>-1.1699999999999988E-5</v>
      </c>
      <c r="Q190" s="5">
        <f t="shared" si="45"/>
        <v>-1.7448155714286682E-6</v>
      </c>
      <c r="R190" s="4">
        <f>SUM($Q$54:Q190)*0.1+$O$8</f>
        <v>1.4904801333571362E-4</v>
      </c>
      <c r="S190" s="4">
        <f>-SUM(R190:$R$234)</f>
        <v>-6.5149486376722306E-3</v>
      </c>
      <c r="T190">
        <f t="shared" si="46"/>
        <v>1.4904824010810415E-4</v>
      </c>
      <c r="U190">
        <f t="shared" si="47"/>
        <v>6.5149591435025326E-3</v>
      </c>
      <c r="X190" s="1"/>
    </row>
    <row r="191" spans="1:24" x14ac:dyDescent="0.3">
      <c r="A191" s="7"/>
      <c r="B191">
        <f t="shared" si="48"/>
        <v>13.699999999999967</v>
      </c>
      <c r="C191">
        <f t="shared" si="33"/>
        <v>0</v>
      </c>
      <c r="D191">
        <f t="shared" si="34"/>
        <v>-1938.4255889397509</v>
      </c>
      <c r="E191">
        <f t="shared" si="35"/>
        <v>0</v>
      </c>
      <c r="F191">
        <f t="shared" si="36"/>
        <v>37799.298984325142</v>
      </c>
      <c r="G191">
        <f t="shared" si="37"/>
        <v>0</v>
      </c>
      <c r="H191">
        <f t="shared" si="38"/>
        <v>26556.430568474523</v>
      </c>
      <c r="I191">
        <f t="shared" si="39"/>
        <v>26556.430568474523</v>
      </c>
      <c r="J191" s="41">
        <f t="shared" si="40"/>
        <v>1938.4255889397509</v>
      </c>
      <c r="K191">
        <f t="shared" si="41"/>
        <v>10.018577056828285</v>
      </c>
      <c r="L191">
        <f t="shared" si="42"/>
        <v>37.78904886216079</v>
      </c>
      <c r="M191" s="41">
        <f t="shared" si="43"/>
        <v>66.214866366730163</v>
      </c>
      <c r="N191" s="5">
        <f t="shared" si="44"/>
        <v>0</v>
      </c>
      <c r="O191" s="4">
        <f>SUM($N$54:N191)*0.1+$O$30</f>
        <v>2.6E-7</v>
      </c>
      <c r="P191" s="4">
        <f>-SUM(O191:$O$234)</f>
        <v>-1.1439999999999989E-5</v>
      </c>
      <c r="Q191" s="5">
        <f t="shared" si="45"/>
        <v>-1.7576450976891728E-6</v>
      </c>
      <c r="R191" s="4">
        <f>SUM($Q$54:Q191)*0.1+$O$8</f>
        <v>1.4887224882594469E-4</v>
      </c>
      <c r="S191" s="4">
        <f>-SUM(R191:$R$234)</f>
        <v>-6.3659006243365164E-3</v>
      </c>
      <c r="T191">
        <f t="shared" si="46"/>
        <v>1.4887247586607133E-4</v>
      </c>
      <c r="U191">
        <f t="shared" si="47"/>
        <v>6.3659109035964405E-3</v>
      </c>
      <c r="X191" s="1"/>
    </row>
    <row r="192" spans="1:24" x14ac:dyDescent="0.3">
      <c r="A192" s="7"/>
      <c r="B192">
        <f t="shared" si="48"/>
        <v>13.799999999999967</v>
      </c>
      <c r="C192">
        <f t="shared" si="33"/>
        <v>0</v>
      </c>
      <c r="D192">
        <f t="shared" si="34"/>
        <v>-1938.4255889397509</v>
      </c>
      <c r="E192">
        <f t="shared" si="35"/>
        <v>0</v>
      </c>
      <c r="F192">
        <f t="shared" si="36"/>
        <v>37799.298984325142</v>
      </c>
      <c r="G192">
        <f t="shared" si="37"/>
        <v>0</v>
      </c>
      <c r="H192">
        <f t="shared" si="38"/>
        <v>26750.273127368499</v>
      </c>
      <c r="I192">
        <f t="shared" si="39"/>
        <v>26750.273127368499</v>
      </c>
      <c r="J192" s="41">
        <f t="shared" si="40"/>
        <v>1938.4255889397509</v>
      </c>
      <c r="K192">
        <f t="shared" si="41"/>
        <v>10.091705356513163</v>
      </c>
      <c r="L192">
        <f t="shared" si="42"/>
        <v>37.78904886216079</v>
      </c>
      <c r="M192" s="41">
        <f t="shared" si="43"/>
        <v>66.225970424924725</v>
      </c>
      <c r="N192" s="5">
        <f t="shared" si="44"/>
        <v>0</v>
      </c>
      <c r="O192" s="4">
        <f>SUM($N$54:N192)*0.1+$O$30</f>
        <v>2.6E-7</v>
      </c>
      <c r="P192" s="4">
        <f>-SUM(O192:$O$234)</f>
        <v>-1.117999999999999E-5</v>
      </c>
      <c r="Q192" s="5">
        <f t="shared" si="45"/>
        <v>-1.7704746239496779E-6</v>
      </c>
      <c r="R192" s="4">
        <f>SUM($Q$54:Q192)*0.1+$O$8</f>
        <v>1.4869520136354973E-4</v>
      </c>
      <c r="S192" s="4">
        <f>-SUM(R192:$R$234)</f>
        <v>-6.2170283755105717E-3</v>
      </c>
      <c r="T192">
        <f t="shared" si="46"/>
        <v>1.4869542867400665E-4</v>
      </c>
      <c r="U192">
        <f t="shared" si="47"/>
        <v>6.2170384279256006E-3</v>
      </c>
      <c r="X192" s="1"/>
    </row>
    <row r="193" spans="1:24" x14ac:dyDescent="0.3">
      <c r="A193" s="7"/>
      <c r="B193">
        <f t="shared" si="48"/>
        <v>13.899999999999967</v>
      </c>
      <c r="C193">
        <f t="shared" si="33"/>
        <v>0</v>
      </c>
      <c r="D193">
        <f t="shared" si="34"/>
        <v>-1938.4255889397509</v>
      </c>
      <c r="E193">
        <f t="shared" si="35"/>
        <v>0</v>
      </c>
      <c r="F193">
        <f t="shared" si="36"/>
        <v>37799.298984325142</v>
      </c>
      <c r="G193">
        <f t="shared" si="37"/>
        <v>0</v>
      </c>
      <c r="H193">
        <f t="shared" si="38"/>
        <v>26944.115686262474</v>
      </c>
      <c r="I193">
        <f t="shared" si="39"/>
        <v>26944.115686262474</v>
      </c>
      <c r="J193" s="41">
        <f t="shared" si="40"/>
        <v>1938.4255889397509</v>
      </c>
      <c r="K193">
        <f t="shared" si="41"/>
        <v>10.164833656198041</v>
      </c>
      <c r="L193">
        <f t="shared" si="42"/>
        <v>37.78904886216079</v>
      </c>
      <c r="M193" s="41">
        <f t="shared" si="43"/>
        <v>66.237153358055053</v>
      </c>
      <c r="N193" s="5">
        <f t="shared" si="44"/>
        <v>0</v>
      </c>
      <c r="O193" s="4">
        <f>SUM($N$54:N193)*0.1+$O$30</f>
        <v>2.6E-7</v>
      </c>
      <c r="P193" s="4">
        <f>-SUM(O193:$O$234)</f>
        <v>-1.091999999999999E-5</v>
      </c>
      <c r="Q193" s="5">
        <f t="shared" si="45"/>
        <v>-1.7833041502101829E-6</v>
      </c>
      <c r="R193" s="4">
        <f>SUM($Q$54:Q193)*0.1+$O$8</f>
        <v>1.4851687094852872E-4</v>
      </c>
      <c r="S193" s="4">
        <f>-SUM(R193:$R$234)</f>
        <v>-6.0683331741470219E-3</v>
      </c>
      <c r="T193">
        <f t="shared" si="46"/>
        <v>1.4851709853192638E-4</v>
      </c>
      <c r="U193">
        <f t="shared" si="47"/>
        <v>6.0683429994400672E-3</v>
      </c>
      <c r="X193" s="1"/>
    </row>
    <row r="194" spans="1:24" x14ac:dyDescent="0.3">
      <c r="A194" s="7"/>
      <c r="B194">
        <f t="shared" si="48"/>
        <v>13.999999999999966</v>
      </c>
      <c r="C194">
        <f t="shared" si="33"/>
        <v>0</v>
      </c>
      <c r="D194">
        <f t="shared" si="34"/>
        <v>-1938.4255889397509</v>
      </c>
      <c r="E194">
        <f t="shared" si="35"/>
        <v>0</v>
      </c>
      <c r="F194">
        <f t="shared" si="36"/>
        <v>37799.298984325142</v>
      </c>
      <c r="G194">
        <f t="shared" si="37"/>
        <v>0</v>
      </c>
      <c r="H194">
        <f t="shared" si="38"/>
        <v>27137.958245156449</v>
      </c>
      <c r="I194">
        <f t="shared" si="39"/>
        <v>27137.958245156449</v>
      </c>
      <c r="J194" s="41">
        <f t="shared" si="40"/>
        <v>1938.4255889397509</v>
      </c>
      <c r="K194">
        <f t="shared" si="41"/>
        <v>10.23796195588292</v>
      </c>
      <c r="L194">
        <f t="shared" si="42"/>
        <v>37.78904886216079</v>
      </c>
      <c r="M194" s="41">
        <f t="shared" si="43"/>
        <v>66.248415126178173</v>
      </c>
      <c r="N194" s="5">
        <f t="shared" si="44"/>
        <v>0</v>
      </c>
      <c r="O194" s="4">
        <f>SUM($N$54:N194)*0.1+$O$30</f>
        <v>2.6E-7</v>
      </c>
      <c r="P194" s="4">
        <f>-SUM(O194:$O$234)</f>
        <v>-1.0659999999999991E-5</v>
      </c>
      <c r="Q194" s="5">
        <f t="shared" si="45"/>
        <v>-1.7961336764706878E-6</v>
      </c>
      <c r="R194" s="4">
        <f>SUM($Q$54:Q194)*0.1+$O$8</f>
        <v>1.4833725758088166E-4</v>
      </c>
      <c r="S194" s="4">
        <f>-SUM(R194:$R$234)</f>
        <v>-5.9198163031984928E-3</v>
      </c>
      <c r="T194">
        <f t="shared" si="46"/>
        <v>1.4833748543984705E-4</v>
      </c>
      <c r="U194">
        <f t="shared" si="47"/>
        <v>5.9198259010898851E-3</v>
      </c>
      <c r="X194" s="1"/>
    </row>
    <row r="195" spans="1:24" x14ac:dyDescent="0.3">
      <c r="A195" s="7"/>
      <c r="B195">
        <f t="shared" si="48"/>
        <v>14.099999999999966</v>
      </c>
      <c r="C195">
        <f t="shared" si="33"/>
        <v>0</v>
      </c>
      <c r="D195">
        <f t="shared" si="34"/>
        <v>-1938.4255889397509</v>
      </c>
      <c r="E195">
        <f t="shared" si="35"/>
        <v>0</v>
      </c>
      <c r="F195">
        <f t="shared" si="36"/>
        <v>37799.298984325142</v>
      </c>
      <c r="G195">
        <f t="shared" si="37"/>
        <v>0</v>
      </c>
      <c r="H195">
        <f t="shared" si="38"/>
        <v>27331.800804050421</v>
      </c>
      <c r="I195">
        <f t="shared" si="39"/>
        <v>27331.800804050421</v>
      </c>
      <c r="J195" s="41">
        <f t="shared" si="40"/>
        <v>1938.4255889397509</v>
      </c>
      <c r="K195">
        <f t="shared" si="41"/>
        <v>10.311090255567796</v>
      </c>
      <c r="L195">
        <f t="shared" si="42"/>
        <v>37.78904886216079</v>
      </c>
      <c r="M195" s="41">
        <f t="shared" si="43"/>
        <v>66.259755689096778</v>
      </c>
      <c r="N195" s="5">
        <f t="shared" si="44"/>
        <v>0</v>
      </c>
      <c r="O195" s="4">
        <f>SUM($N$54:N195)*0.1+$O$30</f>
        <v>2.6E-7</v>
      </c>
      <c r="P195" s="4">
        <f>-SUM(O195:$O$234)</f>
        <v>-1.0399999999999992E-5</v>
      </c>
      <c r="Q195" s="5">
        <f t="shared" si="45"/>
        <v>-1.8089632027311926E-6</v>
      </c>
      <c r="R195" s="4">
        <f>SUM($Q$54:Q195)*0.1+$O$8</f>
        <v>1.4815636126060854E-4</v>
      </c>
      <c r="S195" s="4">
        <f>-SUM(R195:$R$234)</f>
        <v>-5.7714790456176116E-3</v>
      </c>
      <c r="T195">
        <f t="shared" si="46"/>
        <v>1.4815658939778528E-4</v>
      </c>
      <c r="U195">
        <f t="shared" si="47"/>
        <v>5.7714884158250879E-3</v>
      </c>
      <c r="X195" s="1"/>
    </row>
    <row r="196" spans="1:24" x14ac:dyDescent="0.3">
      <c r="A196" s="7"/>
      <c r="B196">
        <f t="shared" si="48"/>
        <v>14.199999999999966</v>
      </c>
      <c r="C196">
        <f t="shared" si="33"/>
        <v>0</v>
      </c>
      <c r="D196">
        <f t="shared" si="34"/>
        <v>-1938.4255889397509</v>
      </c>
      <c r="E196">
        <f t="shared" si="35"/>
        <v>0</v>
      </c>
      <c r="F196">
        <f t="shared" si="36"/>
        <v>37799.298984325142</v>
      </c>
      <c r="G196">
        <f t="shared" si="37"/>
        <v>0</v>
      </c>
      <c r="H196">
        <f t="shared" si="38"/>
        <v>27525.643362944396</v>
      </c>
      <c r="I196">
        <f t="shared" si="39"/>
        <v>27525.643362944396</v>
      </c>
      <c r="J196" s="41">
        <f t="shared" si="40"/>
        <v>1938.4255889397509</v>
      </c>
      <c r="K196">
        <f t="shared" si="41"/>
        <v>10.384218555252675</v>
      </c>
      <c r="L196">
        <f t="shared" si="42"/>
        <v>37.78904886216079</v>
      </c>
      <c r="M196" s="41">
        <f t="shared" si="43"/>
        <v>66.271175006359897</v>
      </c>
      <c r="N196" s="5">
        <f t="shared" si="44"/>
        <v>0</v>
      </c>
      <c r="O196" s="4">
        <f>SUM($N$54:N196)*0.1+$O$30</f>
        <v>2.6E-7</v>
      </c>
      <c r="P196" s="4">
        <f>-SUM(O196:$O$234)</f>
        <v>-1.0139999999999993E-5</v>
      </c>
      <c r="Q196" s="5">
        <f t="shared" si="45"/>
        <v>-1.8217927289916974E-6</v>
      </c>
      <c r="R196" s="4">
        <f>SUM($Q$54:Q196)*0.1+$O$8</f>
        <v>1.4797418198770937E-4</v>
      </c>
      <c r="S196" s="4">
        <f>-SUM(R196:$R$234)</f>
        <v>-5.6233226843570034E-3</v>
      </c>
      <c r="T196">
        <f t="shared" si="46"/>
        <v>1.4797441040575809E-4</v>
      </c>
      <c r="U196">
        <f t="shared" si="47"/>
        <v>5.6233318265956934E-3</v>
      </c>
      <c r="X196" s="1"/>
    </row>
    <row r="197" spans="1:24" x14ac:dyDescent="0.3">
      <c r="A197" s="7"/>
      <c r="B197">
        <f t="shared" si="48"/>
        <v>14.299999999999965</v>
      </c>
      <c r="C197">
        <f t="shared" si="33"/>
        <v>0</v>
      </c>
      <c r="D197">
        <f t="shared" si="34"/>
        <v>-1938.4255889397509</v>
      </c>
      <c r="E197">
        <f t="shared" si="35"/>
        <v>0</v>
      </c>
      <c r="F197">
        <f t="shared" si="36"/>
        <v>37799.298984325142</v>
      </c>
      <c r="G197">
        <f t="shared" si="37"/>
        <v>0</v>
      </c>
      <c r="H197">
        <f t="shared" si="38"/>
        <v>27719.485921838372</v>
      </c>
      <c r="I197">
        <f t="shared" si="39"/>
        <v>27719.485921838372</v>
      </c>
      <c r="J197" s="41">
        <f t="shared" si="40"/>
        <v>1938.4255889397509</v>
      </c>
      <c r="K197">
        <f t="shared" si="41"/>
        <v>10.457346854937553</v>
      </c>
      <c r="L197">
        <f t="shared" si="42"/>
        <v>37.78904886216079</v>
      </c>
      <c r="M197" s="41">
        <f t="shared" si="43"/>
        <v>66.282673037263663</v>
      </c>
      <c r="N197" s="5">
        <f t="shared" si="44"/>
        <v>0</v>
      </c>
      <c r="O197" s="4">
        <f>SUM($N$54:N197)*0.1+$O$30</f>
        <v>2.6E-7</v>
      </c>
      <c r="P197" s="4">
        <f>-SUM(O197:$O$234)</f>
        <v>-9.8799999999999935E-6</v>
      </c>
      <c r="Q197" s="5">
        <f t="shared" si="45"/>
        <v>-1.8346222552522025E-6</v>
      </c>
      <c r="R197" s="4">
        <f>SUM($Q$54:Q197)*0.1+$O$8</f>
        <v>1.4779071976218415E-4</v>
      </c>
      <c r="S197" s="4">
        <f>-SUM(R197:$R$234)</f>
        <v>-5.4753485023692934E-3</v>
      </c>
      <c r="T197">
        <f t="shared" si="46"/>
        <v>1.477909484637826E-4</v>
      </c>
      <c r="U197">
        <f t="shared" si="47"/>
        <v>5.4753574163517093E-3</v>
      </c>
      <c r="X197" s="1"/>
    </row>
    <row r="198" spans="1:24" x14ac:dyDescent="0.3">
      <c r="A198" s="7"/>
      <c r="B198">
        <f t="shared" si="48"/>
        <v>14.399999999999965</v>
      </c>
      <c r="C198">
        <f t="shared" si="33"/>
        <v>0</v>
      </c>
      <c r="D198">
        <f t="shared" si="34"/>
        <v>-1938.4255889397509</v>
      </c>
      <c r="E198">
        <f t="shared" si="35"/>
        <v>0</v>
      </c>
      <c r="F198">
        <f t="shared" si="36"/>
        <v>37799.298984325142</v>
      </c>
      <c r="G198">
        <f t="shared" si="37"/>
        <v>0</v>
      </c>
      <c r="H198">
        <f t="shared" si="38"/>
        <v>27913.328480732343</v>
      </c>
      <c r="I198">
        <f t="shared" si="39"/>
        <v>27913.328480732343</v>
      </c>
      <c r="J198" s="41">
        <f t="shared" si="40"/>
        <v>1938.4255889397509</v>
      </c>
      <c r="K198">
        <f t="shared" si="41"/>
        <v>10.53047515462243</v>
      </c>
      <c r="L198">
        <f t="shared" si="42"/>
        <v>37.78904886216079</v>
      </c>
      <c r="M198" s="41">
        <f t="shared" si="43"/>
        <v>66.294249740851939</v>
      </c>
      <c r="N198" s="5">
        <f t="shared" si="44"/>
        <v>0</v>
      </c>
      <c r="O198" s="4">
        <f>SUM($N$54:N198)*0.1+$O$30</f>
        <v>2.6E-7</v>
      </c>
      <c r="P198" s="4">
        <f>-SUM(O198:$O$234)</f>
        <v>-9.6199999999999943E-6</v>
      </c>
      <c r="Q198" s="5">
        <f t="shared" si="45"/>
        <v>-1.8474517815127071E-6</v>
      </c>
      <c r="R198" s="4">
        <f>SUM($Q$54:Q198)*0.1+$O$8</f>
        <v>1.4760597458403287E-4</v>
      </c>
      <c r="S198" s="4">
        <f>-SUM(R198:$R$234)</f>
        <v>-5.3275577826071095E-3</v>
      </c>
      <c r="T198">
        <f t="shared" si="46"/>
        <v>1.4760620357187618E-4</v>
      </c>
      <c r="U198">
        <f t="shared" si="47"/>
        <v>5.3275664680431326E-3</v>
      </c>
      <c r="X198" s="1"/>
    </row>
    <row r="199" spans="1:24" x14ac:dyDescent="0.3">
      <c r="A199" s="7"/>
      <c r="B199">
        <f t="shared" si="48"/>
        <v>14.499999999999964</v>
      </c>
      <c r="C199">
        <f t="shared" si="33"/>
        <v>0</v>
      </c>
      <c r="D199">
        <f t="shared" si="34"/>
        <v>-1938.4255889397509</v>
      </c>
      <c r="E199">
        <f t="shared" si="35"/>
        <v>0</v>
      </c>
      <c r="F199">
        <f t="shared" si="36"/>
        <v>37799.298984325142</v>
      </c>
      <c r="G199">
        <f t="shared" si="37"/>
        <v>0</v>
      </c>
      <c r="H199">
        <f t="shared" si="38"/>
        <v>28107.171039626319</v>
      </c>
      <c r="I199">
        <f t="shared" si="39"/>
        <v>28107.171039626319</v>
      </c>
      <c r="J199" s="41">
        <f t="shared" si="40"/>
        <v>1938.4255889397509</v>
      </c>
      <c r="K199">
        <f t="shared" si="41"/>
        <v>10.603603454307308</v>
      </c>
      <c r="L199">
        <f t="shared" si="42"/>
        <v>37.78904886216079</v>
      </c>
      <c r="M199" s="41">
        <f t="shared" si="43"/>
        <v>66.305905075917067</v>
      </c>
      <c r="N199" s="5">
        <f t="shared" si="44"/>
        <v>0</v>
      </c>
      <c r="O199" s="4">
        <f>SUM($N$54:N199)*0.1+$O$30</f>
        <v>2.6E-7</v>
      </c>
      <c r="P199" s="4">
        <f>-SUM(O199:$O$234)</f>
        <v>-9.3599999999999951E-6</v>
      </c>
      <c r="Q199" s="5">
        <f t="shared" si="45"/>
        <v>-1.8602813077732122E-6</v>
      </c>
      <c r="R199" s="4">
        <f>SUM($Q$54:Q199)*0.1+$O$8</f>
        <v>1.4741994645325554E-4</v>
      </c>
      <c r="S199" s="4">
        <f>-SUM(R199:$R$234)</f>
        <v>-5.1799518080230759E-3</v>
      </c>
      <c r="T199">
        <f t="shared" si="46"/>
        <v>1.4742017573005645E-4</v>
      </c>
      <c r="U199">
        <f t="shared" si="47"/>
        <v>5.1799602646199457E-3</v>
      </c>
      <c r="X199" s="1"/>
    </row>
    <row r="200" spans="1:24" x14ac:dyDescent="0.3">
      <c r="A200" s="7"/>
      <c r="B200">
        <f t="shared" si="48"/>
        <v>14.599999999999964</v>
      </c>
      <c r="C200">
        <f t="shared" si="33"/>
        <v>0</v>
      </c>
      <c r="D200">
        <f t="shared" si="34"/>
        <v>-1938.4255889397509</v>
      </c>
      <c r="E200">
        <f t="shared" si="35"/>
        <v>0</v>
      </c>
      <c r="F200">
        <f t="shared" si="36"/>
        <v>37799.298984325142</v>
      </c>
      <c r="G200">
        <f t="shared" si="37"/>
        <v>0</v>
      </c>
      <c r="H200">
        <f t="shared" si="38"/>
        <v>28301.013598520294</v>
      </c>
      <c r="I200">
        <f t="shared" si="39"/>
        <v>28301.013598520294</v>
      </c>
      <c r="J200" s="41">
        <f t="shared" si="40"/>
        <v>1938.4255889397509</v>
      </c>
      <c r="K200">
        <f t="shared" si="41"/>
        <v>10.676731753992186</v>
      </c>
      <c r="L200">
        <f t="shared" si="42"/>
        <v>37.78904886216079</v>
      </c>
      <c r="M200" s="41">
        <f t="shared" si="43"/>
        <v>66.317639001000572</v>
      </c>
      <c r="N200" s="5">
        <f t="shared" si="44"/>
        <v>0</v>
      </c>
      <c r="O200" s="4">
        <f>SUM($N$54:N200)*0.1+$O$30</f>
        <v>2.6E-7</v>
      </c>
      <c r="P200" s="4">
        <f>-SUM(O200:$O$234)</f>
        <v>-9.0999999999999959E-6</v>
      </c>
      <c r="Q200" s="5">
        <f t="shared" si="45"/>
        <v>-1.873110834033717E-6</v>
      </c>
      <c r="R200" s="4">
        <f>SUM($Q$54:Q200)*0.1+$O$8</f>
        <v>1.4723263536985218E-4</v>
      </c>
      <c r="S200" s="4">
        <f>-SUM(R200:$R$234)</f>
        <v>-5.0325318615698196E-3</v>
      </c>
      <c r="T200">
        <f t="shared" si="46"/>
        <v>1.4723286493834129E-4</v>
      </c>
      <c r="U200">
        <f t="shared" si="47"/>
        <v>5.0325400890321179E-3</v>
      </c>
      <c r="X200" s="1"/>
    </row>
    <row r="201" spans="1:24" x14ac:dyDescent="0.3">
      <c r="A201" s="7"/>
      <c r="B201">
        <f t="shared" si="48"/>
        <v>14.699999999999964</v>
      </c>
      <c r="C201">
        <f t="shared" si="33"/>
        <v>0</v>
      </c>
      <c r="D201">
        <f t="shared" si="34"/>
        <v>-1938.4255889397509</v>
      </c>
      <c r="E201">
        <f t="shared" si="35"/>
        <v>0</v>
      </c>
      <c r="F201">
        <f t="shared" si="36"/>
        <v>37799.298984325142</v>
      </c>
      <c r="G201">
        <f t="shared" si="37"/>
        <v>0</v>
      </c>
      <c r="H201">
        <f t="shared" si="38"/>
        <v>28494.85615741427</v>
      </c>
      <c r="I201">
        <f t="shared" si="39"/>
        <v>28494.85615741427</v>
      </c>
      <c r="J201" s="41">
        <f t="shared" si="40"/>
        <v>1938.4255889397509</v>
      </c>
      <c r="K201">
        <f t="shared" si="41"/>
        <v>10.749860053677065</v>
      </c>
      <c r="L201">
        <f t="shared" si="42"/>
        <v>37.78904886216079</v>
      </c>
      <c r="M201" s="41">
        <f t="shared" si="43"/>
        <v>66.329451474393849</v>
      </c>
      <c r="N201" s="5">
        <f t="shared" si="44"/>
        <v>0</v>
      </c>
      <c r="O201" s="4">
        <f>SUM($N$54:N201)*0.1+$O$30</f>
        <v>2.6E-7</v>
      </c>
      <c r="P201" s="4">
        <f>-SUM(O201:$O$234)</f>
        <v>-8.8399999999999967E-6</v>
      </c>
      <c r="Q201" s="5">
        <f t="shared" si="45"/>
        <v>-1.8859403602942221E-6</v>
      </c>
      <c r="R201" s="4">
        <f>SUM($Q$54:Q201)*0.1+$O$8</f>
        <v>1.4704404133382277E-4</v>
      </c>
      <c r="S201" s="4">
        <f>-SUM(R201:$R$234)</f>
        <v>-4.8852992261999677E-3</v>
      </c>
      <c r="T201">
        <f t="shared" si="46"/>
        <v>1.4704427119674869E-4</v>
      </c>
      <c r="U201">
        <f t="shared" si="47"/>
        <v>4.8853072242296082E-3</v>
      </c>
      <c r="X201" s="1"/>
    </row>
    <row r="202" spans="1:24" x14ac:dyDescent="0.3">
      <c r="A202" s="7"/>
      <c r="B202">
        <f t="shared" si="48"/>
        <v>14.799999999999963</v>
      </c>
      <c r="C202">
        <f t="shared" si="33"/>
        <v>0</v>
      </c>
      <c r="D202">
        <f t="shared" si="34"/>
        <v>-1938.4255889397509</v>
      </c>
      <c r="E202">
        <f t="shared" si="35"/>
        <v>0</v>
      </c>
      <c r="F202">
        <f t="shared" si="36"/>
        <v>37799.298984325142</v>
      </c>
      <c r="G202">
        <f t="shared" si="37"/>
        <v>0</v>
      </c>
      <c r="H202">
        <f t="shared" si="38"/>
        <v>28688.698716308241</v>
      </c>
      <c r="I202">
        <f t="shared" si="39"/>
        <v>28688.698716308241</v>
      </c>
      <c r="J202" s="41">
        <f t="shared" si="40"/>
        <v>1938.4255889397509</v>
      </c>
      <c r="K202">
        <f t="shared" si="41"/>
        <v>10.822988353361941</v>
      </c>
      <c r="L202">
        <f t="shared" si="42"/>
        <v>37.78904886216079</v>
      </c>
      <c r="M202" s="41">
        <f t="shared" si="43"/>
        <v>66.341342454138925</v>
      </c>
      <c r="N202" s="5">
        <f t="shared" si="44"/>
        <v>0</v>
      </c>
      <c r="O202" s="4">
        <f>SUM($N$54:N202)*0.1+$O$30</f>
        <v>2.6E-7</v>
      </c>
      <c r="P202" s="4">
        <f>-SUM(O202:$O$234)</f>
        <v>-8.5799999999999975E-6</v>
      </c>
      <c r="Q202" s="5">
        <f t="shared" si="45"/>
        <v>-1.8987698865547267E-6</v>
      </c>
      <c r="R202" s="4">
        <f>SUM($Q$54:Q202)*0.1+$O$8</f>
        <v>1.4685416434516728E-4</v>
      </c>
      <c r="S202" s="4">
        <f>-SUM(R202:$R$234)</f>
        <v>-4.7382551848661443E-3</v>
      </c>
      <c r="T202">
        <f t="shared" si="46"/>
        <v>1.4685439450529697E-4</v>
      </c>
      <c r="U202">
        <f t="shared" si="47"/>
        <v>4.7382629531623616E-3</v>
      </c>
      <c r="X202" s="1"/>
    </row>
    <row r="203" spans="1:24" x14ac:dyDescent="0.3">
      <c r="A203" s="7"/>
      <c r="B203">
        <f t="shared" si="48"/>
        <v>14.899999999999963</v>
      </c>
      <c r="C203">
        <f t="shared" si="33"/>
        <v>0</v>
      </c>
      <c r="D203">
        <f t="shared" si="34"/>
        <v>-1938.4255889397509</v>
      </c>
      <c r="E203">
        <f t="shared" si="35"/>
        <v>0</v>
      </c>
      <c r="F203">
        <f t="shared" si="36"/>
        <v>37799.298984325142</v>
      </c>
      <c r="G203">
        <f t="shared" si="37"/>
        <v>0</v>
      </c>
      <c r="H203">
        <f t="shared" si="38"/>
        <v>28882.541275202217</v>
      </c>
      <c r="I203">
        <f t="shared" si="39"/>
        <v>28882.541275202217</v>
      </c>
      <c r="J203" s="41">
        <f t="shared" si="40"/>
        <v>1938.4255889397509</v>
      </c>
      <c r="K203">
        <f t="shared" si="41"/>
        <v>10.896116653046819</v>
      </c>
      <c r="L203">
        <f t="shared" si="42"/>
        <v>37.78904886216079</v>
      </c>
      <c r="M203" s="41">
        <f t="shared" si="43"/>
        <v>66.353311898029119</v>
      </c>
      <c r="N203" s="5">
        <f t="shared" si="44"/>
        <v>0</v>
      </c>
      <c r="O203" s="4">
        <f>SUM($N$54:N203)*0.1+$O$30</f>
        <v>2.6E-7</v>
      </c>
      <c r="P203" s="4">
        <f>-SUM(O203:$O$234)</f>
        <v>-8.3199999999999983E-6</v>
      </c>
      <c r="Q203" s="5">
        <f t="shared" si="45"/>
        <v>-1.9115994128152315E-6</v>
      </c>
      <c r="R203" s="4">
        <f>SUM($Q$54:Q203)*0.1+$O$8</f>
        <v>1.4666300440388576E-4</v>
      </c>
      <c r="S203" s="4">
        <f>-SUM(R203:$R$234)</f>
        <v>-4.5914010205209766E-3</v>
      </c>
      <c r="T203">
        <f t="shared" si="46"/>
        <v>1.4666323486400474E-4</v>
      </c>
      <c r="U203">
        <f t="shared" si="47"/>
        <v>4.5914085587803076E-3</v>
      </c>
      <c r="X203" s="1"/>
    </row>
    <row r="204" spans="1:24" x14ac:dyDescent="0.3">
      <c r="A204" s="7"/>
      <c r="B204">
        <f t="shared" si="48"/>
        <v>14.999999999999963</v>
      </c>
      <c r="C204">
        <f t="shared" si="33"/>
        <v>0</v>
      </c>
      <c r="D204">
        <f t="shared" si="34"/>
        <v>-1938.4255889397509</v>
      </c>
      <c r="E204">
        <f t="shared" si="35"/>
        <v>0</v>
      </c>
      <c r="F204">
        <f t="shared" si="36"/>
        <v>37799.298984325142</v>
      </c>
      <c r="G204">
        <f t="shared" si="37"/>
        <v>0</v>
      </c>
      <c r="H204">
        <f t="shared" si="38"/>
        <v>29076.383834096192</v>
      </c>
      <c r="I204">
        <f t="shared" si="39"/>
        <v>29076.383834096192</v>
      </c>
      <c r="J204" s="41">
        <f t="shared" si="40"/>
        <v>1938.4255889397509</v>
      </c>
      <c r="K204">
        <f t="shared" si="41"/>
        <v>10.969244952731698</v>
      </c>
      <c r="L204">
        <f t="shared" si="42"/>
        <v>37.78904886216079</v>
      </c>
      <c r="M204" s="41">
        <f t="shared" si="43"/>
        <v>66.365359763609789</v>
      </c>
      <c r="N204" s="5">
        <f t="shared" si="44"/>
        <v>0</v>
      </c>
      <c r="O204" s="4">
        <f>SUM($N$54:N204)*0.1+$O$30</f>
        <v>2.6E-7</v>
      </c>
      <c r="P204" s="4">
        <f>-SUM(O204:$O$234)</f>
        <v>-8.0599999999999991E-6</v>
      </c>
      <c r="Q204" s="5">
        <f t="shared" si="45"/>
        <v>-1.9244289390757368E-6</v>
      </c>
      <c r="R204" s="4">
        <f>SUM($Q$54:Q204)*0.1+$O$8</f>
        <v>1.4647056150997819E-4</v>
      </c>
      <c r="S204" s="4">
        <f>-SUM(R204:$R$234)</f>
        <v>-4.4447380161170905E-3</v>
      </c>
      <c r="T204">
        <f t="shared" si="46"/>
        <v>1.4647079227289071E-4</v>
      </c>
      <c r="U204">
        <f t="shared" si="47"/>
        <v>4.4447453240333678E-3</v>
      </c>
      <c r="X204" s="1"/>
    </row>
    <row r="205" spans="1:24" x14ac:dyDescent="0.3">
      <c r="A205" s="7"/>
      <c r="B205">
        <f t="shared" si="48"/>
        <v>15.099999999999962</v>
      </c>
      <c r="C205">
        <f t="shared" si="33"/>
        <v>0</v>
      </c>
      <c r="D205">
        <f t="shared" si="34"/>
        <v>-1938.4255889397509</v>
      </c>
      <c r="E205">
        <f t="shared" si="35"/>
        <v>0</v>
      </c>
      <c r="F205">
        <f t="shared" si="36"/>
        <v>37799.298984325142</v>
      </c>
      <c r="G205">
        <f t="shared" si="37"/>
        <v>0</v>
      </c>
      <c r="H205">
        <f t="shared" si="38"/>
        <v>29270.226392990167</v>
      </c>
      <c r="I205">
        <f t="shared" si="39"/>
        <v>29270.226392990167</v>
      </c>
      <c r="J205" s="41">
        <f t="shared" si="40"/>
        <v>1938.4255889397509</v>
      </c>
      <c r="K205">
        <f t="shared" si="41"/>
        <v>11.042373252416576</v>
      </c>
      <c r="L205">
        <f t="shared" si="42"/>
        <v>37.78904886216079</v>
      </c>
      <c r="M205" s="41">
        <f t="shared" si="43"/>
        <v>66.377486008179105</v>
      </c>
      <c r="N205" s="5">
        <f t="shared" si="44"/>
        <v>0</v>
      </c>
      <c r="O205" s="4">
        <f>SUM($N$54:N205)*0.1+$O$30</f>
        <v>2.6E-7</v>
      </c>
      <c r="P205" s="4">
        <f>-SUM(O205:$O$234)</f>
        <v>-7.7999999999999999E-6</v>
      </c>
      <c r="Q205" s="5">
        <f t="shared" si="45"/>
        <v>-1.9372584653362417E-6</v>
      </c>
      <c r="R205" s="4">
        <f>SUM($Q$54:Q205)*0.1+$O$8</f>
        <v>1.4627683566344456E-4</v>
      </c>
      <c r="S205" s="4">
        <f>-SUM(R205:$R$234)</f>
        <v>-4.2982674546071121E-3</v>
      </c>
      <c r="T205">
        <f t="shared" si="46"/>
        <v>1.4627706673197397E-4</v>
      </c>
      <c r="U205">
        <f t="shared" si="47"/>
        <v>4.2982745318714466E-3</v>
      </c>
      <c r="X205" s="1"/>
    </row>
    <row r="206" spans="1:24" x14ac:dyDescent="0.3">
      <c r="A206" s="7"/>
      <c r="B206">
        <f t="shared" si="48"/>
        <v>15.199999999999962</v>
      </c>
      <c r="C206">
        <f t="shared" si="33"/>
        <v>0</v>
      </c>
      <c r="D206">
        <f t="shared" si="34"/>
        <v>-1938.4255889397509</v>
      </c>
      <c r="E206">
        <f t="shared" si="35"/>
        <v>0</v>
      </c>
      <c r="F206">
        <f t="shared" si="36"/>
        <v>37799.298984325142</v>
      </c>
      <c r="G206">
        <f t="shared" si="37"/>
        <v>0</v>
      </c>
      <c r="H206">
        <f t="shared" si="38"/>
        <v>29464.068951884139</v>
      </c>
      <c r="I206">
        <f t="shared" si="39"/>
        <v>29464.068951884139</v>
      </c>
      <c r="J206" s="41">
        <f t="shared" si="40"/>
        <v>1938.4255889397509</v>
      </c>
      <c r="K206">
        <f t="shared" si="41"/>
        <v>11.115501552101453</v>
      </c>
      <c r="L206">
        <f t="shared" si="42"/>
        <v>37.78904886216079</v>
      </c>
      <c r="M206" s="41">
        <f t="shared" si="43"/>
        <v>66.389690588788696</v>
      </c>
      <c r="N206" s="5">
        <f t="shared" si="44"/>
        <v>0</v>
      </c>
      <c r="O206" s="4">
        <f>SUM($N$54:N206)*0.1+$O$30</f>
        <v>2.6E-7</v>
      </c>
      <c r="P206" s="4">
        <f>-SUM(O206:$O$234)</f>
        <v>-7.5400000000000007E-6</v>
      </c>
      <c r="Q206" s="5">
        <f t="shared" si="45"/>
        <v>-1.9500879915967465E-6</v>
      </c>
      <c r="R206" s="4">
        <f>SUM($Q$54:Q206)*0.1+$O$8</f>
        <v>1.4608182686428489E-4</v>
      </c>
      <c r="S206" s="4">
        <f>-SUM(R206:$R$234)</f>
        <v>-4.1519906189436675E-3</v>
      </c>
      <c r="T206">
        <f t="shared" si="46"/>
        <v>1.4608205824127377E-4</v>
      </c>
      <c r="U206">
        <f t="shared" si="47"/>
        <v>4.151997465244436E-3</v>
      </c>
      <c r="X206" s="1"/>
    </row>
    <row r="207" spans="1:24" x14ac:dyDescent="0.3">
      <c r="A207" s="7"/>
      <c r="B207">
        <f t="shared" si="48"/>
        <v>15.299999999999962</v>
      </c>
      <c r="C207">
        <f t="shared" si="33"/>
        <v>0</v>
      </c>
      <c r="D207">
        <f t="shared" si="34"/>
        <v>-1938.4255889397509</v>
      </c>
      <c r="E207">
        <f t="shared" si="35"/>
        <v>0</v>
      </c>
      <c r="F207">
        <f t="shared" si="36"/>
        <v>37799.298984325142</v>
      </c>
      <c r="G207">
        <f t="shared" si="37"/>
        <v>0</v>
      </c>
      <c r="H207">
        <f t="shared" si="38"/>
        <v>29657.911510778114</v>
      </c>
      <c r="I207">
        <f t="shared" si="39"/>
        <v>29657.911510778114</v>
      </c>
      <c r="J207" s="41">
        <f t="shared" si="40"/>
        <v>1938.4255889397509</v>
      </c>
      <c r="K207">
        <f t="shared" si="41"/>
        <v>11.188629851786331</v>
      </c>
      <c r="L207">
        <f t="shared" si="42"/>
        <v>37.78904886216079</v>
      </c>
      <c r="M207" s="41">
        <f t="shared" si="43"/>
        <v>66.401973462244428</v>
      </c>
      <c r="N207" s="5">
        <f t="shared" si="44"/>
        <v>0</v>
      </c>
      <c r="O207" s="4">
        <f>SUM($N$54:N207)*0.1+$O$30</f>
        <v>2.6E-7</v>
      </c>
      <c r="P207" s="4">
        <f>-SUM(O207:$O$234)</f>
        <v>-7.2800000000000006E-6</v>
      </c>
      <c r="Q207" s="5">
        <f t="shared" si="45"/>
        <v>-1.9629175178572513E-6</v>
      </c>
      <c r="R207" s="4">
        <f>SUM($Q$54:Q207)*0.1+$O$8</f>
        <v>1.4588553511249916E-4</v>
      </c>
      <c r="S207" s="4">
        <f>-SUM(R207:$R$234)</f>
        <v>-4.0059087920793829E-3</v>
      </c>
      <c r="T207">
        <f t="shared" si="46"/>
        <v>1.4588576680080967E-4</v>
      </c>
      <c r="U207">
        <f t="shared" si="47"/>
        <v>4.0059154071022144E-3</v>
      </c>
      <c r="X207" s="1"/>
    </row>
    <row r="208" spans="1:24" x14ac:dyDescent="0.3">
      <c r="A208" s="7"/>
      <c r="B208">
        <f t="shared" si="48"/>
        <v>15.399999999999961</v>
      </c>
      <c r="C208">
        <f t="shared" si="33"/>
        <v>0</v>
      </c>
      <c r="D208">
        <f t="shared" si="34"/>
        <v>-1938.4255889397509</v>
      </c>
      <c r="E208">
        <f t="shared" si="35"/>
        <v>0</v>
      </c>
      <c r="F208">
        <f t="shared" si="36"/>
        <v>37799.298984325142</v>
      </c>
      <c r="G208">
        <f t="shared" si="37"/>
        <v>0</v>
      </c>
      <c r="H208">
        <f t="shared" si="38"/>
        <v>29851.75406967209</v>
      </c>
      <c r="I208">
        <f t="shared" si="39"/>
        <v>29851.75406967209</v>
      </c>
      <c r="J208" s="41">
        <f t="shared" si="40"/>
        <v>1938.4255889397509</v>
      </c>
      <c r="K208">
        <f t="shared" si="41"/>
        <v>11.261758151471209</v>
      </c>
      <c r="L208">
        <f t="shared" si="42"/>
        <v>37.78904886216079</v>
      </c>
      <c r="M208" s="41">
        <f t="shared" si="43"/>
        <v>66.414334585107113</v>
      </c>
      <c r="N208" s="5">
        <f t="shared" si="44"/>
        <v>0</v>
      </c>
      <c r="O208" s="4">
        <f>SUM($N$54:N208)*0.1+$O$30</f>
        <v>2.6E-7</v>
      </c>
      <c r="P208" s="4">
        <f>-SUM(O208:$O$234)</f>
        <v>-7.0200000000000006E-6</v>
      </c>
      <c r="Q208" s="5">
        <f t="shared" si="45"/>
        <v>-1.9757470441177562E-6</v>
      </c>
      <c r="R208" s="4">
        <f>SUM($Q$54:Q208)*0.1+$O$8</f>
        <v>1.456879604080874E-4</v>
      </c>
      <c r="S208" s="4">
        <f>-SUM(R208:$R$234)</f>
        <v>-3.8600232569668842E-3</v>
      </c>
      <c r="T208">
        <f t="shared" si="46"/>
        <v>1.4568819241060147E-4</v>
      </c>
      <c r="U208">
        <f t="shared" si="47"/>
        <v>3.8600296403946475E-3</v>
      </c>
      <c r="X208" s="1"/>
    </row>
    <row r="209" spans="1:24" x14ac:dyDescent="0.3">
      <c r="A209" s="7"/>
      <c r="B209">
        <f t="shared" si="48"/>
        <v>15.499999999999961</v>
      </c>
      <c r="C209">
        <f t="shared" si="33"/>
        <v>0</v>
      </c>
      <c r="D209">
        <f t="shared" si="34"/>
        <v>-1938.4255889397509</v>
      </c>
      <c r="E209">
        <f t="shared" si="35"/>
        <v>0</v>
      </c>
      <c r="F209">
        <f t="shared" si="36"/>
        <v>37799.298984325142</v>
      </c>
      <c r="G209">
        <f t="shared" si="37"/>
        <v>0</v>
      </c>
      <c r="H209">
        <f t="shared" si="38"/>
        <v>30045.596628566065</v>
      </c>
      <c r="I209">
        <f t="shared" si="39"/>
        <v>30045.596628566065</v>
      </c>
      <c r="J209" s="41">
        <f t="shared" si="40"/>
        <v>1938.4255889397509</v>
      </c>
      <c r="K209">
        <f t="shared" si="41"/>
        <v>11.334886451156088</v>
      </c>
      <c r="L209">
        <f t="shared" si="42"/>
        <v>37.78904886216079</v>
      </c>
      <c r="M209" s="41">
        <f t="shared" si="43"/>
        <v>66.426773913693339</v>
      </c>
      <c r="N209" s="5">
        <f t="shared" si="44"/>
        <v>0</v>
      </c>
      <c r="O209" s="4">
        <f>SUM($N$54:N209)*0.1+$O$30</f>
        <v>2.6E-7</v>
      </c>
      <c r="P209" s="4">
        <f>-SUM(O209:$O$234)</f>
        <v>-6.7600000000000005E-6</v>
      </c>
      <c r="Q209" s="5">
        <f t="shared" si="45"/>
        <v>-1.9885765703782614E-6</v>
      </c>
      <c r="R209" s="4">
        <f>SUM($Q$54:Q209)*0.1+$O$8</f>
        <v>1.4548910275104956E-4</v>
      </c>
      <c r="S209" s="4">
        <f>-SUM(R209:$R$234)</f>
        <v>-3.7143352965587971E-3</v>
      </c>
      <c r="T209">
        <f t="shared" si="46"/>
        <v>1.4548933507066921E-4</v>
      </c>
      <c r="U209">
        <f t="shared" si="47"/>
        <v>3.7143414480715863E-3</v>
      </c>
      <c r="X209" s="1"/>
    </row>
    <row r="210" spans="1:24" x14ac:dyDescent="0.3">
      <c r="A210" s="7"/>
      <c r="B210">
        <f t="shared" si="48"/>
        <v>15.599999999999961</v>
      </c>
      <c r="C210">
        <f t="shared" si="33"/>
        <v>0</v>
      </c>
      <c r="D210">
        <f t="shared" si="34"/>
        <v>-1938.4255889397509</v>
      </c>
      <c r="E210">
        <f t="shared" si="35"/>
        <v>0</v>
      </c>
      <c r="F210">
        <f t="shared" si="36"/>
        <v>37799.298984325142</v>
      </c>
      <c r="G210">
        <f t="shared" si="37"/>
        <v>0</v>
      </c>
      <c r="H210">
        <f t="shared" si="38"/>
        <v>30239.439187460037</v>
      </c>
      <c r="I210">
        <f t="shared" si="39"/>
        <v>30239.439187460037</v>
      </c>
      <c r="J210" s="41">
        <f t="shared" si="40"/>
        <v>1938.4255889397509</v>
      </c>
      <c r="K210">
        <f t="shared" si="41"/>
        <v>11.408014750840964</v>
      </c>
      <c r="L210">
        <f t="shared" si="42"/>
        <v>37.78904886216079</v>
      </c>
      <c r="M210" s="41">
        <f t="shared" si="43"/>
        <v>66.439291404076045</v>
      </c>
      <c r="N210" s="5">
        <f t="shared" si="44"/>
        <v>0</v>
      </c>
      <c r="O210" s="4">
        <f>SUM($N$54:N210)*0.1+$O$30</f>
        <v>2.6E-7</v>
      </c>
      <c r="P210" s="4">
        <f>-SUM(O210:$O$234)</f>
        <v>-6.5000000000000004E-6</v>
      </c>
      <c r="Q210" s="5">
        <f t="shared" si="45"/>
        <v>-2.0014060966387659E-6</v>
      </c>
      <c r="R210" s="4">
        <f>SUM($Q$54:Q210)*0.1+$O$8</f>
        <v>1.452889621413857E-4</v>
      </c>
      <c r="S210" s="4">
        <f>-SUM(R210:$R$234)</f>
        <v>-3.5688461938077473E-3</v>
      </c>
      <c r="T210">
        <f t="shared" si="46"/>
        <v>1.4528919478103321E-4</v>
      </c>
      <c r="U210">
        <f t="shared" si="47"/>
        <v>3.5688521130828673E-3</v>
      </c>
      <c r="X210" s="1"/>
    </row>
    <row r="211" spans="1:24" x14ac:dyDescent="0.3">
      <c r="A211" s="7"/>
      <c r="B211">
        <f t="shared" si="48"/>
        <v>15.69999999999996</v>
      </c>
      <c r="C211">
        <f t="shared" si="33"/>
        <v>0</v>
      </c>
      <c r="D211">
        <f t="shared" si="34"/>
        <v>-1938.4255889397509</v>
      </c>
      <c r="E211">
        <f t="shared" si="35"/>
        <v>0</v>
      </c>
      <c r="F211">
        <f t="shared" si="36"/>
        <v>37799.298984325142</v>
      </c>
      <c r="G211">
        <f t="shared" si="37"/>
        <v>0</v>
      </c>
      <c r="H211">
        <f t="shared" si="38"/>
        <v>30433.281746354012</v>
      </c>
      <c r="I211">
        <f t="shared" si="39"/>
        <v>30433.281746354012</v>
      </c>
      <c r="J211" s="41">
        <f t="shared" si="40"/>
        <v>1938.4255889397509</v>
      </c>
      <c r="K211">
        <f t="shared" si="41"/>
        <v>11.481143050525842</v>
      </c>
      <c r="L211">
        <f t="shared" si="42"/>
        <v>37.78904886216079</v>
      </c>
      <c r="M211" s="41">
        <f t="shared" si="43"/>
        <v>66.451887012085407</v>
      </c>
      <c r="N211" s="5">
        <f t="shared" si="44"/>
        <v>0</v>
      </c>
      <c r="O211" s="4">
        <f>SUM($N$54:N211)*0.1+$O$30</f>
        <v>2.6E-7</v>
      </c>
      <c r="P211" s="4">
        <f>-SUM(O211:$O$234)</f>
        <v>-6.2400000000000004E-6</v>
      </c>
      <c r="Q211" s="5">
        <f t="shared" si="45"/>
        <v>-2.0142356228992711E-6</v>
      </c>
      <c r="R211" s="4">
        <f>SUM($Q$54:Q211)*0.1+$O$8</f>
        <v>1.4508753857909575E-4</v>
      </c>
      <c r="S211" s="4">
        <f>-SUM(R211:$R$234)</f>
        <v>-3.4235572316663617E-3</v>
      </c>
      <c r="T211">
        <f t="shared" si="46"/>
        <v>1.45087771541714E-4</v>
      </c>
      <c r="U211">
        <f t="shared" si="47"/>
        <v>3.4235629183783146E-3</v>
      </c>
      <c r="X211" s="1"/>
    </row>
    <row r="212" spans="1:24" x14ac:dyDescent="0.3">
      <c r="A212" s="7"/>
      <c r="B212">
        <f t="shared" si="48"/>
        <v>15.79999999999996</v>
      </c>
      <c r="C212">
        <f t="shared" si="33"/>
        <v>0</v>
      </c>
      <c r="D212">
        <f t="shared" si="34"/>
        <v>-1938.4255889397509</v>
      </c>
      <c r="E212">
        <f t="shared" si="35"/>
        <v>0</v>
      </c>
      <c r="F212">
        <f t="shared" si="36"/>
        <v>37799.298984325142</v>
      </c>
      <c r="G212">
        <f t="shared" si="37"/>
        <v>0</v>
      </c>
      <c r="H212">
        <f t="shared" si="38"/>
        <v>30627.124305247988</v>
      </c>
      <c r="I212">
        <f t="shared" si="39"/>
        <v>30627.124305247988</v>
      </c>
      <c r="J212" s="41">
        <f t="shared" si="40"/>
        <v>1938.4255889397509</v>
      </c>
      <c r="K212">
        <f t="shared" si="41"/>
        <v>11.554271350210721</v>
      </c>
      <c r="L212">
        <f t="shared" si="42"/>
        <v>37.78904886216079</v>
      </c>
      <c r="M212" s="41">
        <f t="shared" si="43"/>
        <v>66.464560693309551</v>
      </c>
      <c r="N212" s="5">
        <f t="shared" si="44"/>
        <v>0</v>
      </c>
      <c r="O212" s="4">
        <f>SUM($N$54:N212)*0.1+$O$30</f>
        <v>2.6E-7</v>
      </c>
      <c r="P212" s="4">
        <f>-SUM(O212:$O$234)</f>
        <v>-5.9800000000000003E-6</v>
      </c>
      <c r="Q212" s="5">
        <f t="shared" si="45"/>
        <v>-2.027065149159776E-6</v>
      </c>
      <c r="R212" s="4">
        <f>SUM($Q$54:Q212)*0.1+$O$8</f>
        <v>1.4488483206417978E-4</v>
      </c>
      <c r="S212" s="4">
        <f>-SUM(R212:$R$234)</f>
        <v>-3.278469693087266E-3</v>
      </c>
      <c r="T212">
        <f t="shared" si="46"/>
        <v>1.4488506535273254E-4</v>
      </c>
      <c r="U212">
        <f t="shared" si="47"/>
        <v>3.2784751469077376E-3</v>
      </c>
      <c r="X212" s="1"/>
    </row>
    <row r="213" spans="1:24" x14ac:dyDescent="0.3">
      <c r="A213" s="7"/>
      <c r="B213">
        <f t="shared" si="48"/>
        <v>15.899999999999959</v>
      </c>
      <c r="C213">
        <f t="shared" si="33"/>
        <v>0</v>
      </c>
      <c r="D213">
        <f t="shared" si="34"/>
        <v>-1938.4255889397509</v>
      </c>
      <c r="E213">
        <f t="shared" si="35"/>
        <v>0</v>
      </c>
      <c r="F213">
        <f t="shared" si="36"/>
        <v>37799.298984325142</v>
      </c>
      <c r="G213">
        <f t="shared" si="37"/>
        <v>0</v>
      </c>
      <c r="H213">
        <f t="shared" si="38"/>
        <v>30820.966864141959</v>
      </c>
      <c r="I213">
        <f t="shared" si="39"/>
        <v>30820.966864141959</v>
      </c>
      <c r="J213" s="41">
        <f t="shared" si="40"/>
        <v>1938.4255889397509</v>
      </c>
      <c r="K213">
        <f t="shared" si="41"/>
        <v>11.627399649895599</v>
      </c>
      <c r="L213">
        <f t="shared" si="42"/>
        <v>37.78904886216079</v>
      </c>
      <c r="M213" s="41">
        <f t="shared" si="43"/>
        <v>66.47731240309524</v>
      </c>
      <c r="N213" s="5">
        <f t="shared" si="44"/>
        <v>0</v>
      </c>
      <c r="O213" s="4">
        <f>SUM($N$54:N213)*0.1+$O$30</f>
        <v>2.6E-7</v>
      </c>
      <c r="P213" s="4">
        <f>-SUM(O213:$O$234)</f>
        <v>-5.7200000000000003E-6</v>
      </c>
      <c r="Q213" s="5">
        <f t="shared" si="45"/>
        <v>-2.0398946754202808E-6</v>
      </c>
      <c r="R213" s="4">
        <f>SUM($Q$54:Q213)*0.1+$O$8</f>
        <v>1.4468084259663776E-4</v>
      </c>
      <c r="S213" s="4">
        <f>-SUM(R213:$R$234)</f>
        <v>-3.1335848610230862E-3</v>
      </c>
      <c r="T213">
        <f t="shared" si="46"/>
        <v>1.4468107621410986E-4</v>
      </c>
      <c r="U213">
        <f t="shared" si="47"/>
        <v>3.1335900816209313E-3</v>
      </c>
      <c r="X213" s="1"/>
    </row>
    <row r="214" spans="1:24" x14ac:dyDescent="0.3">
      <c r="A214" s="7"/>
      <c r="B214">
        <f t="shared" si="48"/>
        <v>15.999999999999959</v>
      </c>
      <c r="C214">
        <f t="shared" si="33"/>
        <v>0</v>
      </c>
      <c r="D214">
        <f t="shared" si="34"/>
        <v>-1938.4255889397509</v>
      </c>
      <c r="E214">
        <f t="shared" si="35"/>
        <v>0</v>
      </c>
      <c r="F214">
        <f t="shared" si="36"/>
        <v>37799.298984325142</v>
      </c>
      <c r="G214">
        <f t="shared" si="37"/>
        <v>0</v>
      </c>
      <c r="H214">
        <f t="shared" si="38"/>
        <v>31014.809423035935</v>
      </c>
      <c r="I214">
        <f t="shared" si="39"/>
        <v>31014.809423035935</v>
      </c>
      <c r="J214" s="41">
        <f t="shared" si="40"/>
        <v>1938.4255889397509</v>
      </c>
      <c r="K214">
        <f t="shared" si="41"/>
        <v>11.700527949580477</v>
      </c>
      <c r="L214">
        <f t="shared" si="42"/>
        <v>37.78904886216079</v>
      </c>
      <c r="M214" s="41">
        <f t="shared" si="43"/>
        <v>66.490142096548738</v>
      </c>
      <c r="N214" s="5">
        <f t="shared" si="44"/>
        <v>0</v>
      </c>
      <c r="O214" s="4">
        <f>SUM($N$54:N214)*0.1+$O$30</f>
        <v>2.6E-7</v>
      </c>
      <c r="P214" s="4">
        <f>-SUM(O214:$O$234)</f>
        <v>-5.4600000000000002E-6</v>
      </c>
      <c r="Q214" s="5">
        <f t="shared" si="45"/>
        <v>-2.0527242016807857E-6</v>
      </c>
      <c r="R214" s="4">
        <f>SUM($Q$54:Q214)*0.1+$O$8</f>
        <v>1.4447557017646968E-4</v>
      </c>
      <c r="S214" s="4">
        <f>-SUM(R214:$R$234)</f>
        <v>-2.9889040184264484E-3</v>
      </c>
      <c r="T214">
        <f t="shared" si="46"/>
        <v>1.4447580412586743E-4</v>
      </c>
      <c r="U214">
        <f t="shared" si="47"/>
        <v>2.9889090054676759E-3</v>
      </c>
      <c r="X214" s="1"/>
    </row>
    <row r="215" spans="1:24" x14ac:dyDescent="0.3">
      <c r="A215" s="7"/>
      <c r="B215">
        <f t="shared" si="48"/>
        <v>16.099999999999959</v>
      </c>
      <c r="C215">
        <f t="shared" si="33"/>
        <v>0</v>
      </c>
      <c r="D215">
        <f t="shared" si="34"/>
        <v>-1938.4255889397509</v>
      </c>
      <c r="E215">
        <f t="shared" si="35"/>
        <v>0</v>
      </c>
      <c r="F215">
        <f t="shared" si="36"/>
        <v>37799.298984325142</v>
      </c>
      <c r="G215">
        <f t="shared" si="37"/>
        <v>0</v>
      </c>
      <c r="H215">
        <f t="shared" si="38"/>
        <v>31208.65198192991</v>
      </c>
      <c r="I215">
        <f t="shared" si="39"/>
        <v>31208.65198192991</v>
      </c>
      <c r="J215" s="41">
        <f t="shared" si="40"/>
        <v>1938.4255889397509</v>
      </c>
      <c r="K215">
        <f t="shared" si="41"/>
        <v>11.773656249265354</v>
      </c>
      <c r="L215">
        <f t="shared" si="42"/>
        <v>37.78904886216079</v>
      </c>
      <c r="M215" s="41">
        <f t="shared" si="43"/>
        <v>66.503049728536453</v>
      </c>
      <c r="N215" s="5">
        <f t="shared" si="44"/>
        <v>0</v>
      </c>
      <c r="O215" s="4">
        <f>SUM($N$54:N215)*0.1+$O$30</f>
        <v>2.6E-7</v>
      </c>
      <c r="P215" s="4">
        <f>-SUM(O215:$O$234)</f>
        <v>-5.2000000000000002E-6</v>
      </c>
      <c r="Q215" s="5">
        <f t="shared" si="45"/>
        <v>-2.0655537279412905E-6</v>
      </c>
      <c r="R215" s="4">
        <f>SUM($Q$54:Q215)*0.1+$O$8</f>
        <v>1.4426901480367555E-4</v>
      </c>
      <c r="S215" s="4">
        <f>-SUM(R215:$R$234)</f>
        <v>-2.8444284482499788E-3</v>
      </c>
      <c r="T215">
        <f t="shared" si="46"/>
        <v>1.4426924908802691E-4</v>
      </c>
      <c r="U215">
        <f t="shared" si="47"/>
        <v>2.8444332013977374E-3</v>
      </c>
      <c r="X215" s="1"/>
    </row>
    <row r="216" spans="1:24" x14ac:dyDescent="0.3">
      <c r="A216" s="7"/>
      <c r="B216">
        <f t="shared" si="48"/>
        <v>16.19999999999996</v>
      </c>
      <c r="C216">
        <f t="shared" si="33"/>
        <v>0</v>
      </c>
      <c r="D216">
        <f t="shared" si="34"/>
        <v>-1938.4255889397509</v>
      </c>
      <c r="E216">
        <f t="shared" si="35"/>
        <v>0</v>
      </c>
      <c r="F216">
        <f t="shared" si="36"/>
        <v>37799.298984325142</v>
      </c>
      <c r="G216">
        <f t="shared" si="37"/>
        <v>0</v>
      </c>
      <c r="H216">
        <f t="shared" si="38"/>
        <v>31402.494540823889</v>
      </c>
      <c r="I216">
        <f t="shared" si="39"/>
        <v>31402.494540823889</v>
      </c>
      <c r="J216" s="41">
        <f t="shared" si="40"/>
        <v>1938.4255889397509</v>
      </c>
      <c r="K216">
        <f t="shared" si="41"/>
        <v>11.846784548950234</v>
      </c>
      <c r="L216">
        <f t="shared" si="42"/>
        <v>37.78904886216079</v>
      </c>
      <c r="M216" s="41">
        <f t="shared" si="43"/>
        <v>66.516035253685814</v>
      </c>
      <c r="N216" s="5">
        <f t="shared" si="44"/>
        <v>0</v>
      </c>
      <c r="O216" s="4">
        <f>SUM($N$54:N216)*0.1+$O$30</f>
        <v>2.6E-7</v>
      </c>
      <c r="P216" s="4">
        <f>-SUM(O216:$O$234)</f>
        <v>-4.9400000000000001E-6</v>
      </c>
      <c r="Q216" s="5">
        <f t="shared" si="45"/>
        <v>-2.0783832542017958E-6</v>
      </c>
      <c r="R216" s="4">
        <f>SUM($Q$54:Q216)*0.1+$O$8</f>
        <v>1.4406117647825536E-4</v>
      </c>
      <c r="S216" s="4">
        <f>-SUM(R216:$R$234)</f>
        <v>-2.7001594334463033E-3</v>
      </c>
      <c r="T216">
        <f t="shared" si="46"/>
        <v>1.4406141110061027E-4</v>
      </c>
      <c r="U216">
        <f t="shared" si="47"/>
        <v>2.7001639523608675E-3</v>
      </c>
      <c r="X216" s="1"/>
    </row>
    <row r="217" spans="1:24" x14ac:dyDescent="0.3">
      <c r="A217" s="7"/>
      <c r="B217">
        <f t="shared" si="48"/>
        <v>16.299999999999962</v>
      </c>
      <c r="C217">
        <f t="shared" si="33"/>
        <v>0</v>
      </c>
      <c r="D217">
        <f t="shared" si="34"/>
        <v>-1938.4255889397509</v>
      </c>
      <c r="E217">
        <f t="shared" si="35"/>
        <v>0</v>
      </c>
      <c r="F217">
        <f t="shared" si="36"/>
        <v>37799.298984325142</v>
      </c>
      <c r="G217">
        <f t="shared" si="37"/>
        <v>0</v>
      </c>
      <c r="H217">
        <f t="shared" si="38"/>
        <v>31596.337099717864</v>
      </c>
      <c r="I217">
        <f t="shared" si="39"/>
        <v>31596.337099717864</v>
      </c>
      <c r="J217" s="41">
        <f t="shared" si="40"/>
        <v>1938.4255889397509</v>
      </c>
      <c r="K217">
        <f t="shared" si="41"/>
        <v>11.919912848635112</v>
      </c>
      <c r="L217">
        <f t="shared" si="42"/>
        <v>37.78904886216079</v>
      </c>
      <c r="M217" s="41">
        <f t="shared" si="43"/>
        <v>66.529098626385917</v>
      </c>
      <c r="N217" s="5">
        <f t="shared" si="44"/>
        <v>0</v>
      </c>
      <c r="O217" s="4">
        <f>SUM($N$54:N217)*0.1+$O$30</f>
        <v>2.6E-7</v>
      </c>
      <c r="P217" s="4">
        <f>-SUM(O217:$O$234)</f>
        <v>-4.6800000000000001E-6</v>
      </c>
      <c r="Q217" s="5">
        <f t="shared" si="45"/>
        <v>-2.0912127804623006E-6</v>
      </c>
      <c r="R217" s="4">
        <f>SUM($Q$54:Q217)*0.1+$O$8</f>
        <v>1.4385205520020913E-4</v>
      </c>
      <c r="S217" s="4">
        <f>-SUM(R217:$R$234)</f>
        <v>-2.5560982569680481E-3</v>
      </c>
      <c r="T217">
        <f t="shared" si="46"/>
        <v>1.4385229016363978E-4</v>
      </c>
      <c r="U217">
        <f t="shared" si="47"/>
        <v>2.5561025413068025E-3</v>
      </c>
      <c r="X217" s="1"/>
    </row>
    <row r="218" spans="1:24" x14ac:dyDescent="0.3">
      <c r="A218" s="7"/>
      <c r="B218">
        <f t="shared" si="48"/>
        <v>16.399999999999963</v>
      </c>
      <c r="C218">
        <f t="shared" si="33"/>
        <v>0</v>
      </c>
      <c r="D218">
        <f t="shared" si="34"/>
        <v>-1938.4255889397509</v>
      </c>
      <c r="E218">
        <f t="shared" si="35"/>
        <v>0</v>
      </c>
      <c r="F218">
        <f t="shared" si="36"/>
        <v>37799.298984325142</v>
      </c>
      <c r="G218">
        <f t="shared" si="37"/>
        <v>0</v>
      </c>
      <c r="H218">
        <f t="shared" si="38"/>
        <v>31790.179658611843</v>
      </c>
      <c r="I218">
        <f t="shared" si="39"/>
        <v>31790.179658611843</v>
      </c>
      <c r="J218" s="41">
        <f t="shared" si="40"/>
        <v>1938.4255889397509</v>
      </c>
      <c r="K218">
        <f t="shared" si="41"/>
        <v>11.993041148319993</v>
      </c>
      <c r="L218">
        <f t="shared" si="42"/>
        <v>37.78904886216079</v>
      </c>
      <c r="M218" s="41">
        <f t="shared" si="43"/>
        <v>66.542239800788366</v>
      </c>
      <c r="N218" s="5">
        <f t="shared" si="44"/>
        <v>0</v>
      </c>
      <c r="O218" s="4">
        <f>SUM($N$54:N218)*0.1+$O$30</f>
        <v>2.6E-7</v>
      </c>
      <c r="P218" s="4">
        <f>-SUM(O218:$O$234)</f>
        <v>-4.42E-6</v>
      </c>
      <c r="Q218" s="5">
        <f t="shared" si="45"/>
        <v>-2.1040423067228059E-6</v>
      </c>
      <c r="R218" s="4">
        <f>SUM($Q$54:Q218)*0.1+$O$8</f>
        <v>1.4364165096953686E-4</v>
      </c>
      <c r="S218" s="4">
        <f>-SUM(R218:$R$234)</f>
        <v>-2.4122462017678388E-3</v>
      </c>
      <c r="T218">
        <f t="shared" si="46"/>
        <v>1.4364188627713801E-4</v>
      </c>
      <c r="U218">
        <f t="shared" si="47"/>
        <v>2.412250251185263E-3</v>
      </c>
      <c r="X218" s="1"/>
    </row>
    <row r="219" spans="1:24" x14ac:dyDescent="0.3">
      <c r="A219" s="7"/>
      <c r="B219">
        <f t="shared" si="48"/>
        <v>16.499999999999964</v>
      </c>
      <c r="C219">
        <f t="shared" si="33"/>
        <v>0</v>
      </c>
      <c r="D219">
        <f t="shared" si="34"/>
        <v>-1938.4255889397509</v>
      </c>
      <c r="E219">
        <f t="shared" si="35"/>
        <v>0</v>
      </c>
      <c r="F219">
        <f t="shared" si="36"/>
        <v>37799.298984325142</v>
      </c>
      <c r="G219">
        <f t="shared" si="37"/>
        <v>0</v>
      </c>
      <c r="H219">
        <f t="shared" si="38"/>
        <v>31984.022217505822</v>
      </c>
      <c r="I219">
        <f t="shared" si="39"/>
        <v>31984.022217505822</v>
      </c>
      <c r="J219" s="41">
        <f t="shared" si="40"/>
        <v>1938.4255889397509</v>
      </c>
      <c r="K219">
        <f t="shared" si="41"/>
        <v>12.066169448004873</v>
      </c>
      <c r="L219">
        <f t="shared" si="42"/>
        <v>37.78904886216079</v>
      </c>
      <c r="M219" s="41">
        <f t="shared" si="43"/>
        <v>66.555458730808056</v>
      </c>
      <c r="N219" s="5">
        <f t="shared" si="44"/>
        <v>0</v>
      </c>
      <c r="O219" s="4">
        <f>SUM($N$54:N219)*0.1+$O$30</f>
        <v>2.6E-7</v>
      </c>
      <c r="P219" s="4">
        <f>-SUM(O219:$O$234)</f>
        <v>-4.16E-6</v>
      </c>
      <c r="Q219" s="5">
        <f t="shared" si="45"/>
        <v>-2.1168718329833111E-6</v>
      </c>
      <c r="R219" s="4">
        <f>SUM($Q$54:Q219)*0.1+$O$8</f>
        <v>1.4342996378623852E-4</v>
      </c>
      <c r="S219" s="4">
        <f>-SUM(R219:$R$234)</f>
        <v>-2.268604550798302E-3</v>
      </c>
      <c r="T219">
        <f t="shared" si="46"/>
        <v>1.4343019944112778E-4</v>
      </c>
      <c r="U219">
        <f t="shared" si="47"/>
        <v>2.2686083649459564E-3</v>
      </c>
      <c r="X219" s="1"/>
    </row>
    <row r="220" spans="1:24" x14ac:dyDescent="0.3">
      <c r="A220" s="7"/>
      <c r="B220">
        <f t="shared" si="48"/>
        <v>16.599999999999966</v>
      </c>
      <c r="C220">
        <f t="shared" si="33"/>
        <v>0</v>
      </c>
      <c r="D220">
        <f t="shared" si="34"/>
        <v>-1938.4255889397509</v>
      </c>
      <c r="E220">
        <f t="shared" si="35"/>
        <v>0</v>
      </c>
      <c r="F220">
        <f t="shared" si="36"/>
        <v>37799.298984325142</v>
      </c>
      <c r="G220">
        <f t="shared" si="37"/>
        <v>0</v>
      </c>
      <c r="H220">
        <f t="shared" si="38"/>
        <v>32177.864776399798</v>
      </c>
      <c r="I220">
        <f t="shared" si="39"/>
        <v>32177.864776399798</v>
      </c>
      <c r="J220" s="41">
        <f t="shared" si="40"/>
        <v>1938.4255889397509</v>
      </c>
      <c r="K220">
        <f t="shared" si="41"/>
        <v>12.139297747689751</v>
      </c>
      <c r="L220">
        <f t="shared" si="42"/>
        <v>37.78904886216079</v>
      </c>
      <c r="M220" s="41">
        <f t="shared" si="43"/>
        <v>66.568755370123853</v>
      </c>
      <c r="N220" s="5">
        <f t="shared" si="44"/>
        <v>0</v>
      </c>
      <c r="O220" s="4">
        <f>SUM($N$54:N220)*0.1+$O$30</f>
        <v>2.6E-7</v>
      </c>
      <c r="P220" s="4">
        <f>-SUM(O220:$O$234)</f>
        <v>-3.8999999999999999E-6</v>
      </c>
      <c r="Q220" s="5">
        <f t="shared" si="45"/>
        <v>-2.129701359243816E-6</v>
      </c>
      <c r="R220" s="4">
        <f>SUM($Q$54:Q220)*0.1+$O$8</f>
        <v>1.4321699365031415E-4</v>
      </c>
      <c r="S220" s="4">
        <f>-SUM(R220:$R$234)</f>
        <v>-2.1251745870120636E-3</v>
      </c>
      <c r="T220">
        <f t="shared" si="46"/>
        <v>1.432172296556323E-4</v>
      </c>
      <c r="U220">
        <f t="shared" si="47"/>
        <v>2.125178165538573E-3</v>
      </c>
      <c r="X220" s="1"/>
    </row>
    <row r="221" spans="1:24" x14ac:dyDescent="0.3">
      <c r="A221" s="7"/>
      <c r="B221">
        <f t="shared" si="48"/>
        <v>16.699999999999967</v>
      </c>
      <c r="C221">
        <f t="shared" si="33"/>
        <v>0</v>
      </c>
      <c r="D221">
        <f t="shared" si="34"/>
        <v>-1938.4255889397509</v>
      </c>
      <c r="E221">
        <f t="shared" si="35"/>
        <v>0</v>
      </c>
      <c r="F221">
        <f t="shared" si="36"/>
        <v>37799.298984325142</v>
      </c>
      <c r="G221">
        <f t="shared" si="37"/>
        <v>0</v>
      </c>
      <c r="H221">
        <f t="shared" si="38"/>
        <v>32371.707335293777</v>
      </c>
      <c r="I221">
        <f t="shared" si="39"/>
        <v>32371.707335293777</v>
      </c>
      <c r="J221" s="41">
        <f t="shared" si="40"/>
        <v>1938.4255889397509</v>
      </c>
      <c r="K221">
        <f t="shared" si="41"/>
        <v>12.212426047374629</v>
      </c>
      <c r="L221">
        <f t="shared" si="42"/>
        <v>37.78904886216079</v>
      </c>
      <c r="M221" s="41">
        <f t="shared" si="43"/>
        <v>66.582129672179477</v>
      </c>
      <c r="N221" s="5">
        <f t="shared" si="44"/>
        <v>0</v>
      </c>
      <c r="O221" s="4">
        <f>SUM($N$54:N221)*0.1+$O$30</f>
        <v>2.6E-7</v>
      </c>
      <c r="P221" s="4">
        <f>-SUM(O221:$O$234)</f>
        <v>-3.6400000000000003E-6</v>
      </c>
      <c r="Q221" s="5">
        <f t="shared" si="45"/>
        <v>-2.1425308855043212E-6</v>
      </c>
      <c r="R221" s="4">
        <f>SUM($Q$54:Q221)*0.1+$O$8</f>
        <v>1.430027405617637E-4</v>
      </c>
      <c r="S221" s="4">
        <f>-SUM(R221:$R$234)</f>
        <v>-1.9819575933617494E-3</v>
      </c>
      <c r="T221">
        <f t="shared" si="46"/>
        <v>1.4300297692067495E-4</v>
      </c>
      <c r="U221">
        <f t="shared" si="47"/>
        <v>1.9819609359127887E-3</v>
      </c>
      <c r="X221" s="1"/>
    </row>
    <row r="222" spans="1:24" x14ac:dyDescent="0.3">
      <c r="A222" s="7"/>
      <c r="B222">
        <f t="shared" si="48"/>
        <v>16.799999999999969</v>
      </c>
      <c r="C222">
        <f t="shared" si="33"/>
        <v>0</v>
      </c>
      <c r="D222">
        <f t="shared" si="34"/>
        <v>-1938.4255889397509</v>
      </c>
      <c r="E222">
        <f t="shared" si="35"/>
        <v>0</v>
      </c>
      <c r="F222">
        <f t="shared" si="36"/>
        <v>37799.298984325142</v>
      </c>
      <c r="G222">
        <f t="shared" si="37"/>
        <v>0</v>
      </c>
      <c r="H222">
        <f t="shared" si="38"/>
        <v>32565.549894187756</v>
      </c>
      <c r="I222">
        <f t="shared" si="39"/>
        <v>32565.549894187756</v>
      </c>
      <c r="J222" s="41">
        <f t="shared" si="40"/>
        <v>1938.4255889397509</v>
      </c>
      <c r="K222">
        <f t="shared" si="41"/>
        <v>12.285554347059509</v>
      </c>
      <c r="L222">
        <f t="shared" si="42"/>
        <v>37.78904886216079</v>
      </c>
      <c r="M222" s="41">
        <f t="shared" si="43"/>
        <v>66.595581590184196</v>
      </c>
      <c r="N222" s="5">
        <f t="shared" si="44"/>
        <v>0</v>
      </c>
      <c r="O222" s="4">
        <f>SUM($N$54:N222)*0.1+$O$30</f>
        <v>2.6E-7</v>
      </c>
      <c r="P222" s="4">
        <f>-SUM(O222:$O$234)</f>
        <v>-3.3800000000000002E-6</v>
      </c>
      <c r="Q222" s="5">
        <f t="shared" si="45"/>
        <v>-2.1553604117648265E-6</v>
      </c>
      <c r="R222" s="4">
        <f>SUM($Q$54:Q222)*0.1+$O$8</f>
        <v>1.4278720452058722E-4</v>
      </c>
      <c r="S222" s="4">
        <f>-SUM(R222:$R$234)</f>
        <v>-1.8389548527999859E-3</v>
      </c>
      <c r="T222">
        <f t="shared" si="46"/>
        <v>1.427874412362796E-4</v>
      </c>
      <c r="U222">
        <f t="shared" si="47"/>
        <v>1.8389579590182635E-3</v>
      </c>
      <c r="X222" s="1"/>
    </row>
    <row r="223" spans="1:24" x14ac:dyDescent="0.3">
      <c r="A223" s="7"/>
      <c r="B223">
        <f t="shared" si="48"/>
        <v>16.89999999999997</v>
      </c>
      <c r="C223">
        <f t="shared" si="33"/>
        <v>0</v>
      </c>
      <c r="D223">
        <f t="shared" si="34"/>
        <v>-1938.4255889397509</v>
      </c>
      <c r="E223">
        <f t="shared" si="35"/>
        <v>0</v>
      </c>
      <c r="F223">
        <f t="shared" si="36"/>
        <v>37799.298984325142</v>
      </c>
      <c r="G223">
        <f t="shared" si="37"/>
        <v>0</v>
      </c>
      <c r="H223">
        <f t="shared" si="38"/>
        <v>32759.392453081731</v>
      </c>
      <c r="I223">
        <f t="shared" si="39"/>
        <v>32759.392453081731</v>
      </c>
      <c r="J223" s="41">
        <f t="shared" si="40"/>
        <v>1938.4255889397509</v>
      </c>
      <c r="K223">
        <f t="shared" si="41"/>
        <v>12.358682646744388</v>
      </c>
      <c r="L223">
        <f t="shared" si="42"/>
        <v>37.78904886216079</v>
      </c>
      <c r="M223" s="41">
        <f t="shared" si="43"/>
        <v>66.609111077113681</v>
      </c>
      <c r="N223" s="5">
        <f t="shared" si="44"/>
        <v>0</v>
      </c>
      <c r="O223" s="4">
        <f>SUM($N$54:N223)*0.1+$O$30</f>
        <v>2.6E-7</v>
      </c>
      <c r="P223" s="4">
        <f>-SUM(O223:$O$234)</f>
        <v>-3.1200000000000002E-6</v>
      </c>
      <c r="Q223" s="5">
        <f t="shared" si="45"/>
        <v>-2.1681899380253313E-6</v>
      </c>
      <c r="R223" s="4">
        <f>SUM($Q$54:Q223)*0.1+$O$8</f>
        <v>1.4257038552678469E-4</v>
      </c>
      <c r="S223" s="4">
        <f>-SUM(R223:$R$234)</f>
        <v>-1.6961676482793986E-3</v>
      </c>
      <c r="T223">
        <f t="shared" si="46"/>
        <v>1.425706226024703E-4</v>
      </c>
      <c r="U223">
        <f t="shared" si="47"/>
        <v>1.6961705178046415E-3</v>
      </c>
      <c r="X223" s="1"/>
    </row>
    <row r="224" spans="1:24" x14ac:dyDescent="0.3">
      <c r="A224" s="7"/>
      <c r="B224">
        <f t="shared" si="48"/>
        <v>16.999999999999972</v>
      </c>
      <c r="C224">
        <f t="shared" si="33"/>
        <v>0</v>
      </c>
      <c r="D224">
        <f t="shared" si="34"/>
        <v>-1938.4255889397509</v>
      </c>
      <c r="E224">
        <f t="shared" si="35"/>
        <v>0</v>
      </c>
      <c r="F224">
        <f t="shared" si="36"/>
        <v>37799.298984325142</v>
      </c>
      <c r="G224">
        <f t="shared" si="37"/>
        <v>0</v>
      </c>
      <c r="H224">
        <f t="shared" si="38"/>
        <v>32953.23501197571</v>
      </c>
      <c r="I224">
        <f t="shared" si="39"/>
        <v>32953.23501197571</v>
      </c>
      <c r="J224" s="41">
        <f t="shared" si="40"/>
        <v>1938.4255889397509</v>
      </c>
      <c r="K224">
        <f t="shared" si="41"/>
        <v>12.431810946429268</v>
      </c>
      <c r="L224">
        <f t="shared" si="42"/>
        <v>37.78904886216079</v>
      </c>
      <c r="M224" s="41">
        <f t="shared" si="43"/>
        <v>66.622718085710716</v>
      </c>
      <c r="N224" s="5">
        <f t="shared" si="44"/>
        <v>0</v>
      </c>
      <c r="O224" s="4">
        <f>SUM($N$54:N224)*0.1+$O$30</f>
        <v>2.6E-7</v>
      </c>
      <c r="P224" s="4">
        <f>-SUM(O224:$O$234)</f>
        <v>-2.8600000000000001E-6</v>
      </c>
      <c r="Q224" s="5">
        <f t="shared" si="45"/>
        <v>-2.1810194642858366E-6</v>
      </c>
      <c r="R224" s="4">
        <f>SUM($Q$54:Q224)*0.1+$O$8</f>
        <v>1.4235228358035611E-4</v>
      </c>
      <c r="S224" s="4">
        <f>-SUM(R224:$R$234)</f>
        <v>-1.5535972627526138E-3</v>
      </c>
      <c r="T224">
        <f t="shared" si="46"/>
        <v>1.4235252101927145E-4</v>
      </c>
      <c r="U224">
        <f t="shared" si="47"/>
        <v>1.5535998952215511E-3</v>
      </c>
      <c r="X224" s="1"/>
    </row>
    <row r="225" spans="1:24" x14ac:dyDescent="0.3">
      <c r="A225" s="7"/>
      <c r="B225">
        <f t="shared" si="48"/>
        <v>17.099999999999973</v>
      </c>
      <c r="C225">
        <f t="shared" si="33"/>
        <v>0</v>
      </c>
      <c r="D225">
        <f t="shared" si="34"/>
        <v>-1938.4255889397509</v>
      </c>
      <c r="E225">
        <f t="shared" si="35"/>
        <v>0</v>
      </c>
      <c r="F225">
        <f t="shared" si="36"/>
        <v>37799.298984325142</v>
      </c>
      <c r="G225">
        <f t="shared" si="37"/>
        <v>0</v>
      </c>
      <c r="H225">
        <f t="shared" si="38"/>
        <v>33147.077570869689</v>
      </c>
      <c r="I225">
        <f t="shared" si="39"/>
        <v>33147.077570869689</v>
      </c>
      <c r="J225" s="41">
        <f t="shared" si="40"/>
        <v>1938.4255889397509</v>
      </c>
      <c r="K225">
        <f t="shared" si="41"/>
        <v>12.504939246114148</v>
      </c>
      <c r="L225">
        <f t="shared" si="42"/>
        <v>37.78904886216079</v>
      </c>
      <c r="M225" s="41">
        <f t="shared" si="43"/>
        <v>66.636402568486048</v>
      </c>
      <c r="N225" s="5">
        <f t="shared" si="44"/>
        <v>0</v>
      </c>
      <c r="O225" s="4">
        <f>SUM($N$54:N225)*0.1+$O$30</f>
        <v>2.6E-7</v>
      </c>
      <c r="P225" s="4">
        <f>-SUM(O225:$O$234)</f>
        <v>-2.6000000000000001E-6</v>
      </c>
      <c r="Q225" s="5">
        <f t="shared" si="45"/>
        <v>-2.1938489905463419E-6</v>
      </c>
      <c r="R225" s="4">
        <f>SUM($Q$54:Q225)*0.1+$O$8</f>
        <v>1.4213289868130147E-4</v>
      </c>
      <c r="S225" s="4">
        <f>-SUM(R225:$R$234)</f>
        <v>-1.4112449791722579E-3</v>
      </c>
      <c r="T225">
        <f t="shared" si="46"/>
        <v>1.421331364867078E-4</v>
      </c>
      <c r="U225">
        <f t="shared" si="47"/>
        <v>1.4112473742186047E-3</v>
      </c>
      <c r="X225" s="1"/>
    </row>
    <row r="226" spans="1:24" x14ac:dyDescent="0.3">
      <c r="A226" s="7"/>
      <c r="B226">
        <f t="shared" si="48"/>
        <v>17.199999999999974</v>
      </c>
      <c r="C226">
        <f t="shared" si="33"/>
        <v>0</v>
      </c>
      <c r="D226">
        <f t="shared" si="34"/>
        <v>-1938.4255889397509</v>
      </c>
      <c r="E226">
        <f t="shared" si="35"/>
        <v>0</v>
      </c>
      <c r="F226">
        <f t="shared" si="36"/>
        <v>37799.298984325142</v>
      </c>
      <c r="G226">
        <f t="shared" si="37"/>
        <v>0</v>
      </c>
      <c r="H226">
        <f t="shared" si="38"/>
        <v>33340.920129763668</v>
      </c>
      <c r="I226">
        <f t="shared" si="39"/>
        <v>33340.920129763668</v>
      </c>
      <c r="J226" s="41">
        <f t="shared" si="40"/>
        <v>1938.4255889397509</v>
      </c>
      <c r="K226">
        <f t="shared" si="41"/>
        <v>12.578067545799026</v>
      </c>
      <c r="L226">
        <f t="shared" si="42"/>
        <v>37.78904886216079</v>
      </c>
      <c r="M226" s="41">
        <f t="shared" si="43"/>
        <v>66.650164477719116</v>
      </c>
      <c r="N226" s="5">
        <f t="shared" si="44"/>
        <v>0</v>
      </c>
      <c r="O226" s="4">
        <f>SUM($N$54:N226)*0.1+$O$30</f>
        <v>2.6E-7</v>
      </c>
      <c r="P226" s="4">
        <f>-SUM(O226:$O$234)</f>
        <v>-2.34E-6</v>
      </c>
      <c r="Q226" s="5">
        <f t="shared" si="45"/>
        <v>-2.2066785168068471E-6</v>
      </c>
      <c r="R226" s="4">
        <f>SUM($Q$54:Q226)*0.1+$O$8</f>
        <v>1.4191223082962078E-4</v>
      </c>
      <c r="S226" s="4">
        <f>-SUM(R226:$R$234)</f>
        <v>-1.2691120804909565E-3</v>
      </c>
      <c r="T226">
        <f t="shared" si="46"/>
        <v>1.419124690048044E-4</v>
      </c>
      <c r="U226">
        <f t="shared" si="47"/>
        <v>1.2691142377453987E-3</v>
      </c>
      <c r="X226" s="1"/>
    </row>
    <row r="227" spans="1:24" x14ac:dyDescent="0.3">
      <c r="A227" s="7"/>
      <c r="B227">
        <f t="shared" si="48"/>
        <v>17.299999999999976</v>
      </c>
      <c r="C227">
        <f t="shared" si="33"/>
        <v>0</v>
      </c>
      <c r="D227">
        <f t="shared" si="34"/>
        <v>-1938.4255889397509</v>
      </c>
      <c r="E227">
        <f t="shared" si="35"/>
        <v>0</v>
      </c>
      <c r="F227">
        <f t="shared" si="36"/>
        <v>37799.298984325142</v>
      </c>
      <c r="G227">
        <f t="shared" si="37"/>
        <v>0</v>
      </c>
      <c r="H227">
        <f t="shared" si="38"/>
        <v>33534.762688657647</v>
      </c>
      <c r="I227">
        <f t="shared" si="39"/>
        <v>33534.762688657647</v>
      </c>
      <c r="J227" s="41">
        <f t="shared" si="40"/>
        <v>1938.4255889397509</v>
      </c>
      <c r="K227">
        <f t="shared" si="41"/>
        <v>12.651195845483906</v>
      </c>
      <c r="L227">
        <f t="shared" si="42"/>
        <v>37.78904886216079</v>
      </c>
      <c r="M227" s="41">
        <f t="shared" si="43"/>
        <v>66.664003765458887</v>
      </c>
      <c r="N227" s="5">
        <f t="shared" si="44"/>
        <v>0</v>
      </c>
      <c r="O227" s="4">
        <f>SUM($N$54:N227)*0.1+$O$30</f>
        <v>2.6E-7</v>
      </c>
      <c r="P227" s="4">
        <f>-SUM(O227:$O$234)</f>
        <v>-2.08E-6</v>
      </c>
      <c r="Q227" s="5">
        <f t="shared" si="45"/>
        <v>-2.2195080430673524E-6</v>
      </c>
      <c r="R227" s="4">
        <f>SUM($Q$54:Q227)*0.1+$O$8</f>
        <v>1.4169028002531406E-4</v>
      </c>
      <c r="S227" s="4">
        <f>-SUM(R227:$R$234)</f>
        <v>-1.1271998496613358E-3</v>
      </c>
      <c r="T227">
        <f t="shared" si="46"/>
        <v>1.4169051857358667E-4</v>
      </c>
      <c r="U227">
        <f t="shared" si="47"/>
        <v>1.1272017687515123E-3</v>
      </c>
      <c r="X227" s="1"/>
    </row>
    <row r="228" spans="1:24" x14ac:dyDescent="0.3">
      <c r="A228" s="7"/>
      <c r="B228">
        <f t="shared" si="48"/>
        <v>17.399999999999977</v>
      </c>
      <c r="C228">
        <f t="shared" si="33"/>
        <v>0</v>
      </c>
      <c r="D228">
        <f t="shared" si="34"/>
        <v>-1938.4255889397509</v>
      </c>
      <c r="E228">
        <f t="shared" si="35"/>
        <v>0</v>
      </c>
      <c r="F228">
        <f t="shared" si="36"/>
        <v>37799.298984325142</v>
      </c>
      <c r="G228">
        <f t="shared" si="37"/>
        <v>0</v>
      </c>
      <c r="H228">
        <f t="shared" si="38"/>
        <v>33728.605247551619</v>
      </c>
      <c r="I228">
        <f t="shared" si="39"/>
        <v>33728.605247551619</v>
      </c>
      <c r="J228" s="41">
        <f t="shared" si="40"/>
        <v>1938.4255889397509</v>
      </c>
      <c r="K228">
        <f t="shared" si="41"/>
        <v>12.724324145168783</v>
      </c>
      <c r="L228">
        <f t="shared" si="42"/>
        <v>37.78904886216079</v>
      </c>
      <c r="M228" s="41">
        <f t="shared" si="43"/>
        <v>66.677920383524651</v>
      </c>
      <c r="N228" s="5">
        <f t="shared" si="44"/>
        <v>0</v>
      </c>
      <c r="O228" s="4">
        <f>SUM($N$54:N228)*0.1+$O$30</f>
        <v>2.6E-7</v>
      </c>
      <c r="P228" s="4">
        <f>-SUM(O228:$O$234)</f>
        <v>-1.8200000000000002E-6</v>
      </c>
      <c r="Q228" s="5">
        <f t="shared" si="45"/>
        <v>-2.2323375693278568E-6</v>
      </c>
      <c r="R228" s="4">
        <f>SUM($Q$54:Q228)*0.1+$O$8</f>
        <v>1.4146704626838126E-4</v>
      </c>
      <c r="S228" s="4">
        <f>-SUM(R228:$R$234)</f>
        <v>-9.8550956963602159E-4</v>
      </c>
      <c r="T228">
        <f t="shared" si="46"/>
        <v>1.4146728519308033E-4</v>
      </c>
      <c r="U228">
        <f t="shared" si="47"/>
        <v>9.8551125018650921E-4</v>
      </c>
      <c r="X228" s="1"/>
    </row>
    <row r="229" spans="1:24" x14ac:dyDescent="0.3">
      <c r="A229" s="7"/>
      <c r="B229">
        <f t="shared" si="48"/>
        <v>17.499999999999979</v>
      </c>
      <c r="C229">
        <f t="shared" si="33"/>
        <v>0</v>
      </c>
      <c r="D229">
        <f t="shared" si="34"/>
        <v>-1938.4255889397509</v>
      </c>
      <c r="E229">
        <f t="shared" si="35"/>
        <v>0</v>
      </c>
      <c r="F229">
        <f t="shared" si="36"/>
        <v>37799.298984325142</v>
      </c>
      <c r="G229">
        <f t="shared" si="37"/>
        <v>0</v>
      </c>
      <c r="H229">
        <f t="shared" si="38"/>
        <v>33922.447806445598</v>
      </c>
      <c r="I229">
        <f t="shared" si="39"/>
        <v>33922.447806445598</v>
      </c>
      <c r="J229" s="41">
        <f t="shared" si="40"/>
        <v>1938.4255889397509</v>
      </c>
      <c r="K229">
        <f t="shared" si="41"/>
        <v>12.797452444853663</v>
      </c>
      <c r="L229">
        <f t="shared" si="42"/>
        <v>37.78904886216079</v>
      </c>
      <c r="M229" s="41">
        <f t="shared" si="43"/>
        <v>66.691914283506804</v>
      </c>
      <c r="N229" s="5">
        <f t="shared" si="44"/>
        <v>0</v>
      </c>
      <c r="O229" s="4">
        <f>SUM($N$54:N229)*0.1+$O$30</f>
        <v>2.6E-7</v>
      </c>
      <c r="P229" s="4">
        <f>-SUM(O229:$O$234)</f>
        <v>-1.5600000000000001E-6</v>
      </c>
      <c r="Q229" s="5">
        <f t="shared" si="45"/>
        <v>-2.2451670955883621E-6</v>
      </c>
      <c r="R229" s="4">
        <f>SUM($Q$54:Q229)*0.1+$O$8</f>
        <v>1.4124252955882244E-4</v>
      </c>
      <c r="S229" s="4">
        <f>-SUM(R229:$R$234)</f>
        <v>-8.4404252336764028E-4</v>
      </c>
      <c r="T229">
        <f t="shared" si="46"/>
        <v>1.4124276886331148E-4</v>
      </c>
      <c r="U229">
        <f t="shared" si="47"/>
        <v>8.4404396499993624E-4</v>
      </c>
      <c r="X229" s="1"/>
    </row>
    <row r="230" spans="1:24" x14ac:dyDescent="0.3">
      <c r="A230" s="7"/>
      <c r="B230">
        <f t="shared" si="48"/>
        <v>17.59999999999998</v>
      </c>
      <c r="C230">
        <f t="shared" si="33"/>
        <v>0</v>
      </c>
      <c r="D230">
        <f t="shared" si="34"/>
        <v>-1938.4255889397509</v>
      </c>
      <c r="E230">
        <f t="shared" si="35"/>
        <v>0</v>
      </c>
      <c r="F230">
        <f t="shared" si="36"/>
        <v>37799.298984325142</v>
      </c>
      <c r="G230">
        <f t="shared" si="37"/>
        <v>0</v>
      </c>
      <c r="H230">
        <f t="shared" si="38"/>
        <v>34116.290365339577</v>
      </c>
      <c r="I230">
        <f t="shared" si="39"/>
        <v>34116.290365339577</v>
      </c>
      <c r="J230" s="41">
        <f t="shared" si="40"/>
        <v>1938.4255889397509</v>
      </c>
      <c r="K230">
        <f t="shared" si="41"/>
        <v>12.870580744538543</v>
      </c>
      <c r="L230">
        <f t="shared" si="42"/>
        <v>37.78904886216079</v>
      </c>
      <c r="M230" s="41">
        <f t="shared" si="43"/>
        <v>66.705985416767618</v>
      </c>
      <c r="N230" s="5">
        <f t="shared" si="44"/>
        <v>0</v>
      </c>
      <c r="O230" s="4">
        <f>SUM($N$54:N230)*0.1+$O$30</f>
        <v>2.6E-7</v>
      </c>
      <c r="P230" s="4">
        <f>-SUM(O230:$O$234)</f>
        <v>-1.3E-6</v>
      </c>
      <c r="Q230" s="5">
        <f t="shared" si="45"/>
        <v>-2.2579966218488674E-6</v>
      </c>
      <c r="R230" s="4">
        <f>SUM($Q$54:Q230)*0.1+$O$8</f>
        <v>1.4101672989663754E-4</v>
      </c>
      <c r="S230" s="4">
        <f>-SUM(R230:$R$234)</f>
        <v>-7.0279999380881784E-4</v>
      </c>
      <c r="T230">
        <f t="shared" si="46"/>
        <v>1.410169695843065E-4</v>
      </c>
      <c r="U230">
        <f t="shared" si="47"/>
        <v>7.0280119614132299E-4</v>
      </c>
      <c r="X230" s="1"/>
    </row>
    <row r="231" spans="1:24" x14ac:dyDescent="0.3">
      <c r="A231" s="7"/>
      <c r="B231">
        <f t="shared" si="48"/>
        <v>17.699999999999982</v>
      </c>
      <c r="C231">
        <f t="shared" si="33"/>
        <v>0</v>
      </c>
      <c r="D231">
        <f t="shared" si="34"/>
        <v>-1938.4255889397509</v>
      </c>
      <c r="E231">
        <f t="shared" si="35"/>
        <v>0</v>
      </c>
      <c r="F231">
        <f t="shared" si="36"/>
        <v>37799.298984325142</v>
      </c>
      <c r="G231">
        <f t="shared" si="37"/>
        <v>0</v>
      </c>
      <c r="H231">
        <f t="shared" si="38"/>
        <v>34310.132924233556</v>
      </c>
      <c r="I231">
        <f t="shared" si="39"/>
        <v>34310.132924233556</v>
      </c>
      <c r="J231" s="41">
        <f t="shared" si="40"/>
        <v>1938.4255889397509</v>
      </c>
      <c r="K231">
        <f t="shared" si="41"/>
        <v>12.943709044223422</v>
      </c>
      <c r="L231">
        <f t="shared" si="42"/>
        <v>37.78904886216079</v>
      </c>
      <c r="M231" s="41">
        <f t="shared" si="43"/>
        <v>66.720133734442101</v>
      </c>
      <c r="N231" s="5">
        <f t="shared" si="44"/>
        <v>0</v>
      </c>
      <c r="O231" s="4">
        <f>SUM($N$54:N231)*0.1+$O$30</f>
        <v>2.6E-7</v>
      </c>
      <c r="P231" s="4">
        <f>-SUM(O231:$O$234)</f>
        <v>-1.04E-6</v>
      </c>
      <c r="Q231" s="5">
        <f t="shared" si="45"/>
        <v>-2.2708261481093726E-6</v>
      </c>
      <c r="R231" s="4">
        <f>SUM($Q$54:Q231)*0.1+$O$8</f>
        <v>1.407896472818266E-4</v>
      </c>
      <c r="S231" s="4">
        <f>-SUM(R231:$R$234)</f>
        <v>-5.6178326391218025E-4</v>
      </c>
      <c r="T231">
        <f t="shared" si="46"/>
        <v>1.4078988735609225E-4</v>
      </c>
      <c r="U231">
        <f t="shared" si="47"/>
        <v>5.6178422656018236E-4</v>
      </c>
      <c r="X231" s="1"/>
    </row>
    <row r="232" spans="1:24" x14ac:dyDescent="0.3">
      <c r="A232" s="7"/>
      <c r="B232">
        <f t="shared" si="48"/>
        <v>17.799999999999983</v>
      </c>
      <c r="C232">
        <f t="shared" si="33"/>
        <v>0</v>
      </c>
      <c r="D232">
        <f t="shared" si="34"/>
        <v>-1938.4255889397509</v>
      </c>
      <c r="E232">
        <f t="shared" si="35"/>
        <v>0</v>
      </c>
      <c r="F232">
        <f t="shared" si="36"/>
        <v>37799.298984325142</v>
      </c>
      <c r="G232">
        <f t="shared" si="37"/>
        <v>0</v>
      </c>
      <c r="H232">
        <f t="shared" si="38"/>
        <v>34503.975483127535</v>
      </c>
      <c r="I232">
        <f t="shared" si="39"/>
        <v>34503.975483127535</v>
      </c>
      <c r="J232" s="41">
        <f t="shared" si="40"/>
        <v>1938.4255889397509</v>
      </c>
      <c r="K232">
        <f t="shared" si="41"/>
        <v>13.016837343908302</v>
      </c>
      <c r="L232">
        <f t="shared" si="42"/>
        <v>37.78904886216079</v>
      </c>
      <c r="M232" s="41">
        <f t="shared" si="43"/>
        <v>66.73435918743877</v>
      </c>
      <c r="N232" s="5">
        <f t="shared" si="44"/>
        <v>0</v>
      </c>
      <c r="O232" s="4">
        <f>SUM($N$54:N232)*0.1+$O$30</f>
        <v>2.6E-7</v>
      </c>
      <c r="P232" s="4">
        <f>-SUM(O232:$O$234)</f>
        <v>-7.7999999999999994E-7</v>
      </c>
      <c r="Q232" s="5">
        <f t="shared" si="45"/>
        <v>-2.2836556743698779E-6</v>
      </c>
      <c r="R232" s="4">
        <f>SUM($Q$54:Q232)*0.1+$O$8</f>
        <v>1.4056128171438962E-4</v>
      </c>
      <c r="S232" s="4">
        <f>-SUM(R232:$R$234)</f>
        <v>-4.209936166303537E-4</v>
      </c>
      <c r="T232">
        <f t="shared" si="46"/>
        <v>1.4056152217869583E-4</v>
      </c>
      <c r="U232">
        <f t="shared" si="47"/>
        <v>4.2099433920601023E-4</v>
      </c>
      <c r="X232" s="1"/>
    </row>
    <row r="233" spans="1:24" x14ac:dyDescent="0.3">
      <c r="A233" s="7"/>
      <c r="B233">
        <f t="shared" si="48"/>
        <v>17.899999999999984</v>
      </c>
      <c r="C233">
        <f t="shared" si="33"/>
        <v>0</v>
      </c>
      <c r="D233">
        <f t="shared" si="34"/>
        <v>-1938.4255889397509</v>
      </c>
      <c r="E233">
        <f t="shared" si="35"/>
        <v>0</v>
      </c>
      <c r="F233">
        <f t="shared" si="36"/>
        <v>37799.298984325142</v>
      </c>
      <c r="G233">
        <f t="shared" si="37"/>
        <v>0</v>
      </c>
      <c r="H233">
        <f t="shared" si="38"/>
        <v>34697.818042021514</v>
      </c>
      <c r="I233">
        <f t="shared" si="39"/>
        <v>34697.818042021514</v>
      </c>
      <c r="J233" s="41">
        <f t="shared" si="40"/>
        <v>1938.4255889397509</v>
      </c>
      <c r="K233">
        <f t="shared" si="41"/>
        <v>13.089965643593182</v>
      </c>
      <c r="L233">
        <f t="shared" si="42"/>
        <v>37.78904886216079</v>
      </c>
      <c r="M233" s="41">
        <f t="shared" si="43"/>
        <v>66.74866172644046</v>
      </c>
      <c r="N233" s="5">
        <f t="shared" si="44"/>
        <v>0</v>
      </c>
      <c r="O233" s="4">
        <f>SUM($N$54:N233)*0.1+$O$30</f>
        <v>2.6E-7</v>
      </c>
      <c r="P233" s="4">
        <f>-SUM(O233:$O$234)</f>
        <v>-5.2E-7</v>
      </c>
      <c r="Q233" s="5">
        <f t="shared" si="45"/>
        <v>-2.2964852006303831E-6</v>
      </c>
      <c r="R233" s="4">
        <f>SUM($Q$54:Q233)*0.1+$O$8</f>
        <v>1.4033163319432658E-4</v>
      </c>
      <c r="S233" s="4">
        <f>-SUM(R233:$R$234)</f>
        <v>-2.8043233491596405E-4</v>
      </c>
      <c r="T233">
        <f t="shared" si="46"/>
        <v>1.4033187405214476E-4</v>
      </c>
      <c r="U233">
        <f t="shared" si="47"/>
        <v>2.8043281702828471E-4</v>
      </c>
      <c r="X233" s="1"/>
    </row>
    <row r="234" spans="1:24" x14ac:dyDescent="0.3">
      <c r="A234" s="7"/>
      <c r="B234">
        <f t="shared" si="48"/>
        <v>17.999999999999986</v>
      </c>
      <c r="C234">
        <f t="shared" si="33"/>
        <v>0</v>
      </c>
      <c r="D234">
        <f t="shared" si="34"/>
        <v>-1938.4255889397509</v>
      </c>
      <c r="E234">
        <f t="shared" si="35"/>
        <v>0</v>
      </c>
      <c r="F234">
        <f t="shared" si="36"/>
        <v>37799.298984325142</v>
      </c>
      <c r="G234">
        <f t="shared" si="37"/>
        <v>0</v>
      </c>
      <c r="H234">
        <f t="shared" si="38"/>
        <v>34891.660600915486</v>
      </c>
      <c r="I234">
        <f t="shared" si="39"/>
        <v>34891.660600915486</v>
      </c>
      <c r="J234" s="41">
        <f t="shared" si="40"/>
        <v>1938.4255889397509</v>
      </c>
      <c r="K234">
        <f t="shared" si="41"/>
        <v>13.163093943278058</v>
      </c>
      <c r="L234">
        <f t="shared" si="42"/>
        <v>37.78904886216079</v>
      </c>
      <c r="M234" s="41">
        <f t="shared" si="43"/>
        <v>66.763041301905133</v>
      </c>
      <c r="N234" s="5">
        <f t="shared" si="44"/>
        <v>0</v>
      </c>
      <c r="O234" s="4">
        <f>SUM($N$54:N234)*0.1+$O$30</f>
        <v>2.6E-7</v>
      </c>
      <c r="P234" s="4">
        <f>-SUM(O234:$O$234)</f>
        <v>-2.6E-7</v>
      </c>
      <c r="Q234" s="5">
        <f t="shared" si="45"/>
        <v>-2.3093147268908876E-6</v>
      </c>
      <c r="R234" s="4">
        <f>SUM($Q$54:Q234)*0.1+$O$8</f>
        <v>1.4010070172163749E-4</v>
      </c>
      <c r="S234" s="4">
        <f>-SUM(R234:$R$234)</f>
        <v>-1.4010070172163749E-4</v>
      </c>
      <c r="T234">
        <f t="shared" si="46"/>
        <v>1.4010094297646692E-4</v>
      </c>
      <c r="U234">
        <f t="shared" si="47"/>
        <v>1.4010094297646692E-4</v>
      </c>
      <c r="X234" s="1"/>
    </row>
    <row r="235" spans="1:24" x14ac:dyDescent="0.3">
      <c r="A235" s="7"/>
      <c r="B235">
        <f t="shared" si="48"/>
        <v>18.099999999999987</v>
      </c>
      <c r="C235">
        <f t="shared" si="33"/>
        <v>0</v>
      </c>
      <c r="D235">
        <f t="shared" si="34"/>
        <v>-1938.4255889397509</v>
      </c>
      <c r="E235">
        <f t="shared" si="35"/>
        <v>0</v>
      </c>
      <c r="F235">
        <f t="shared" si="36"/>
        <v>37799.298984325142</v>
      </c>
      <c r="G235">
        <f t="shared" si="37"/>
        <v>0</v>
      </c>
      <c r="H235">
        <f t="shared" si="38"/>
        <v>35085.503159809465</v>
      </c>
      <c r="I235">
        <f t="shared" si="39"/>
        <v>35085.503159809465</v>
      </c>
      <c r="J235" s="41">
        <f t="shared" si="40"/>
        <v>1938.4255889397509</v>
      </c>
      <c r="K235">
        <f t="shared" si="41"/>
        <v>13.236222242962938</v>
      </c>
      <c r="L235">
        <f t="shared" si="42"/>
        <v>37.78904886216079</v>
      </c>
      <c r="M235" s="41">
        <f t="shared" si="43"/>
        <v>66.777497864066717</v>
      </c>
      <c r="N235" s="5">
        <f t="shared" si="44"/>
        <v>0</v>
      </c>
      <c r="O235" s="4">
        <f>SUM($N$54:N235)*0.1+$O$30</f>
        <v>2.6E-7</v>
      </c>
      <c r="P235" s="4">
        <f>SUM($O$235:O235)</f>
        <v>2.6E-7</v>
      </c>
      <c r="Q235" s="5">
        <f t="shared" si="45"/>
        <v>-2.3221442531513928E-6</v>
      </c>
      <c r="R235" s="4">
        <f>SUM($Q$54:Q235)*0.1+$O$8</f>
        <v>1.3986848729632235E-4</v>
      </c>
      <c r="S235" s="4">
        <f>SUM($R$235:R235)</f>
        <v>1.3986848729632235E-4</v>
      </c>
      <c r="T235">
        <f t="shared" si="46"/>
        <v>1.3986872895169059E-4</v>
      </c>
      <c r="U235">
        <f t="shared" si="47"/>
        <v>1.3986872895169059E-4</v>
      </c>
      <c r="X235" s="1"/>
    </row>
    <row r="236" spans="1:24" x14ac:dyDescent="0.3">
      <c r="A236" s="7"/>
      <c r="B236">
        <f t="shared" si="48"/>
        <v>18.199999999999989</v>
      </c>
      <c r="C236">
        <f t="shared" si="33"/>
        <v>0</v>
      </c>
      <c r="D236">
        <f t="shared" si="34"/>
        <v>-1938.4255889397509</v>
      </c>
      <c r="E236">
        <f t="shared" si="35"/>
        <v>0</v>
      </c>
      <c r="F236">
        <f t="shared" si="36"/>
        <v>37799.298984325142</v>
      </c>
      <c r="G236">
        <f t="shared" si="37"/>
        <v>0</v>
      </c>
      <c r="H236">
        <f t="shared" si="38"/>
        <v>35279.345718703444</v>
      </c>
      <c r="I236">
        <f t="shared" si="39"/>
        <v>35279.345718703444</v>
      </c>
      <c r="J236" s="41">
        <f t="shared" si="40"/>
        <v>1938.4255889397509</v>
      </c>
      <c r="K236">
        <f t="shared" si="41"/>
        <v>13.309350542647818</v>
      </c>
      <c r="L236">
        <f t="shared" si="42"/>
        <v>37.78904886216079</v>
      </c>
      <c r="M236" s="41">
        <f t="shared" si="43"/>
        <v>66.792031362935859</v>
      </c>
      <c r="N236" s="5">
        <f t="shared" si="44"/>
        <v>0</v>
      </c>
      <c r="O236" s="4">
        <f>SUM($N$54:N236)*0.1+$O$30</f>
        <v>2.6E-7</v>
      </c>
      <c r="P236" s="4">
        <f>SUM($O$235:O236)</f>
        <v>5.2E-7</v>
      </c>
      <c r="Q236" s="5">
        <f t="shared" si="45"/>
        <v>-2.3349737794118981E-6</v>
      </c>
      <c r="R236" s="4">
        <f>SUM($Q$54:Q236)*0.1+$O$8</f>
        <v>1.3963498991838118E-4</v>
      </c>
      <c r="S236" s="4">
        <f>SUM($R$235:R236)</f>
        <v>2.7950347721470353E-4</v>
      </c>
      <c r="T236">
        <f t="shared" si="46"/>
        <v>1.3963523197784436E-4</v>
      </c>
      <c r="U236">
        <f t="shared" si="47"/>
        <v>2.7950396092919739E-4</v>
      </c>
      <c r="X236" s="1"/>
    </row>
    <row r="237" spans="1:24" x14ac:dyDescent="0.3">
      <c r="A237" s="7"/>
      <c r="B237">
        <f t="shared" si="48"/>
        <v>18.29999999999999</v>
      </c>
      <c r="C237">
        <f t="shared" si="33"/>
        <v>0</v>
      </c>
      <c r="D237">
        <f t="shared" si="34"/>
        <v>-1938.4255889397509</v>
      </c>
      <c r="E237">
        <f t="shared" si="35"/>
        <v>0</v>
      </c>
      <c r="F237">
        <f t="shared" si="36"/>
        <v>37799.298984325142</v>
      </c>
      <c r="G237">
        <f t="shared" si="37"/>
        <v>0</v>
      </c>
      <c r="H237">
        <f t="shared" si="38"/>
        <v>35473.188277597423</v>
      </c>
      <c r="I237">
        <f t="shared" si="39"/>
        <v>35473.188277597423</v>
      </c>
      <c r="J237" s="41">
        <f t="shared" si="40"/>
        <v>1938.4255889397509</v>
      </c>
      <c r="K237">
        <f t="shared" si="41"/>
        <v>13.382478842332697</v>
      </c>
      <c r="L237">
        <f t="shared" si="42"/>
        <v>37.78904886216079</v>
      </c>
      <c r="M237" s="41">
        <f t="shared" si="43"/>
        <v>66.806641748300819</v>
      </c>
      <c r="N237" s="5">
        <f t="shared" si="44"/>
        <v>0</v>
      </c>
      <c r="O237" s="4">
        <f>SUM($N$54:N237)*0.1+$O$30</f>
        <v>2.6E-7</v>
      </c>
      <c r="P237" s="4">
        <f>SUM($O$235:O237)</f>
        <v>7.7999999999999994E-7</v>
      </c>
      <c r="Q237" s="5">
        <f t="shared" si="45"/>
        <v>-2.3478033056724034E-6</v>
      </c>
      <c r="R237" s="4">
        <f>SUM($Q$54:Q237)*0.1+$O$8</f>
        <v>1.3940020958781393E-4</v>
      </c>
      <c r="S237" s="4">
        <f>SUM($R$235:R237)</f>
        <v>4.1890368680251746E-4</v>
      </c>
      <c r="T237">
        <f t="shared" si="46"/>
        <v>1.394004520549573E-4</v>
      </c>
      <c r="U237">
        <f t="shared" si="47"/>
        <v>4.1890441298313109E-4</v>
      </c>
      <c r="X237" s="1"/>
    </row>
    <row r="238" spans="1:24" x14ac:dyDescent="0.3">
      <c r="A238" s="7"/>
      <c r="B238">
        <f t="shared" si="48"/>
        <v>18.399999999999991</v>
      </c>
      <c r="C238">
        <f t="shared" si="33"/>
        <v>0</v>
      </c>
      <c r="D238">
        <f t="shared" si="34"/>
        <v>-1938.4255889397509</v>
      </c>
      <c r="E238">
        <f t="shared" si="35"/>
        <v>0</v>
      </c>
      <c r="F238">
        <f t="shared" si="36"/>
        <v>37799.298984325142</v>
      </c>
      <c r="G238">
        <f t="shared" si="37"/>
        <v>0</v>
      </c>
      <c r="H238">
        <f t="shared" si="38"/>
        <v>35667.030836491402</v>
      </c>
      <c r="I238">
        <f t="shared" si="39"/>
        <v>35667.030836491402</v>
      </c>
      <c r="J238" s="41">
        <f t="shared" si="40"/>
        <v>1938.4255889397509</v>
      </c>
      <c r="K238">
        <f t="shared" si="41"/>
        <v>13.455607142017577</v>
      </c>
      <c r="L238">
        <f t="shared" si="42"/>
        <v>37.78904886216079</v>
      </c>
      <c r="M238" s="41">
        <f t="shared" si="43"/>
        <v>66.821328969728242</v>
      </c>
      <c r="N238" s="5">
        <f t="shared" si="44"/>
        <v>0</v>
      </c>
      <c r="O238" s="4">
        <f>SUM($N$54:N238)*0.1+$O$30</f>
        <v>2.6E-7</v>
      </c>
      <c r="P238" s="4">
        <f>SUM($O$235:O238)</f>
        <v>1.04E-6</v>
      </c>
      <c r="Q238" s="5">
        <f t="shared" si="45"/>
        <v>-2.3606328319329086E-6</v>
      </c>
      <c r="R238" s="4">
        <f>SUM($Q$54:Q238)*0.1+$O$8</f>
        <v>1.3916414630462062E-4</v>
      </c>
      <c r="S238" s="4">
        <f>SUM($R$235:R238)</f>
        <v>5.5806783310713805E-4</v>
      </c>
      <c r="T238">
        <f t="shared" si="46"/>
        <v>1.391643891830588E-4</v>
      </c>
      <c r="U238">
        <f t="shared" si="47"/>
        <v>5.5806880216412072E-4</v>
      </c>
      <c r="X238" s="1"/>
    </row>
    <row r="239" spans="1:24" x14ac:dyDescent="0.3">
      <c r="A239" s="7"/>
      <c r="B239">
        <f t="shared" si="48"/>
        <v>18.499999999999993</v>
      </c>
      <c r="C239">
        <f t="shared" si="33"/>
        <v>0</v>
      </c>
      <c r="D239">
        <f t="shared" si="34"/>
        <v>-1938.4255889397509</v>
      </c>
      <c r="E239">
        <f t="shared" si="35"/>
        <v>0</v>
      </c>
      <c r="F239">
        <f t="shared" si="36"/>
        <v>37799.298984325142</v>
      </c>
      <c r="G239">
        <f t="shared" si="37"/>
        <v>0</v>
      </c>
      <c r="H239">
        <f t="shared" si="38"/>
        <v>35860.873395385381</v>
      </c>
      <c r="I239">
        <f t="shared" si="39"/>
        <v>35860.873395385381</v>
      </c>
      <c r="J239" s="41">
        <f t="shared" si="40"/>
        <v>1938.4255889397509</v>
      </c>
      <c r="K239">
        <f t="shared" si="41"/>
        <v>13.528735441702457</v>
      </c>
      <c r="L239">
        <f t="shared" si="42"/>
        <v>37.78904886216079</v>
      </c>
      <c r="M239" s="41">
        <f t="shared" si="43"/>
        <v>66.836092976563975</v>
      </c>
      <c r="N239" s="5">
        <f t="shared" si="44"/>
        <v>0</v>
      </c>
      <c r="O239" s="4">
        <f>SUM($N$54:N239)*0.1+$O$30</f>
        <v>2.6E-7</v>
      </c>
      <c r="P239" s="4">
        <f>SUM($O$235:O239)</f>
        <v>1.3E-6</v>
      </c>
      <c r="Q239" s="5">
        <f t="shared" si="45"/>
        <v>-2.3734623581934139E-6</v>
      </c>
      <c r="R239" s="4">
        <f>SUM($Q$54:Q239)*0.1+$O$8</f>
        <v>1.3892680006880129E-4</v>
      </c>
      <c r="S239" s="4">
        <f>SUM($R$235:R239)</f>
        <v>6.9699463317593935E-4</v>
      </c>
      <c r="T239">
        <f t="shared" si="46"/>
        <v>1.3892704336217871E-4</v>
      </c>
      <c r="U239">
        <f t="shared" si="47"/>
        <v>6.9699584552281393E-4</v>
      </c>
      <c r="X239" s="1"/>
    </row>
    <row r="240" spans="1:24" x14ac:dyDescent="0.3">
      <c r="A240" s="7"/>
      <c r="B240">
        <f t="shared" si="48"/>
        <v>18.599999999999994</v>
      </c>
      <c r="C240">
        <f t="shared" si="33"/>
        <v>0</v>
      </c>
      <c r="D240">
        <f t="shared" si="34"/>
        <v>-1938.4255889397509</v>
      </c>
      <c r="E240">
        <f t="shared" si="35"/>
        <v>0</v>
      </c>
      <c r="F240">
        <f t="shared" si="36"/>
        <v>37799.298984325142</v>
      </c>
      <c r="G240">
        <f t="shared" si="37"/>
        <v>0</v>
      </c>
      <c r="H240">
        <f t="shared" si="38"/>
        <v>36054.71595427936</v>
      </c>
      <c r="I240">
        <f t="shared" si="39"/>
        <v>36054.71595427936</v>
      </c>
      <c r="J240" s="41">
        <f t="shared" si="40"/>
        <v>1938.4255889397509</v>
      </c>
      <c r="K240">
        <f t="shared" si="41"/>
        <v>13.601863741387337</v>
      </c>
      <c r="L240">
        <f t="shared" si="42"/>
        <v>37.78904886216079</v>
      </c>
      <c r="M240" s="41">
        <f t="shared" si="43"/>
        <v>66.850933717933927</v>
      </c>
      <c r="N240" s="5">
        <f t="shared" si="44"/>
        <v>0</v>
      </c>
      <c r="O240" s="4">
        <f>SUM($N$54:N240)*0.1+$O$30</f>
        <v>2.6E-7</v>
      </c>
      <c r="P240" s="4">
        <f>SUM($O$235:O240)</f>
        <v>1.5600000000000001E-6</v>
      </c>
      <c r="Q240" s="5">
        <f t="shared" si="45"/>
        <v>-2.3862918844539187E-6</v>
      </c>
      <c r="R240" s="4">
        <f>SUM($Q$54:Q240)*0.1+$O$8</f>
        <v>1.3868817088035591E-4</v>
      </c>
      <c r="S240" s="4">
        <f>SUM($R$235:R240)</f>
        <v>8.356828040562952E-4</v>
      </c>
      <c r="T240">
        <f t="shared" si="46"/>
        <v>1.3868841459234725E-4</v>
      </c>
      <c r="U240">
        <f t="shared" si="47"/>
        <v>8.3568426010987684E-4</v>
      </c>
      <c r="X240" s="1"/>
    </row>
    <row r="241" spans="1:24" x14ac:dyDescent="0.3">
      <c r="A241" s="7"/>
      <c r="B241">
        <f t="shared" si="48"/>
        <v>18.699999999999996</v>
      </c>
      <c r="C241">
        <f t="shared" si="33"/>
        <v>0</v>
      </c>
      <c r="D241">
        <f t="shared" si="34"/>
        <v>-1938.4255889397509</v>
      </c>
      <c r="E241">
        <f t="shared" si="35"/>
        <v>0</v>
      </c>
      <c r="F241">
        <f t="shared" si="36"/>
        <v>37799.298984325142</v>
      </c>
      <c r="G241">
        <f t="shared" si="37"/>
        <v>0</v>
      </c>
      <c r="H241">
        <f t="shared" si="38"/>
        <v>36248.558513173331</v>
      </c>
      <c r="I241">
        <f t="shared" si="39"/>
        <v>36248.558513173331</v>
      </c>
      <c r="J241" s="41">
        <f t="shared" si="40"/>
        <v>1938.4255889397509</v>
      </c>
      <c r="K241">
        <f t="shared" si="41"/>
        <v>13.674992041072214</v>
      </c>
      <c r="L241">
        <f t="shared" si="42"/>
        <v>37.78904886216079</v>
      </c>
      <c r="M241" s="41">
        <f t="shared" si="43"/>
        <v>66.865851142744873</v>
      </c>
      <c r="N241" s="5">
        <f t="shared" si="44"/>
        <v>0</v>
      </c>
      <c r="O241" s="4">
        <f>SUM($N$54:N241)*0.1+$O$30</f>
        <v>2.6E-7</v>
      </c>
      <c r="P241" s="4">
        <f>SUM($O$235:O241)</f>
        <v>1.8200000000000002E-6</v>
      </c>
      <c r="Q241" s="5">
        <f t="shared" si="45"/>
        <v>-2.3991214107144236E-6</v>
      </c>
      <c r="R241" s="4">
        <f>SUM($Q$54:Q241)*0.1+$O$8</f>
        <v>1.3844825873928445E-4</v>
      </c>
      <c r="S241" s="4">
        <f>SUM($R$235:R241)</f>
        <v>9.7413106279557965E-4</v>
      </c>
      <c r="T241">
        <f t="shared" si="46"/>
        <v>1.3844850287359503E-4</v>
      </c>
      <c r="U241">
        <f t="shared" si="47"/>
        <v>9.7413276297599472E-4</v>
      </c>
      <c r="X241" s="1"/>
    </row>
    <row r="242" spans="1:24" x14ac:dyDescent="0.3">
      <c r="A242" s="7"/>
      <c r="B242">
        <f t="shared" si="48"/>
        <v>18.799999999999997</v>
      </c>
      <c r="C242">
        <f t="shared" si="33"/>
        <v>0</v>
      </c>
      <c r="D242">
        <f t="shared" si="34"/>
        <v>-1938.4255889397509</v>
      </c>
      <c r="E242">
        <f t="shared" si="35"/>
        <v>0</v>
      </c>
      <c r="F242">
        <f t="shared" si="36"/>
        <v>37799.298984325142</v>
      </c>
      <c r="G242">
        <f t="shared" si="37"/>
        <v>0</v>
      </c>
      <c r="H242">
        <f t="shared" si="38"/>
        <v>36442.40107206731</v>
      </c>
      <c r="I242">
        <f t="shared" si="39"/>
        <v>36442.40107206731</v>
      </c>
      <c r="J242" s="41">
        <f t="shared" si="40"/>
        <v>1938.4255889397509</v>
      </c>
      <c r="K242">
        <f t="shared" si="41"/>
        <v>13.748120340757092</v>
      </c>
      <c r="L242">
        <f t="shared" si="42"/>
        <v>37.78904886216079</v>
      </c>
      <c r="M242" s="41">
        <f t="shared" si="43"/>
        <v>66.880845199685282</v>
      </c>
      <c r="N242" s="5">
        <f t="shared" si="44"/>
        <v>0</v>
      </c>
      <c r="O242" s="4">
        <f>SUM($N$54:N242)*0.1+$O$30</f>
        <v>2.6E-7</v>
      </c>
      <c r="P242" s="4">
        <f>SUM($O$235:O242)</f>
        <v>2.08E-6</v>
      </c>
      <c r="Q242" s="5">
        <f t="shared" si="45"/>
        <v>-2.4119509369749288E-6</v>
      </c>
      <c r="R242" s="4">
        <f>SUM($Q$54:Q242)*0.1+$O$8</f>
        <v>1.3820706364558696E-4</v>
      </c>
      <c r="S242" s="4">
        <f>SUM($R$235:R242)</f>
        <v>1.1123381264411666E-3</v>
      </c>
      <c r="T242">
        <f t="shared" si="46"/>
        <v>1.3820730820595314E-4</v>
      </c>
      <c r="U242">
        <f t="shared" si="47"/>
        <v>1.1123400711718719E-3</v>
      </c>
      <c r="X242" s="1"/>
    </row>
    <row r="243" spans="1:24" x14ac:dyDescent="0.3">
      <c r="A243" s="7"/>
      <c r="B243">
        <f t="shared" si="48"/>
        <v>18.899999999999999</v>
      </c>
      <c r="C243">
        <f t="shared" si="33"/>
        <v>0</v>
      </c>
      <c r="D243">
        <f t="shared" si="34"/>
        <v>-1938.4255889397509</v>
      </c>
      <c r="E243">
        <f t="shared" si="35"/>
        <v>0</v>
      </c>
      <c r="F243">
        <f t="shared" si="36"/>
        <v>37799.298984325142</v>
      </c>
      <c r="G243">
        <f t="shared" si="37"/>
        <v>0</v>
      </c>
      <c r="H243">
        <f t="shared" si="38"/>
        <v>36636.243630961289</v>
      </c>
      <c r="I243">
        <f t="shared" si="39"/>
        <v>36636.243630961289</v>
      </c>
      <c r="J243" s="41">
        <f t="shared" si="40"/>
        <v>1938.4255889397509</v>
      </c>
      <c r="K243">
        <f t="shared" si="41"/>
        <v>13.821248640441972</v>
      </c>
      <c r="L243">
        <f t="shared" si="42"/>
        <v>37.78904886216079</v>
      </c>
      <c r="M243" s="41">
        <f t="shared" si="43"/>
        <v>66.89591583722617</v>
      </c>
      <c r="N243" s="5">
        <f t="shared" si="44"/>
        <v>0</v>
      </c>
      <c r="O243" s="4">
        <f>SUM($N$54:N243)*0.1+$O$30</f>
        <v>2.6E-7</v>
      </c>
      <c r="P243" s="4">
        <f>SUM($O$235:O243)</f>
        <v>2.34E-6</v>
      </c>
      <c r="Q243" s="5">
        <f t="shared" si="45"/>
        <v>-2.4247804632354341E-6</v>
      </c>
      <c r="R243" s="4">
        <f>SUM($Q$54:Q243)*0.1+$O$8</f>
        <v>1.3796458559926341E-4</v>
      </c>
      <c r="S243" s="4">
        <f>SUM($R$235:R243)</f>
        <v>1.2503027120404301E-3</v>
      </c>
      <c r="T243">
        <f t="shared" si="46"/>
        <v>1.3796483058945306E-4</v>
      </c>
      <c r="U243">
        <f t="shared" si="47"/>
        <v>1.2503049017482315E-3</v>
      </c>
      <c r="X243" s="1"/>
    </row>
    <row r="244" spans="1:24" x14ac:dyDescent="0.3">
      <c r="A244" s="7"/>
      <c r="B244">
        <f t="shared" si="48"/>
        <v>19</v>
      </c>
      <c r="C244">
        <f t="shared" si="33"/>
        <v>0</v>
      </c>
      <c r="D244">
        <f t="shared" si="34"/>
        <v>-1938.4255889397509</v>
      </c>
      <c r="E244">
        <f t="shared" si="35"/>
        <v>0</v>
      </c>
      <c r="F244">
        <f t="shared" si="36"/>
        <v>37799.298984325142</v>
      </c>
      <c r="G244">
        <f t="shared" si="37"/>
        <v>0</v>
      </c>
      <c r="H244">
        <f t="shared" si="38"/>
        <v>36830.086189855268</v>
      </c>
      <c r="I244">
        <f t="shared" si="39"/>
        <v>36830.086189855268</v>
      </c>
      <c r="J244" s="41">
        <f t="shared" si="40"/>
        <v>1938.4255889397509</v>
      </c>
      <c r="K244">
        <f t="shared" si="41"/>
        <v>13.894376940126852</v>
      </c>
      <c r="L244">
        <f t="shared" si="42"/>
        <v>37.78904886216079</v>
      </c>
      <c r="M244" s="41">
        <f t="shared" si="43"/>
        <v>66.911063003621877</v>
      </c>
      <c r="N244" s="5">
        <f t="shared" si="44"/>
        <v>0</v>
      </c>
      <c r="O244" s="4">
        <f>SUM($N$54:N244)*0.1+$O$30</f>
        <v>2.6E-7</v>
      </c>
      <c r="P244" s="4">
        <f>SUM($O$235:O244)</f>
        <v>2.6000000000000001E-6</v>
      </c>
      <c r="Q244" s="5">
        <f t="shared" si="45"/>
        <v>-2.4376099894959394E-6</v>
      </c>
      <c r="R244" s="4">
        <f>SUM($Q$54:Q244)*0.1+$O$8</f>
        <v>1.3772082460031384E-4</v>
      </c>
      <c r="S244" s="4">
        <f>SUM($R$235:R244)</f>
        <v>1.3880235366407439E-3</v>
      </c>
      <c r="T244">
        <f t="shared" si="46"/>
        <v>1.3772107002412668E-4</v>
      </c>
      <c r="U244">
        <f t="shared" si="47"/>
        <v>1.3880259717558164E-3</v>
      </c>
      <c r="X244" s="1"/>
    </row>
    <row r="245" spans="1:24" x14ac:dyDescent="0.3">
      <c r="A245" s="7"/>
      <c r="B245">
        <f t="shared" si="48"/>
        <v>19.100000000000001</v>
      </c>
      <c r="C245">
        <f t="shared" si="33"/>
        <v>0</v>
      </c>
      <c r="D245">
        <f t="shared" si="34"/>
        <v>-1938.4255889397509</v>
      </c>
      <c r="E245">
        <f t="shared" si="35"/>
        <v>0</v>
      </c>
      <c r="F245">
        <f t="shared" si="36"/>
        <v>37799.298984325142</v>
      </c>
      <c r="G245">
        <f t="shared" si="37"/>
        <v>0</v>
      </c>
      <c r="H245">
        <f t="shared" si="38"/>
        <v>37023.928748749247</v>
      </c>
      <c r="I245">
        <f t="shared" si="39"/>
        <v>37023.928748749247</v>
      </c>
      <c r="J245" s="41">
        <f t="shared" si="40"/>
        <v>1938.4255889397509</v>
      </c>
      <c r="K245">
        <f t="shared" si="41"/>
        <v>13.967505239811732</v>
      </c>
      <c r="L245">
        <f t="shared" si="42"/>
        <v>37.78904886216079</v>
      </c>
      <c r="M245" s="41">
        <f t="shared" si="43"/>
        <v>66.926286646910995</v>
      </c>
      <c r="N245" s="5">
        <f t="shared" si="44"/>
        <v>0</v>
      </c>
      <c r="O245" s="4">
        <f>SUM($N$54:N245)*0.1+$O$30</f>
        <v>2.6E-7</v>
      </c>
      <c r="P245" s="4">
        <f>SUM($O$235:O245)</f>
        <v>2.8600000000000001E-6</v>
      </c>
      <c r="Q245" s="5">
        <f t="shared" si="45"/>
        <v>-2.4504395157564442E-6</v>
      </c>
      <c r="R245" s="4">
        <f>SUM($Q$54:Q245)*0.1+$O$8</f>
        <v>1.3747578064873819E-4</v>
      </c>
      <c r="S245" s="4">
        <f>SUM($R$235:R245)</f>
        <v>1.5254993172894821E-3</v>
      </c>
      <c r="T245">
        <f t="shared" si="46"/>
        <v>1.3747602651000639E-4</v>
      </c>
      <c r="U245">
        <f t="shared" si="47"/>
        <v>1.5255019982453894E-3</v>
      </c>
      <c r="X245" s="1"/>
    </row>
    <row r="246" spans="1:24" x14ac:dyDescent="0.3">
      <c r="A246" s="7"/>
      <c r="B246">
        <f t="shared" si="48"/>
        <v>19.200000000000003</v>
      </c>
      <c r="C246">
        <f t="shared" si="33"/>
        <v>0</v>
      </c>
      <c r="D246">
        <f t="shared" si="34"/>
        <v>-1938.4255889397509</v>
      </c>
      <c r="E246">
        <f t="shared" si="35"/>
        <v>0</v>
      </c>
      <c r="F246">
        <f t="shared" si="36"/>
        <v>37799.298984325142</v>
      </c>
      <c r="G246">
        <f t="shared" si="37"/>
        <v>0</v>
      </c>
      <c r="H246">
        <f t="shared" si="38"/>
        <v>37217.771307643226</v>
      </c>
      <c r="I246">
        <f t="shared" si="39"/>
        <v>37217.771307643226</v>
      </c>
      <c r="J246" s="41">
        <f t="shared" si="40"/>
        <v>1938.4255889397509</v>
      </c>
      <c r="K246">
        <f t="shared" si="41"/>
        <v>14.040633539496611</v>
      </c>
      <c r="L246">
        <f t="shared" si="42"/>
        <v>37.78904886216079</v>
      </c>
      <c r="M246" s="41">
        <f t="shared" si="43"/>
        <v>66.941586714917094</v>
      </c>
      <c r="N246" s="5">
        <f t="shared" si="44"/>
        <v>0</v>
      </c>
      <c r="O246" s="4">
        <f>SUM($N$54:N246)*0.1+$O$30</f>
        <v>2.6E-7</v>
      </c>
      <c r="P246" s="4">
        <f>SUM($O$235:O246)</f>
        <v>3.1200000000000002E-6</v>
      </c>
      <c r="Q246" s="5">
        <f t="shared" si="45"/>
        <v>-2.4632690420169495E-6</v>
      </c>
      <c r="R246" s="4">
        <f>SUM($Q$54:Q246)*0.1+$O$8</f>
        <v>1.3722945374453649E-4</v>
      </c>
      <c r="S246" s="4">
        <f>SUM($R$235:R246)</f>
        <v>1.6627287710340186E-3</v>
      </c>
      <c r="T246">
        <f t="shared" si="46"/>
        <v>1.3722970004712492E-4</v>
      </c>
      <c r="U246">
        <f t="shared" si="47"/>
        <v>1.6627316982677325E-3</v>
      </c>
      <c r="X246" s="1"/>
    </row>
    <row r="247" spans="1:24" x14ac:dyDescent="0.3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-1938.4255889397509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37799.298984325142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37411.613866537198</v>
      </c>
      <c r="I247">
        <f t="shared" ref="I247:I310" si="55">SQRT(SUMSQ(H247,G247))</f>
        <v>37411.613866537198</v>
      </c>
      <c r="J247" s="41">
        <f t="shared" ref="J247:J310" si="56">SQRT(SUMSQ(D247:E247))</f>
        <v>1938.4255889397509</v>
      </c>
      <c r="K247">
        <f t="shared" ref="K247:K310" si="57">32*I247/(PI()*$G$13^3)</f>
        <v>14.113761839181489</v>
      </c>
      <c r="L247">
        <f t="shared" ref="L247:L310" si="58">16*F247/(PI()*$G$13^3)*$G$23</f>
        <v>37.78904886216079</v>
      </c>
      <c r="M247" s="41">
        <f t="shared" ref="M247:M310" si="59">SQRT(K247^2+3*L247^2)</f>
        <v>66.956963155249682</v>
      </c>
      <c r="N247" s="5">
        <f t="shared" ref="N247:N310" si="60">-G247/($G$15*$B$42)</f>
        <v>0</v>
      </c>
      <c r="O247" s="4">
        <f>SUM($N$54:N247)*0.1+$O$30</f>
        <v>2.6E-7</v>
      </c>
      <c r="P247" s="4">
        <f>SUM($O$235:O247)</f>
        <v>3.3800000000000002E-6</v>
      </c>
      <c r="Q247" s="5">
        <f t="shared" ref="Q247:Q310" si="61">-H247/($B$42*$G$15)</f>
        <v>-2.4760985682774543E-6</v>
      </c>
      <c r="R247" s="4">
        <f>SUM($Q$54:Q247)*0.1+$O$8</f>
        <v>1.3698184388770873E-4</v>
      </c>
      <c r="S247" s="4">
        <f>SUM($R$235:R247)</f>
        <v>1.7997106149217272E-3</v>
      </c>
      <c r="T247">
        <f t="shared" ref="T247:T310" si="62">SQRT(SUMSQ(O247,R247))</f>
        <v>1.3698209063551557E-4</v>
      </c>
      <c r="U247">
        <f t="shared" ref="U247:U310" si="63">SQRT(S247^2+P247^2)</f>
        <v>1.7997137888736479E-3</v>
      </c>
      <c r="X247" s="1"/>
    </row>
    <row r="248" spans="1:24" x14ac:dyDescent="0.3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-1938.4255889397509</v>
      </c>
      <c r="E248">
        <f t="shared" si="51"/>
        <v>0</v>
      </c>
      <c r="F248">
        <f t="shared" si="52"/>
        <v>37799.298984325142</v>
      </c>
      <c r="G248">
        <f t="shared" si="53"/>
        <v>0</v>
      </c>
      <c r="H248">
        <f t="shared" si="54"/>
        <v>37605.456425431177</v>
      </c>
      <c r="I248">
        <f t="shared" si="55"/>
        <v>37605.456425431177</v>
      </c>
      <c r="J248" s="41">
        <f t="shared" si="56"/>
        <v>1938.4255889397509</v>
      </c>
      <c r="K248">
        <f t="shared" si="57"/>
        <v>14.186890138866367</v>
      </c>
      <c r="L248">
        <f t="shared" si="58"/>
        <v>37.78904886216079</v>
      </c>
      <c r="M248" s="41">
        <f t="shared" si="59"/>
        <v>66.97241591530495</v>
      </c>
      <c r="N248" s="5">
        <f t="shared" si="60"/>
        <v>0</v>
      </c>
      <c r="O248" s="4">
        <f>SUM($N$54:N248)*0.1+$O$30</f>
        <v>2.6E-7</v>
      </c>
      <c r="P248" s="4">
        <f>SUM($O$235:O248)</f>
        <v>3.6400000000000003E-6</v>
      </c>
      <c r="Q248" s="5">
        <f t="shared" si="61"/>
        <v>-2.4889280945379596E-6</v>
      </c>
      <c r="R248" s="4">
        <f>SUM($Q$54:Q248)*0.1+$O$8</f>
        <v>1.3673295107825495E-4</v>
      </c>
      <c r="S248" s="4">
        <f>SUM($R$235:R248)</f>
        <v>1.9364435659999821E-3</v>
      </c>
      <c r="T248">
        <f t="shared" si="62"/>
        <v>1.3673319827521208E-4</v>
      </c>
      <c r="U248">
        <f t="shared" si="63"/>
        <v>1.9364469871139584E-3</v>
      </c>
      <c r="X248" s="1"/>
    </row>
    <row r="249" spans="1:24" x14ac:dyDescent="0.3">
      <c r="A249" s="7"/>
      <c r="B249">
        <f t="shared" si="64"/>
        <v>19.500000000000007</v>
      </c>
      <c r="C249">
        <f t="shared" si="49"/>
        <v>0</v>
      </c>
      <c r="D249">
        <f t="shared" si="50"/>
        <v>-1938.4255889397509</v>
      </c>
      <c r="E249">
        <f t="shared" si="51"/>
        <v>0</v>
      </c>
      <c r="F249">
        <f t="shared" si="52"/>
        <v>37799.298984325142</v>
      </c>
      <c r="G249">
        <f t="shared" si="53"/>
        <v>0</v>
      </c>
      <c r="H249">
        <f t="shared" si="54"/>
        <v>37799.298984325156</v>
      </c>
      <c r="I249">
        <f t="shared" si="55"/>
        <v>37799.298984325156</v>
      </c>
      <c r="J249" s="41">
        <f t="shared" si="56"/>
        <v>1938.4255889397509</v>
      </c>
      <c r="K249">
        <f t="shared" si="57"/>
        <v>14.260018438551247</v>
      </c>
      <c r="L249">
        <f t="shared" si="58"/>
        <v>37.78904886216079</v>
      </c>
      <c r="M249" s="41">
        <f t="shared" si="59"/>
        <v>66.987944942266651</v>
      </c>
      <c r="N249" s="5">
        <f t="shared" si="60"/>
        <v>0</v>
      </c>
      <c r="O249" s="4">
        <f>SUM($N$54:N249)*0.1+$O$30</f>
        <v>2.6E-7</v>
      </c>
      <c r="P249" s="4">
        <f>SUM($O$235:O249)</f>
        <v>3.8999999999999999E-6</v>
      </c>
      <c r="Q249" s="5">
        <f t="shared" si="61"/>
        <v>-2.5017576207984648E-6</v>
      </c>
      <c r="R249" s="4">
        <f>SUM($Q$54:Q249)*0.1+$O$8</f>
        <v>1.3648277531617508E-4</v>
      </c>
      <c r="S249" s="4">
        <f>SUM($R$235:R249)</f>
        <v>2.0729263413161573E-3</v>
      </c>
      <c r="T249">
        <f t="shared" si="62"/>
        <v>1.3648302296624855E-4</v>
      </c>
      <c r="U249">
        <f t="shared" si="63"/>
        <v>2.0729300100395067E-3</v>
      </c>
      <c r="X249" s="1"/>
    </row>
    <row r="250" spans="1:24" x14ac:dyDescent="0.3">
      <c r="A250" s="7"/>
      <c r="B250">
        <f t="shared" si="64"/>
        <v>19.600000000000009</v>
      </c>
      <c r="C250">
        <f t="shared" si="49"/>
        <v>0</v>
      </c>
      <c r="D250">
        <f t="shared" si="50"/>
        <v>-1938.4255889397509</v>
      </c>
      <c r="E250">
        <f t="shared" si="51"/>
        <v>0</v>
      </c>
      <c r="F250">
        <f t="shared" si="52"/>
        <v>37799.298984325142</v>
      </c>
      <c r="G250">
        <f t="shared" si="53"/>
        <v>0</v>
      </c>
      <c r="H250">
        <f t="shared" si="54"/>
        <v>37993.141543219135</v>
      </c>
      <c r="I250">
        <f t="shared" si="55"/>
        <v>37993.141543219135</v>
      </c>
      <c r="J250" s="41">
        <f t="shared" si="56"/>
        <v>1938.4255889397509</v>
      </c>
      <c r="K250">
        <f t="shared" si="57"/>
        <v>14.333146738236128</v>
      </c>
      <c r="L250">
        <f t="shared" si="58"/>
        <v>37.78904886216079</v>
      </c>
      <c r="M250" s="41">
        <f t="shared" si="59"/>
        <v>67.003550183106995</v>
      </c>
      <c r="N250" s="5">
        <f t="shared" si="60"/>
        <v>0</v>
      </c>
      <c r="O250" s="4">
        <f>SUM($N$54:N250)*0.1+$O$30</f>
        <v>2.6E-7</v>
      </c>
      <c r="P250" s="4">
        <f>SUM($O$235:O250)</f>
        <v>4.16E-6</v>
      </c>
      <c r="Q250" s="5">
        <f t="shared" si="61"/>
        <v>-2.5145871470589701E-6</v>
      </c>
      <c r="R250" s="4">
        <f>SUM($Q$54:Q250)*0.1+$O$8</f>
        <v>1.3623131660146919E-4</v>
      </c>
      <c r="S250" s="4">
        <f>SUM($R$235:R250)</f>
        <v>2.2091576579176264E-3</v>
      </c>
      <c r="T250">
        <f t="shared" si="62"/>
        <v>1.3623156470865969E-4</v>
      </c>
      <c r="U250">
        <f t="shared" si="63"/>
        <v>2.2091615747011563E-3</v>
      </c>
      <c r="X250" s="1"/>
    </row>
    <row r="251" spans="1:24" x14ac:dyDescent="0.3">
      <c r="A251" s="7"/>
      <c r="B251">
        <f t="shared" si="64"/>
        <v>19.70000000000001</v>
      </c>
      <c r="C251">
        <f t="shared" si="49"/>
        <v>0</v>
      </c>
      <c r="D251">
        <f t="shared" si="50"/>
        <v>-1938.4255889397509</v>
      </c>
      <c r="E251">
        <f t="shared" si="51"/>
        <v>0</v>
      </c>
      <c r="F251">
        <f t="shared" si="52"/>
        <v>37799.298984325142</v>
      </c>
      <c r="G251">
        <f t="shared" si="53"/>
        <v>0</v>
      </c>
      <c r="H251">
        <f t="shared" si="54"/>
        <v>38186.984102113114</v>
      </c>
      <c r="I251">
        <f t="shared" si="55"/>
        <v>38186.984102113114</v>
      </c>
      <c r="J251" s="41">
        <f t="shared" si="56"/>
        <v>1938.4255889397509</v>
      </c>
      <c r="K251">
        <f t="shared" si="57"/>
        <v>14.406275037921008</v>
      </c>
      <c r="L251">
        <f t="shared" si="58"/>
        <v>37.78904886216079</v>
      </c>
      <c r="M251" s="41">
        <f t="shared" si="59"/>
        <v>67.019231584587374</v>
      </c>
      <c r="N251" s="5">
        <f t="shared" si="60"/>
        <v>0</v>
      </c>
      <c r="O251" s="4">
        <f>SUM($N$54:N251)*0.1+$O$30</f>
        <v>2.6E-7</v>
      </c>
      <c r="P251" s="4">
        <f>SUM($O$235:O251)</f>
        <v>4.42E-6</v>
      </c>
      <c r="Q251" s="5">
        <f t="shared" si="61"/>
        <v>-2.527416673319475E-6</v>
      </c>
      <c r="R251" s="4">
        <f>SUM($Q$54:Q251)*0.1+$O$8</f>
        <v>1.3597857493413725E-4</v>
      </c>
      <c r="S251" s="4">
        <f>SUM($R$235:R251)</f>
        <v>2.3451362328517637E-3</v>
      </c>
      <c r="T251">
        <f t="shared" si="62"/>
        <v>1.3597882350248062E-4</v>
      </c>
      <c r="U251">
        <f t="shared" si="63"/>
        <v>2.3451403981497912E-3</v>
      </c>
      <c r="X251" s="1"/>
    </row>
    <row r="252" spans="1:24" x14ac:dyDescent="0.3">
      <c r="A252" s="7"/>
      <c r="B252">
        <f t="shared" si="64"/>
        <v>19.800000000000011</v>
      </c>
      <c r="C252">
        <f t="shared" si="49"/>
        <v>0</v>
      </c>
      <c r="D252">
        <f t="shared" si="50"/>
        <v>-1938.4255889397509</v>
      </c>
      <c r="E252">
        <f t="shared" si="51"/>
        <v>0</v>
      </c>
      <c r="F252">
        <f t="shared" si="52"/>
        <v>37799.298984325142</v>
      </c>
      <c r="G252">
        <f t="shared" si="53"/>
        <v>0</v>
      </c>
      <c r="H252">
        <f t="shared" si="54"/>
        <v>38380.826661007093</v>
      </c>
      <c r="I252">
        <f t="shared" si="55"/>
        <v>38380.826661007093</v>
      </c>
      <c r="J252" s="41">
        <f t="shared" si="56"/>
        <v>1938.4255889397509</v>
      </c>
      <c r="K252">
        <f t="shared" si="57"/>
        <v>14.479403337605886</v>
      </c>
      <c r="L252">
        <f t="shared" si="58"/>
        <v>37.78904886216079</v>
      </c>
      <c r="M252" s="41">
        <f t="shared" si="59"/>
        <v>67.034989093259355</v>
      </c>
      <c r="N252" s="5">
        <f t="shared" si="60"/>
        <v>0</v>
      </c>
      <c r="O252" s="4">
        <f>SUM($N$54:N252)*0.1+$O$30</f>
        <v>2.6E-7</v>
      </c>
      <c r="P252" s="4">
        <f>SUM($O$235:O252)</f>
        <v>4.6800000000000001E-6</v>
      </c>
      <c r="Q252" s="5">
        <f t="shared" si="61"/>
        <v>-2.5402461995799802E-6</v>
      </c>
      <c r="R252" s="4">
        <f>SUM($Q$54:Q252)*0.1+$O$8</f>
        <v>1.3572455031417925E-4</v>
      </c>
      <c r="S252" s="4">
        <f>SUM($R$235:R252)</f>
        <v>2.4808607831659432E-3</v>
      </c>
      <c r="T252">
        <f t="shared" si="62"/>
        <v>1.3572479934774697E-4</v>
      </c>
      <c r="U252">
        <f t="shared" si="63"/>
        <v>2.4808651974363174E-3</v>
      </c>
      <c r="X252" s="1"/>
    </row>
    <row r="253" spans="1:24" x14ac:dyDescent="0.3">
      <c r="A253" s="7"/>
      <c r="B253">
        <f t="shared" si="64"/>
        <v>19.900000000000013</v>
      </c>
      <c r="C253">
        <f t="shared" si="49"/>
        <v>0</v>
      </c>
      <c r="D253">
        <f t="shared" si="50"/>
        <v>-1938.4255889397509</v>
      </c>
      <c r="E253">
        <f t="shared" si="51"/>
        <v>0</v>
      </c>
      <c r="F253">
        <f t="shared" si="52"/>
        <v>37799.298984325142</v>
      </c>
      <c r="G253">
        <f t="shared" si="53"/>
        <v>0</v>
      </c>
      <c r="H253">
        <f t="shared" si="54"/>
        <v>38574.669219901065</v>
      </c>
      <c r="I253">
        <f t="shared" si="55"/>
        <v>38574.669219901065</v>
      </c>
      <c r="J253" s="41">
        <f t="shared" si="56"/>
        <v>1938.4255889397509</v>
      </c>
      <c r="K253">
        <f t="shared" si="57"/>
        <v>14.552531637290764</v>
      </c>
      <c r="L253">
        <f t="shared" si="58"/>
        <v>37.78904886216079</v>
      </c>
      <c r="M253" s="41">
        <f t="shared" si="59"/>
        <v>67.050822655465424</v>
      </c>
      <c r="N253" s="5">
        <f t="shared" si="60"/>
        <v>0</v>
      </c>
      <c r="O253" s="4">
        <f>SUM($N$54:N253)*0.1+$O$30</f>
        <v>2.6E-7</v>
      </c>
      <c r="P253" s="4">
        <f>SUM($O$235:O253)</f>
        <v>4.9400000000000001E-6</v>
      </c>
      <c r="Q253" s="5">
        <f t="shared" si="61"/>
        <v>-2.5530757258404851E-6</v>
      </c>
      <c r="R253" s="4">
        <f>SUM($Q$54:Q253)*0.1+$O$8</f>
        <v>1.354692427415952E-4</v>
      </c>
      <c r="S253" s="4">
        <f>SUM($R$235:R253)</f>
        <v>2.6163300259075383E-3</v>
      </c>
      <c r="T253">
        <f t="shared" si="62"/>
        <v>1.3546949224449483E-4</v>
      </c>
      <c r="U253">
        <f t="shared" si="63"/>
        <v>2.61633468961166E-3</v>
      </c>
      <c r="X253" s="1"/>
    </row>
    <row r="254" spans="1:24" x14ac:dyDescent="0.3">
      <c r="A254" s="7"/>
      <c r="B254">
        <f t="shared" si="64"/>
        <v>20.000000000000014</v>
      </c>
      <c r="C254">
        <f t="shared" si="49"/>
        <v>0</v>
      </c>
      <c r="D254">
        <f t="shared" si="50"/>
        <v>-1938.4255889397509</v>
      </c>
      <c r="E254">
        <f t="shared" si="51"/>
        <v>0</v>
      </c>
      <c r="F254">
        <f t="shared" si="52"/>
        <v>37799.298984325142</v>
      </c>
      <c r="G254">
        <f t="shared" si="53"/>
        <v>0</v>
      </c>
      <c r="H254">
        <f t="shared" si="54"/>
        <v>38768.511778795044</v>
      </c>
      <c r="I254">
        <f t="shared" si="55"/>
        <v>38768.511778795044</v>
      </c>
      <c r="J254" s="41">
        <f t="shared" si="56"/>
        <v>1938.4255889397509</v>
      </c>
      <c r="K254">
        <f t="shared" si="57"/>
        <v>14.625659936975643</v>
      </c>
      <c r="L254">
        <f t="shared" si="58"/>
        <v>37.78904886216079</v>
      </c>
      <c r="M254" s="41">
        <f t="shared" si="59"/>
        <v>67.066732217339933</v>
      </c>
      <c r="N254" s="5">
        <f t="shared" si="60"/>
        <v>0</v>
      </c>
      <c r="O254" s="4">
        <f>SUM($N$54:N254)*0.1+$O$30</f>
        <v>2.6E-7</v>
      </c>
      <c r="P254" s="4">
        <f>SUM($O$235:O254)</f>
        <v>5.2000000000000002E-6</v>
      </c>
      <c r="Q254" s="5">
        <f t="shared" si="61"/>
        <v>-2.5659052521009903E-6</v>
      </c>
      <c r="R254" s="4">
        <f>SUM($Q$54:Q254)*0.1+$O$8</f>
        <v>1.352126522163851E-4</v>
      </c>
      <c r="S254" s="4">
        <f>SUM($R$235:R254)</f>
        <v>2.7515426781239234E-3</v>
      </c>
      <c r="T254">
        <f t="shared" si="62"/>
        <v>1.3521290219276085E-4</v>
      </c>
      <c r="U254">
        <f t="shared" si="63"/>
        <v>2.7515475917267674E-3</v>
      </c>
      <c r="X254" s="1"/>
    </row>
    <row r="255" spans="1:24" x14ac:dyDescent="0.3">
      <c r="A255" s="7"/>
      <c r="B255">
        <f t="shared" si="64"/>
        <v>20.100000000000016</v>
      </c>
      <c r="C255">
        <f t="shared" si="49"/>
        <v>0</v>
      </c>
      <c r="D255">
        <f t="shared" si="50"/>
        <v>-1938.4255889397509</v>
      </c>
      <c r="E255">
        <f t="shared" si="51"/>
        <v>0</v>
      </c>
      <c r="F255">
        <f t="shared" si="52"/>
        <v>37799.298984325142</v>
      </c>
      <c r="G255">
        <f t="shared" si="53"/>
        <v>0</v>
      </c>
      <c r="H255">
        <f t="shared" si="54"/>
        <v>38962.354337689023</v>
      </c>
      <c r="I255">
        <f t="shared" si="55"/>
        <v>38962.354337689023</v>
      </c>
      <c r="J255" s="41">
        <f t="shared" si="56"/>
        <v>1938.4255889397509</v>
      </c>
      <c r="K255">
        <f t="shared" si="57"/>
        <v>14.698788236660523</v>
      </c>
      <c r="L255">
        <f t="shared" si="58"/>
        <v>37.78904886216079</v>
      </c>
      <c r="M255" s="41">
        <f t="shared" si="59"/>
        <v>67.082717724809854</v>
      </c>
      <c r="N255" s="5">
        <f t="shared" si="60"/>
        <v>0</v>
      </c>
      <c r="O255" s="4">
        <f>SUM($N$54:N255)*0.1+$O$30</f>
        <v>2.6E-7</v>
      </c>
      <c r="P255" s="4">
        <f>SUM($O$235:O255)</f>
        <v>5.4600000000000002E-6</v>
      </c>
      <c r="Q255" s="5">
        <f t="shared" si="61"/>
        <v>-2.5787347783614956E-6</v>
      </c>
      <c r="R255" s="4">
        <f>SUM($Q$54:Q255)*0.1+$O$8</f>
        <v>1.3495477873854897E-4</v>
      </c>
      <c r="S255" s="4">
        <f>SUM($R$235:R255)</f>
        <v>2.8864974568624724E-3</v>
      </c>
      <c r="T255">
        <f t="shared" si="62"/>
        <v>1.3495502919258219E-4</v>
      </c>
      <c r="U255">
        <f t="shared" si="63"/>
        <v>2.8865026208326088E-3</v>
      </c>
      <c r="X255" s="1"/>
    </row>
    <row r="256" spans="1:24" x14ac:dyDescent="0.3">
      <c r="A256" s="7"/>
      <c r="B256">
        <f t="shared" si="64"/>
        <v>20.200000000000017</v>
      </c>
      <c r="C256">
        <f t="shared" si="49"/>
        <v>0</v>
      </c>
      <c r="D256">
        <f t="shared" si="50"/>
        <v>-1938.4255889397509</v>
      </c>
      <c r="E256">
        <f t="shared" si="51"/>
        <v>0</v>
      </c>
      <c r="F256">
        <f t="shared" si="52"/>
        <v>37799.298984325142</v>
      </c>
      <c r="G256">
        <f t="shared" si="53"/>
        <v>0</v>
      </c>
      <c r="H256">
        <f t="shared" si="54"/>
        <v>39156.196896583002</v>
      </c>
      <c r="I256">
        <f t="shared" si="55"/>
        <v>39156.196896583002</v>
      </c>
      <c r="J256" s="41">
        <f t="shared" si="56"/>
        <v>1938.4255889397509</v>
      </c>
      <c r="K256">
        <f t="shared" si="57"/>
        <v>14.771916536345403</v>
      </c>
      <c r="L256">
        <f t="shared" si="58"/>
        <v>37.78904886216079</v>
      </c>
      <c r="M256" s="41">
        <f t="shared" si="59"/>
        <v>67.098779123595705</v>
      </c>
      <c r="N256" s="5">
        <f t="shared" si="60"/>
        <v>0</v>
      </c>
      <c r="O256" s="4">
        <f>SUM($N$54:N256)*0.1+$O$30</f>
        <v>2.6E-7</v>
      </c>
      <c r="P256" s="4">
        <f>SUM($O$235:O256)</f>
        <v>5.7200000000000003E-6</v>
      </c>
      <c r="Q256" s="5">
        <f t="shared" si="61"/>
        <v>-2.5915643046220009E-6</v>
      </c>
      <c r="R256" s="4">
        <f>SUM($Q$54:Q256)*0.1+$O$8</f>
        <v>1.3469562230808676E-4</v>
      </c>
      <c r="S256" s="4">
        <f>SUM($R$235:R256)</f>
        <v>3.0211930791705591E-3</v>
      </c>
      <c r="T256">
        <f t="shared" si="62"/>
        <v>1.3469587324399645E-4</v>
      </c>
      <c r="U256">
        <f t="shared" si="63"/>
        <v>3.0211984939801763E-3</v>
      </c>
      <c r="X256" s="1"/>
    </row>
    <row r="257" spans="1:24" x14ac:dyDescent="0.3">
      <c r="A257" s="7"/>
      <c r="B257">
        <f t="shared" si="64"/>
        <v>20.300000000000018</v>
      </c>
      <c r="C257">
        <f t="shared" si="49"/>
        <v>0</v>
      </c>
      <c r="D257">
        <f t="shared" si="50"/>
        <v>-1938.4255889397509</v>
      </c>
      <c r="E257">
        <f t="shared" si="51"/>
        <v>0</v>
      </c>
      <c r="F257">
        <f t="shared" si="52"/>
        <v>37799.298984325142</v>
      </c>
      <c r="G257">
        <f t="shared" si="53"/>
        <v>0</v>
      </c>
      <c r="H257">
        <f t="shared" si="54"/>
        <v>39350.039455476981</v>
      </c>
      <c r="I257">
        <f t="shared" si="55"/>
        <v>39350.039455476981</v>
      </c>
      <c r="J257" s="41">
        <f t="shared" si="56"/>
        <v>1938.4255889397509</v>
      </c>
      <c r="K257">
        <f t="shared" si="57"/>
        <v>14.845044836030283</v>
      </c>
      <c r="L257">
        <f t="shared" si="58"/>
        <v>37.78904886216079</v>
      </c>
      <c r="M257" s="41">
        <f t="shared" si="59"/>
        <v>67.114916359212401</v>
      </c>
      <c r="N257" s="5">
        <f t="shared" si="60"/>
        <v>0</v>
      </c>
      <c r="O257" s="4">
        <f>SUM($N$54:N257)*0.1+$O$30</f>
        <v>2.6E-7</v>
      </c>
      <c r="P257" s="4">
        <f>SUM($O$235:O257)</f>
        <v>5.9800000000000003E-6</v>
      </c>
      <c r="Q257" s="5">
        <f t="shared" si="61"/>
        <v>-2.6043938308825057E-6</v>
      </c>
      <c r="R257" s="4">
        <f>SUM($Q$54:Q257)*0.1+$O$8</f>
        <v>1.344351829249985E-4</v>
      </c>
      <c r="S257" s="4">
        <f>SUM($R$235:R257)</f>
        <v>3.1556282620955577E-3</v>
      </c>
      <c r="T257">
        <f t="shared" si="62"/>
        <v>1.3443543434704186E-4</v>
      </c>
      <c r="U257">
        <f t="shared" si="63"/>
        <v>3.1556339282204819E-3</v>
      </c>
      <c r="X257" s="1"/>
    </row>
    <row r="258" spans="1:24" x14ac:dyDescent="0.3">
      <c r="A258" s="7"/>
      <c r="B258">
        <f t="shared" si="64"/>
        <v>20.40000000000002</v>
      </c>
      <c r="C258">
        <f t="shared" si="49"/>
        <v>0</v>
      </c>
      <c r="D258">
        <f t="shared" si="50"/>
        <v>-1938.4255889397509</v>
      </c>
      <c r="E258">
        <f t="shared" si="51"/>
        <v>0</v>
      </c>
      <c r="F258">
        <f t="shared" si="52"/>
        <v>37799.298984325142</v>
      </c>
      <c r="G258">
        <f t="shared" si="53"/>
        <v>0</v>
      </c>
      <c r="H258">
        <f t="shared" si="54"/>
        <v>39543.88201437096</v>
      </c>
      <c r="I258">
        <f t="shared" si="55"/>
        <v>39543.88201437096</v>
      </c>
      <c r="J258" s="41">
        <f t="shared" si="56"/>
        <v>1938.4255889397509</v>
      </c>
      <c r="K258">
        <f t="shared" si="57"/>
        <v>14.918173135715161</v>
      </c>
      <c r="L258">
        <f t="shared" si="58"/>
        <v>37.78904886216079</v>
      </c>
      <c r="M258" s="41">
        <f t="shared" si="59"/>
        <v>67.131129376970122</v>
      </c>
      <c r="N258" s="5">
        <f t="shared" si="60"/>
        <v>0</v>
      </c>
      <c r="O258" s="4">
        <f>SUM($N$54:N258)*0.1+$O$30</f>
        <v>2.6E-7</v>
      </c>
      <c r="P258" s="4">
        <f>SUM($O$235:O258)</f>
        <v>6.2400000000000004E-6</v>
      </c>
      <c r="Q258" s="5">
        <f t="shared" si="61"/>
        <v>-2.617223357143011E-6</v>
      </c>
      <c r="R258" s="4">
        <f>SUM($Q$54:Q258)*0.1+$O$8</f>
        <v>1.3417346058928421E-4</v>
      </c>
      <c r="S258" s="4">
        <f>SUM($R$235:R258)</f>
        <v>3.2898017226848418E-3</v>
      </c>
      <c r="T258">
        <f t="shared" si="62"/>
        <v>1.3417371250175721E-4</v>
      </c>
      <c r="U258">
        <f t="shared" si="63"/>
        <v>3.2898076406045616E-3</v>
      </c>
      <c r="X258" s="1"/>
    </row>
    <row r="259" spans="1:24" x14ac:dyDescent="0.3">
      <c r="A259" s="7"/>
      <c r="B259">
        <f t="shared" si="64"/>
        <v>20.500000000000021</v>
      </c>
      <c r="C259">
        <f t="shared" si="49"/>
        <v>0</v>
      </c>
      <c r="D259">
        <f t="shared" si="50"/>
        <v>-1938.4255889397509</v>
      </c>
      <c r="E259">
        <f t="shared" si="51"/>
        <v>0</v>
      </c>
      <c r="F259">
        <f t="shared" si="52"/>
        <v>37799.298984325142</v>
      </c>
      <c r="G259">
        <f t="shared" si="53"/>
        <v>0</v>
      </c>
      <c r="H259">
        <f t="shared" si="54"/>
        <v>39737.724573264932</v>
      </c>
      <c r="I259">
        <f t="shared" si="55"/>
        <v>39737.724573264932</v>
      </c>
      <c r="J259" s="41">
        <f t="shared" si="56"/>
        <v>1938.4255889397509</v>
      </c>
      <c r="K259">
        <f t="shared" si="57"/>
        <v>14.991301435400038</v>
      </c>
      <c r="L259">
        <f t="shared" si="58"/>
        <v>37.78904886216079</v>
      </c>
      <c r="M259" s="41">
        <f t="shared" si="59"/>
        <v>67.147418121975136</v>
      </c>
      <c r="N259" s="5">
        <f t="shared" si="60"/>
        <v>0</v>
      </c>
      <c r="O259" s="4">
        <f>SUM($N$54:N259)*0.1+$O$30</f>
        <v>2.6E-7</v>
      </c>
      <c r="P259" s="4">
        <f>SUM($O$235:O259)</f>
        <v>6.5000000000000004E-6</v>
      </c>
      <c r="Q259" s="5">
        <f t="shared" si="61"/>
        <v>-2.6300528834035158E-6</v>
      </c>
      <c r="R259" s="4">
        <f>SUM($Q$54:Q259)*0.1+$O$8</f>
        <v>1.3391045530094386E-4</v>
      </c>
      <c r="S259" s="4">
        <f>SUM($R$235:R259)</f>
        <v>3.4237121779857856E-3</v>
      </c>
      <c r="T259">
        <f t="shared" si="62"/>
        <v>1.3391070770818174E-4</v>
      </c>
      <c r="U259">
        <f t="shared" si="63"/>
        <v>3.4237183481834734E-3</v>
      </c>
      <c r="X259" s="1"/>
    </row>
    <row r="260" spans="1:24" x14ac:dyDescent="0.3">
      <c r="A260" s="7"/>
      <c r="B260">
        <f t="shared" si="64"/>
        <v>20.600000000000023</v>
      </c>
      <c r="C260">
        <f t="shared" si="49"/>
        <v>0</v>
      </c>
      <c r="D260">
        <f t="shared" si="50"/>
        <v>-1938.4255889397509</v>
      </c>
      <c r="E260">
        <f t="shared" si="51"/>
        <v>0</v>
      </c>
      <c r="F260">
        <f t="shared" si="52"/>
        <v>37799.298984325142</v>
      </c>
      <c r="G260">
        <f t="shared" si="53"/>
        <v>0</v>
      </c>
      <c r="H260">
        <f t="shared" si="54"/>
        <v>39931.567132158911</v>
      </c>
      <c r="I260">
        <f t="shared" si="55"/>
        <v>39931.567132158911</v>
      </c>
      <c r="J260" s="41">
        <f t="shared" si="56"/>
        <v>1938.4255889397509</v>
      </c>
      <c r="K260">
        <f t="shared" si="57"/>
        <v>15.064429735084918</v>
      </c>
      <c r="L260">
        <f t="shared" si="58"/>
        <v>37.78904886216079</v>
      </c>
      <c r="M260" s="41">
        <f t="shared" si="59"/>
        <v>67.163782539130708</v>
      </c>
      <c r="N260" s="5">
        <f t="shared" si="60"/>
        <v>0</v>
      </c>
      <c r="O260" s="4">
        <f>SUM($N$54:N260)*0.1+$O$30</f>
        <v>2.6E-7</v>
      </c>
      <c r="P260" s="4">
        <f>SUM($O$235:O260)</f>
        <v>6.7600000000000005E-6</v>
      </c>
      <c r="Q260" s="5">
        <f t="shared" si="61"/>
        <v>-2.6428824096640211E-6</v>
      </c>
      <c r="R260" s="4">
        <f>SUM($Q$54:Q260)*0.1+$O$8</f>
        <v>1.3364616705997744E-4</v>
      </c>
      <c r="S260" s="4">
        <f>SUM($R$235:R260)</f>
        <v>3.5573583450457628E-3</v>
      </c>
      <c r="T260">
        <f t="shared" si="62"/>
        <v>1.3364641996635524E-4</v>
      </c>
      <c r="U260">
        <f t="shared" si="63"/>
        <v>3.5573647680082975E-3</v>
      </c>
      <c r="X260" s="1"/>
    </row>
    <row r="261" spans="1:24" x14ac:dyDescent="0.3">
      <c r="A261" s="7"/>
      <c r="B261">
        <f t="shared" si="64"/>
        <v>20.700000000000024</v>
      </c>
      <c r="C261">
        <f t="shared" si="49"/>
        <v>0</v>
      </c>
      <c r="D261">
        <f t="shared" si="50"/>
        <v>-1938.4255889397509</v>
      </c>
      <c r="E261">
        <f t="shared" si="51"/>
        <v>0</v>
      </c>
      <c r="F261">
        <f t="shared" si="52"/>
        <v>37799.298984325142</v>
      </c>
      <c r="G261">
        <f t="shared" si="53"/>
        <v>0</v>
      </c>
      <c r="H261">
        <f t="shared" si="54"/>
        <v>40125.40969105289</v>
      </c>
      <c r="I261">
        <f t="shared" si="55"/>
        <v>40125.40969105289</v>
      </c>
      <c r="J261" s="41">
        <f t="shared" si="56"/>
        <v>1938.4255889397509</v>
      </c>
      <c r="K261">
        <f t="shared" si="57"/>
        <v>15.137558034769798</v>
      </c>
      <c r="L261">
        <f t="shared" si="58"/>
        <v>37.78904886216079</v>
      </c>
      <c r="M261" s="41">
        <f t="shared" si="59"/>
        <v>67.180222573137939</v>
      </c>
      <c r="N261" s="5">
        <f t="shared" si="60"/>
        <v>0</v>
      </c>
      <c r="O261" s="4">
        <f>SUM($N$54:N261)*0.1+$O$30</f>
        <v>2.6E-7</v>
      </c>
      <c r="P261" s="4">
        <f>SUM($O$235:O261)</f>
        <v>7.0200000000000006E-6</v>
      </c>
      <c r="Q261" s="5">
        <f t="shared" si="61"/>
        <v>-2.6557119359245263E-6</v>
      </c>
      <c r="R261" s="4">
        <f>SUM($Q$54:Q261)*0.1+$O$8</f>
        <v>1.3338059586638499E-4</v>
      </c>
      <c r="S261" s="4">
        <f>SUM($R$235:R261)</f>
        <v>3.6907389409121479E-3</v>
      </c>
      <c r="T261">
        <f t="shared" si="62"/>
        <v>1.3338084927631819E-4</v>
      </c>
      <c r="U261">
        <f t="shared" si="63"/>
        <v>3.6907456171301378E-3</v>
      </c>
      <c r="X261" s="1"/>
    </row>
    <row r="262" spans="1:24" x14ac:dyDescent="0.3">
      <c r="A262" s="7"/>
      <c r="B262">
        <f t="shared" si="64"/>
        <v>20.800000000000026</v>
      </c>
      <c r="C262">
        <f t="shared" si="49"/>
        <v>0</v>
      </c>
      <c r="D262">
        <f t="shared" si="50"/>
        <v>-1938.4255889397509</v>
      </c>
      <c r="E262">
        <f t="shared" si="51"/>
        <v>0</v>
      </c>
      <c r="F262">
        <f t="shared" si="52"/>
        <v>37799.298984325142</v>
      </c>
      <c r="G262">
        <f t="shared" si="53"/>
        <v>0</v>
      </c>
      <c r="H262">
        <f t="shared" si="54"/>
        <v>40319.252249946869</v>
      </c>
      <c r="I262">
        <f t="shared" si="55"/>
        <v>40319.252249946869</v>
      </c>
      <c r="J262" s="41">
        <f t="shared" si="56"/>
        <v>1938.4255889397509</v>
      </c>
      <c r="K262">
        <f t="shared" si="57"/>
        <v>15.210686334454678</v>
      </c>
      <c r="L262">
        <f t="shared" si="58"/>
        <v>37.78904886216079</v>
      </c>
      <c r="M262" s="41">
        <f t="shared" si="59"/>
        <v>67.196738168496651</v>
      </c>
      <c r="N262" s="5">
        <f t="shared" si="60"/>
        <v>0</v>
      </c>
      <c r="O262" s="4">
        <f>SUM($N$54:N262)*0.1+$O$30</f>
        <v>2.6E-7</v>
      </c>
      <c r="P262" s="4">
        <f>SUM($O$235:O262)</f>
        <v>7.2800000000000006E-6</v>
      </c>
      <c r="Q262" s="5">
        <f t="shared" si="61"/>
        <v>-2.6685414621850316E-6</v>
      </c>
      <c r="R262" s="4">
        <f>SUM($Q$54:Q262)*0.1+$O$8</f>
        <v>1.3311374172016648E-4</v>
      </c>
      <c r="S262" s="4">
        <f>SUM($R$235:R262)</f>
        <v>3.8238526826323144E-3</v>
      </c>
      <c r="T262">
        <f t="shared" si="62"/>
        <v>1.3311399563811159E-4</v>
      </c>
      <c r="U262">
        <f t="shared" si="63"/>
        <v>3.823859612600121E-3</v>
      </c>
      <c r="X262" s="1"/>
    </row>
    <row r="263" spans="1:24" x14ac:dyDescent="0.3">
      <c r="A263" s="7"/>
      <c r="B263">
        <f t="shared" si="64"/>
        <v>20.900000000000027</v>
      </c>
      <c r="C263">
        <f t="shared" si="49"/>
        <v>0</v>
      </c>
      <c r="D263">
        <f t="shared" si="50"/>
        <v>-1938.4255889397509</v>
      </c>
      <c r="E263">
        <f t="shared" si="51"/>
        <v>0</v>
      </c>
      <c r="F263">
        <f t="shared" si="52"/>
        <v>37799.298984325142</v>
      </c>
      <c r="G263">
        <f t="shared" si="53"/>
        <v>0</v>
      </c>
      <c r="H263">
        <f t="shared" si="54"/>
        <v>40513.094808840848</v>
      </c>
      <c r="I263">
        <f t="shared" si="55"/>
        <v>40513.094808840848</v>
      </c>
      <c r="J263" s="41">
        <f t="shared" si="56"/>
        <v>1938.4255889397509</v>
      </c>
      <c r="K263">
        <f t="shared" si="57"/>
        <v>15.283814634139556</v>
      </c>
      <c r="L263">
        <f t="shared" si="58"/>
        <v>37.78904886216079</v>
      </c>
      <c r="M263" s="41">
        <f t="shared" si="59"/>
        <v>67.213329269506261</v>
      </c>
      <c r="N263" s="5">
        <f t="shared" si="60"/>
        <v>0</v>
      </c>
      <c r="O263" s="4">
        <f>SUM($N$54:N263)*0.1+$O$30</f>
        <v>2.6E-7</v>
      </c>
      <c r="P263" s="4">
        <f>SUM($O$235:O263)</f>
        <v>7.5400000000000007E-6</v>
      </c>
      <c r="Q263" s="5">
        <f t="shared" si="61"/>
        <v>-2.6813709884455364E-6</v>
      </c>
      <c r="R263" s="4">
        <f>SUM($Q$54:Q263)*0.1+$O$8</f>
        <v>1.3284560462132196E-4</v>
      </c>
      <c r="S263" s="4">
        <f>SUM($R$235:R263)</f>
        <v>3.9566982872536365E-3</v>
      </c>
      <c r="T263">
        <f t="shared" si="62"/>
        <v>1.3284585905177699E-4</v>
      </c>
      <c r="U263">
        <f t="shared" si="63"/>
        <v>3.956705471469397E-3</v>
      </c>
      <c r="X263" s="1"/>
    </row>
    <row r="264" spans="1:24" x14ac:dyDescent="0.3">
      <c r="A264" s="7"/>
      <c r="B264">
        <f t="shared" si="64"/>
        <v>21.000000000000028</v>
      </c>
      <c r="C264">
        <f t="shared" si="49"/>
        <v>0</v>
      </c>
      <c r="D264">
        <f t="shared" si="50"/>
        <v>-1938.4255889397509</v>
      </c>
      <c r="E264">
        <f t="shared" si="51"/>
        <v>0</v>
      </c>
      <c r="F264">
        <f t="shared" si="52"/>
        <v>37799.298984325142</v>
      </c>
      <c r="G264">
        <f t="shared" si="53"/>
        <v>0</v>
      </c>
      <c r="H264">
        <f t="shared" si="54"/>
        <v>40706.937367734827</v>
      </c>
      <c r="I264">
        <f t="shared" si="55"/>
        <v>40706.937367734827</v>
      </c>
      <c r="J264" s="41">
        <f t="shared" si="56"/>
        <v>1938.4255889397509</v>
      </c>
      <c r="K264">
        <f t="shared" si="57"/>
        <v>15.356942933824437</v>
      </c>
      <c r="L264">
        <f t="shared" si="58"/>
        <v>37.78904886216079</v>
      </c>
      <c r="M264" s="41">
        <f t="shared" si="59"/>
        <v>67.229995820266623</v>
      </c>
      <c r="N264" s="5">
        <f t="shared" si="60"/>
        <v>0</v>
      </c>
      <c r="O264" s="4">
        <f>SUM($N$54:N264)*0.1+$O$30</f>
        <v>2.6E-7</v>
      </c>
      <c r="P264" s="4">
        <f>SUM($O$235:O264)</f>
        <v>7.7999999999999999E-6</v>
      </c>
      <c r="Q264" s="5">
        <f t="shared" si="61"/>
        <v>-2.6942005147060417E-6</v>
      </c>
      <c r="R264" s="4">
        <f>SUM($Q$54:Q264)*0.1+$O$8</f>
        <v>1.3257618456985135E-4</v>
      </c>
      <c r="S264" s="4">
        <f>SUM($R$235:R264)</f>
        <v>4.0892744718234878E-3</v>
      </c>
      <c r="T264">
        <f t="shared" si="62"/>
        <v>1.3257643951735651E-4</v>
      </c>
      <c r="U264">
        <f t="shared" si="63"/>
        <v>4.0892819107891379E-3</v>
      </c>
      <c r="X264" s="1"/>
    </row>
    <row r="265" spans="1:24" x14ac:dyDescent="0.3">
      <c r="A265" s="7"/>
      <c r="B265">
        <f t="shared" si="64"/>
        <v>21.10000000000003</v>
      </c>
      <c r="C265">
        <f t="shared" si="49"/>
        <v>0</v>
      </c>
      <c r="D265">
        <f t="shared" si="50"/>
        <v>-1938.4255889397509</v>
      </c>
      <c r="E265">
        <f t="shared" si="51"/>
        <v>0</v>
      </c>
      <c r="F265">
        <f t="shared" si="52"/>
        <v>37799.298984325142</v>
      </c>
      <c r="G265">
        <f t="shared" si="53"/>
        <v>0</v>
      </c>
      <c r="H265">
        <f t="shared" si="54"/>
        <v>40900.779926628806</v>
      </c>
      <c r="I265">
        <f t="shared" si="55"/>
        <v>40900.779926628806</v>
      </c>
      <c r="J265" s="41">
        <f t="shared" si="56"/>
        <v>1938.4255889397509</v>
      </c>
      <c r="K265">
        <f t="shared" si="57"/>
        <v>15.430071233509317</v>
      </c>
      <c r="L265">
        <f t="shared" si="58"/>
        <v>37.78904886216079</v>
      </c>
      <c r="M265" s="41">
        <f t="shared" si="59"/>
        <v>67.246737764678954</v>
      </c>
      <c r="N265" s="5">
        <f t="shared" si="60"/>
        <v>0</v>
      </c>
      <c r="O265" s="4">
        <f>SUM($N$54:N265)*0.1+$O$30</f>
        <v>2.6E-7</v>
      </c>
      <c r="P265" s="4">
        <f>SUM($O$235:O265)</f>
        <v>8.0599999999999991E-6</v>
      </c>
      <c r="Q265" s="5">
        <f t="shared" si="61"/>
        <v>-2.707030040966547E-6</v>
      </c>
      <c r="R265" s="4">
        <f>SUM($Q$54:Q265)*0.1+$O$8</f>
        <v>1.3230548156575468E-4</v>
      </c>
      <c r="S265" s="4">
        <f>SUM($R$235:R265)</f>
        <v>4.2215799533892422E-3</v>
      </c>
      <c r="T265">
        <f t="shared" si="62"/>
        <v>1.3230573703489298E-4</v>
      </c>
      <c r="U265">
        <f t="shared" si="63"/>
        <v>4.2215876476105431E-3</v>
      </c>
      <c r="X265" s="1"/>
    </row>
    <row r="266" spans="1:24" x14ac:dyDescent="0.3">
      <c r="A266" s="7"/>
      <c r="B266">
        <f t="shared" si="64"/>
        <v>21.200000000000031</v>
      </c>
      <c r="C266">
        <f t="shared" si="49"/>
        <v>0</v>
      </c>
      <c r="D266">
        <f t="shared" si="50"/>
        <v>-1938.4255889397509</v>
      </c>
      <c r="E266">
        <f t="shared" si="51"/>
        <v>0</v>
      </c>
      <c r="F266">
        <f t="shared" si="52"/>
        <v>37799.298984325142</v>
      </c>
      <c r="G266">
        <f t="shared" si="53"/>
        <v>0</v>
      </c>
      <c r="H266">
        <f t="shared" si="54"/>
        <v>41094.622485522777</v>
      </c>
      <c r="I266">
        <f t="shared" si="55"/>
        <v>41094.622485522777</v>
      </c>
      <c r="J266" s="41">
        <f t="shared" si="56"/>
        <v>1938.4255889397509</v>
      </c>
      <c r="K266">
        <f t="shared" si="57"/>
        <v>15.503199533194193</v>
      </c>
      <c r="L266">
        <f t="shared" si="58"/>
        <v>37.78904886216079</v>
      </c>
      <c r="M266" s="41">
        <f t="shared" si="59"/>
        <v>67.263555046446669</v>
      </c>
      <c r="N266" s="5">
        <f t="shared" si="60"/>
        <v>0</v>
      </c>
      <c r="O266" s="4">
        <f>SUM($N$54:N266)*0.1+$O$30</f>
        <v>2.6E-7</v>
      </c>
      <c r="P266" s="4">
        <f>SUM($O$235:O266)</f>
        <v>8.3199999999999983E-6</v>
      </c>
      <c r="Q266" s="5">
        <f t="shared" si="61"/>
        <v>-2.7198595672270518E-6</v>
      </c>
      <c r="R266" s="4">
        <f>SUM($Q$54:Q266)*0.1+$O$8</f>
        <v>1.3203349560903199E-4</v>
      </c>
      <c r="S266" s="4">
        <f>SUM($R$235:R266)</f>
        <v>4.3536134489982744E-3</v>
      </c>
      <c r="T266">
        <f t="shared" si="62"/>
        <v>1.320337516044298E-4</v>
      </c>
      <c r="U266">
        <f t="shared" si="63"/>
        <v>4.3536213989848324E-3</v>
      </c>
      <c r="X266" s="1"/>
    </row>
    <row r="267" spans="1:24" x14ac:dyDescent="0.3">
      <c r="A267" s="7"/>
      <c r="B267">
        <f t="shared" si="64"/>
        <v>21.300000000000033</v>
      </c>
      <c r="C267">
        <f t="shared" si="49"/>
        <v>0</v>
      </c>
      <c r="D267">
        <f t="shared" si="50"/>
        <v>-1938.4255889397509</v>
      </c>
      <c r="E267">
        <f t="shared" si="51"/>
        <v>0</v>
      </c>
      <c r="F267">
        <f t="shared" si="52"/>
        <v>37799.298984325142</v>
      </c>
      <c r="G267">
        <f t="shared" si="53"/>
        <v>0</v>
      </c>
      <c r="H267">
        <f t="shared" si="54"/>
        <v>41288.465044416756</v>
      </c>
      <c r="I267">
        <f t="shared" si="55"/>
        <v>41288.465044416756</v>
      </c>
      <c r="J267" s="41">
        <f t="shared" si="56"/>
        <v>1938.4255889397509</v>
      </c>
      <c r="K267">
        <f t="shared" si="57"/>
        <v>15.576327832879073</v>
      </c>
      <c r="L267">
        <f t="shared" si="58"/>
        <v>37.78904886216079</v>
      </c>
      <c r="M267" s="41">
        <f t="shared" si="59"/>
        <v>67.280447609076234</v>
      </c>
      <c r="N267" s="5">
        <f t="shared" si="60"/>
        <v>0</v>
      </c>
      <c r="O267" s="4">
        <f>SUM($N$54:N267)*0.1+$O$30</f>
        <v>2.6E-7</v>
      </c>
      <c r="P267" s="4">
        <f>SUM($O$235:O267)</f>
        <v>8.5799999999999975E-6</v>
      </c>
      <c r="Q267" s="5">
        <f t="shared" si="61"/>
        <v>-2.7326890934875571E-6</v>
      </c>
      <c r="R267" s="4">
        <f>SUM($Q$54:Q267)*0.1+$O$8</f>
        <v>1.3176022669968322E-4</v>
      </c>
      <c r="S267" s="4">
        <f>SUM($R$235:R267)</f>
        <v>4.4853736756979576E-3</v>
      </c>
      <c r="T267">
        <f t="shared" si="62"/>
        <v>1.3176048322601096E-4</v>
      </c>
      <c r="U267">
        <f t="shared" si="63"/>
        <v>4.4853818819632525E-3</v>
      </c>
      <c r="X267" s="1"/>
    </row>
    <row r="268" spans="1:24" x14ac:dyDescent="0.3">
      <c r="A268" s="7"/>
      <c r="B268">
        <f t="shared" si="64"/>
        <v>21.400000000000034</v>
      </c>
      <c r="C268">
        <f t="shared" si="49"/>
        <v>0</v>
      </c>
      <c r="D268">
        <f t="shared" si="50"/>
        <v>-1938.4255889397509</v>
      </c>
      <c r="E268">
        <f t="shared" si="51"/>
        <v>0</v>
      </c>
      <c r="F268">
        <f t="shared" si="52"/>
        <v>37799.298984325142</v>
      </c>
      <c r="G268">
        <f t="shared" si="53"/>
        <v>0</v>
      </c>
      <c r="H268">
        <f t="shared" si="54"/>
        <v>41482.307603310735</v>
      </c>
      <c r="I268">
        <f t="shared" si="55"/>
        <v>41482.307603310735</v>
      </c>
      <c r="J268" s="41">
        <f t="shared" si="56"/>
        <v>1938.4255889397509</v>
      </c>
      <c r="K268">
        <f t="shared" si="57"/>
        <v>15.649456132563953</v>
      </c>
      <c r="L268">
        <f t="shared" si="58"/>
        <v>37.78904886216079</v>
      </c>
      <c r="M268" s="41">
        <f t="shared" si="59"/>
        <v>67.297415395878105</v>
      </c>
      <c r="N268" s="5">
        <f t="shared" si="60"/>
        <v>0</v>
      </c>
      <c r="O268" s="4">
        <f>SUM($N$54:N268)*0.1+$O$30</f>
        <v>2.6E-7</v>
      </c>
      <c r="P268" s="4">
        <f>SUM($O$235:O268)</f>
        <v>8.8399999999999967E-6</v>
      </c>
      <c r="Q268" s="5">
        <f t="shared" si="61"/>
        <v>-2.7455186197480623E-6</v>
      </c>
      <c r="R268" s="4">
        <f>SUM($Q$54:Q268)*0.1+$O$8</f>
        <v>1.3148567483770843E-4</v>
      </c>
      <c r="S268" s="4">
        <f>SUM($R$235:R268)</f>
        <v>4.6168593505356657E-3</v>
      </c>
      <c r="T268">
        <f t="shared" si="62"/>
        <v>1.3148593189968115E-4</v>
      </c>
      <c r="U268">
        <f t="shared" si="63"/>
        <v>4.6168678135970719E-3</v>
      </c>
      <c r="X268" s="1"/>
    </row>
    <row r="269" spans="1:24" x14ac:dyDescent="0.3">
      <c r="A269" s="7"/>
      <c r="B269">
        <f t="shared" si="64"/>
        <v>21.500000000000036</v>
      </c>
      <c r="C269">
        <f t="shared" si="49"/>
        <v>0</v>
      </c>
      <c r="D269">
        <f t="shared" si="50"/>
        <v>-1938.4255889397509</v>
      </c>
      <c r="E269">
        <f t="shared" si="51"/>
        <v>0</v>
      </c>
      <c r="F269">
        <f t="shared" si="52"/>
        <v>37799.298984325142</v>
      </c>
      <c r="G269">
        <f t="shared" si="53"/>
        <v>0</v>
      </c>
      <c r="H269">
        <f t="shared" si="54"/>
        <v>41676.150162204714</v>
      </c>
      <c r="I269">
        <f t="shared" si="55"/>
        <v>41676.150162204714</v>
      </c>
      <c r="J269" s="41">
        <f t="shared" si="56"/>
        <v>1938.4255889397509</v>
      </c>
      <c r="K269">
        <f t="shared" si="57"/>
        <v>15.722584432248832</v>
      </c>
      <c r="L269">
        <f t="shared" si="58"/>
        <v>37.78904886216079</v>
      </c>
      <c r="M269" s="41">
        <f t="shared" si="59"/>
        <v>67.31445834996758</v>
      </c>
      <c r="N269" s="5">
        <f t="shared" si="60"/>
        <v>0</v>
      </c>
      <c r="O269" s="4">
        <f>SUM($N$54:N269)*0.1+$O$30</f>
        <v>2.6E-7</v>
      </c>
      <c r="P269" s="4">
        <f>SUM($O$235:O269)</f>
        <v>9.0999999999999959E-6</v>
      </c>
      <c r="Q269" s="5">
        <f t="shared" si="61"/>
        <v>-2.7583481460085672E-6</v>
      </c>
      <c r="R269" s="4">
        <f>SUM($Q$54:Q269)*0.1+$O$8</f>
        <v>1.3120984002310758E-4</v>
      </c>
      <c r="S269" s="4">
        <f>SUM($R$235:R269)</f>
        <v>4.7480691905587733E-3</v>
      </c>
      <c r="T269">
        <f t="shared" si="62"/>
        <v>1.3121009762548567E-4</v>
      </c>
      <c r="U269">
        <f t="shared" si="63"/>
        <v>4.7480779109375874E-3</v>
      </c>
      <c r="X269" s="1"/>
    </row>
    <row r="270" spans="1:24" x14ac:dyDescent="0.3">
      <c r="A270" s="7"/>
      <c r="B270">
        <f t="shared" si="64"/>
        <v>21.600000000000037</v>
      </c>
      <c r="C270">
        <f t="shared" si="49"/>
        <v>0</v>
      </c>
      <c r="D270">
        <f t="shared" si="50"/>
        <v>-1938.4255889397509</v>
      </c>
      <c r="E270">
        <f t="shared" si="51"/>
        <v>0</v>
      </c>
      <c r="F270">
        <f t="shared" si="52"/>
        <v>37799.298984325142</v>
      </c>
      <c r="G270">
        <f t="shared" si="53"/>
        <v>0</v>
      </c>
      <c r="H270">
        <f t="shared" si="54"/>
        <v>41869.992721098693</v>
      </c>
      <c r="I270">
        <f t="shared" si="55"/>
        <v>41869.992721098693</v>
      </c>
      <c r="J270" s="41">
        <f t="shared" si="56"/>
        <v>1938.4255889397509</v>
      </c>
      <c r="K270">
        <f t="shared" si="57"/>
        <v>15.795712731933712</v>
      </c>
      <c r="L270">
        <f t="shared" si="58"/>
        <v>37.78904886216079</v>
      </c>
      <c r="M270" s="41">
        <f t="shared" si="59"/>
        <v>67.331576414265697</v>
      </c>
      <c r="N270" s="5">
        <f t="shared" si="60"/>
        <v>0</v>
      </c>
      <c r="O270" s="4">
        <f>SUM($N$54:N270)*0.1+$O$30</f>
        <v>2.6E-7</v>
      </c>
      <c r="P270" s="4">
        <f>SUM($O$235:O270)</f>
        <v>9.3599999999999951E-6</v>
      </c>
      <c r="Q270" s="5">
        <f t="shared" si="61"/>
        <v>-2.7711776722690724E-6</v>
      </c>
      <c r="R270" s="4">
        <f>SUM($Q$54:Q270)*0.1+$O$8</f>
        <v>1.3093272225588064E-4</v>
      </c>
      <c r="S270" s="4">
        <f>SUM($R$235:R270)</f>
        <v>4.8790019128146537E-3</v>
      </c>
      <c r="T270">
        <f t="shared" si="62"/>
        <v>1.3093298040347048E-4</v>
      </c>
      <c r="U270">
        <f t="shared" si="63"/>
        <v>4.8790108910361178E-3</v>
      </c>
      <c r="X270" s="1"/>
    </row>
    <row r="271" spans="1:24" x14ac:dyDescent="0.3">
      <c r="A271" s="7"/>
      <c r="B271">
        <f t="shared" si="64"/>
        <v>21.700000000000038</v>
      </c>
      <c r="C271">
        <f t="shared" si="49"/>
        <v>0</v>
      </c>
      <c r="D271">
        <f t="shared" si="50"/>
        <v>-1938.4255889397509</v>
      </c>
      <c r="E271">
        <f t="shared" si="51"/>
        <v>0</v>
      </c>
      <c r="F271">
        <f t="shared" si="52"/>
        <v>37799.298984325142</v>
      </c>
      <c r="G271">
        <f t="shared" si="53"/>
        <v>0</v>
      </c>
      <c r="H271">
        <f t="shared" si="54"/>
        <v>42063.835279992672</v>
      </c>
      <c r="I271">
        <f t="shared" si="55"/>
        <v>42063.835279992672</v>
      </c>
      <c r="J271" s="41">
        <f t="shared" si="56"/>
        <v>1938.4255889397509</v>
      </c>
      <c r="K271">
        <f t="shared" si="57"/>
        <v>15.868841031618592</v>
      </c>
      <c r="L271">
        <f t="shared" si="58"/>
        <v>37.78904886216079</v>
      </c>
      <c r="M271" s="41">
        <f t="shared" si="59"/>
        <v>67.348769531500054</v>
      </c>
      <c r="N271" s="5">
        <f t="shared" si="60"/>
        <v>0</v>
      </c>
      <c r="O271" s="4">
        <f>SUM($N$54:N271)*0.1+$O$30</f>
        <v>2.6E-7</v>
      </c>
      <c r="P271" s="4">
        <f>SUM($O$235:O271)</f>
        <v>9.6199999999999943E-6</v>
      </c>
      <c r="Q271" s="5">
        <f t="shared" si="61"/>
        <v>-2.7840071985295777E-6</v>
      </c>
      <c r="R271" s="4">
        <f>SUM($Q$54:Q271)*0.1+$O$8</f>
        <v>1.3065432153602769E-4</v>
      </c>
      <c r="S271" s="4">
        <f>SUM($R$235:R271)</f>
        <v>5.0096562343506816E-3</v>
      </c>
      <c r="T271">
        <f t="shared" si="62"/>
        <v>1.3065458023368224E-4</v>
      </c>
      <c r="U271">
        <f t="shared" si="63"/>
        <v>5.0096654709440077E-3</v>
      </c>
      <c r="X271" s="1"/>
    </row>
    <row r="272" spans="1:24" x14ac:dyDescent="0.3">
      <c r="A272" s="7"/>
      <c r="B272">
        <f t="shared" si="64"/>
        <v>21.80000000000004</v>
      </c>
      <c r="C272">
        <f t="shared" si="49"/>
        <v>0</v>
      </c>
      <c r="D272">
        <f t="shared" si="50"/>
        <v>-1938.4255889397509</v>
      </c>
      <c r="E272">
        <f t="shared" si="51"/>
        <v>0</v>
      </c>
      <c r="F272">
        <f t="shared" si="52"/>
        <v>37799.298984325142</v>
      </c>
      <c r="G272">
        <f t="shared" si="53"/>
        <v>0</v>
      </c>
      <c r="H272">
        <f t="shared" si="54"/>
        <v>42257.677838886644</v>
      </c>
      <c r="I272">
        <f t="shared" si="55"/>
        <v>42257.677838886644</v>
      </c>
      <c r="J272" s="41">
        <f t="shared" si="56"/>
        <v>1938.4255889397509</v>
      </c>
      <c r="K272">
        <f t="shared" si="57"/>
        <v>15.941969331303468</v>
      </c>
      <c r="L272">
        <f t="shared" si="58"/>
        <v>37.78904886216079</v>
      </c>
      <c r="M272" s="41">
        <f t="shared" si="59"/>
        <v>67.366037644205761</v>
      </c>
      <c r="N272" s="5">
        <f t="shared" si="60"/>
        <v>0</v>
      </c>
      <c r="O272" s="4">
        <f>SUM($N$54:N272)*0.1+$O$30</f>
        <v>2.6E-7</v>
      </c>
      <c r="P272" s="4">
        <f>SUM($O$235:O272)</f>
        <v>9.8799999999999935E-6</v>
      </c>
      <c r="Q272" s="5">
        <f t="shared" si="61"/>
        <v>-2.7968367247900826E-6</v>
      </c>
      <c r="R272" s="4">
        <f>SUM($Q$54:Q272)*0.1+$O$8</f>
        <v>1.3037463786354868E-4</v>
      </c>
      <c r="S272" s="4">
        <f>SUM($R$235:R272)</f>
        <v>5.14003087221423E-3</v>
      </c>
      <c r="T272">
        <f t="shared" si="62"/>
        <v>1.3037489711616827E-4</v>
      </c>
      <c r="U272">
        <f t="shared" si="63"/>
        <v>5.1400403677126288E-3</v>
      </c>
      <c r="X272" s="1"/>
    </row>
    <row r="273" spans="1:24" x14ac:dyDescent="0.3">
      <c r="A273" s="7"/>
      <c r="B273">
        <f t="shared" si="64"/>
        <v>21.900000000000041</v>
      </c>
      <c r="C273">
        <f t="shared" si="49"/>
        <v>0</v>
      </c>
      <c r="D273">
        <f t="shared" si="50"/>
        <v>-1938.4255889397509</v>
      </c>
      <c r="E273">
        <f t="shared" si="51"/>
        <v>0</v>
      </c>
      <c r="F273">
        <f t="shared" si="52"/>
        <v>37799.298984325142</v>
      </c>
      <c r="G273">
        <f t="shared" si="53"/>
        <v>0</v>
      </c>
      <c r="H273">
        <f t="shared" si="54"/>
        <v>42451.520397780623</v>
      </c>
      <c r="I273">
        <f t="shared" si="55"/>
        <v>42451.520397780623</v>
      </c>
      <c r="J273" s="41">
        <f t="shared" si="56"/>
        <v>1938.4255889397509</v>
      </c>
      <c r="K273">
        <f t="shared" si="57"/>
        <v>16.015097630988347</v>
      </c>
      <c r="L273">
        <f t="shared" si="58"/>
        <v>37.78904886216079</v>
      </c>
      <c r="M273" s="41">
        <f t="shared" si="59"/>
        <v>67.383380694726327</v>
      </c>
      <c r="N273" s="5">
        <f t="shared" si="60"/>
        <v>0</v>
      </c>
      <c r="O273" s="4">
        <f>SUM($N$54:N273)*0.1+$O$30</f>
        <v>2.6E-7</v>
      </c>
      <c r="P273" s="4">
        <f>SUM($O$235:O273)</f>
        <v>1.0139999999999993E-5</v>
      </c>
      <c r="Q273" s="5">
        <f t="shared" si="61"/>
        <v>-2.8096662510505878E-6</v>
      </c>
      <c r="R273" s="4">
        <f>SUM($Q$54:Q273)*0.1+$O$8</f>
        <v>1.3009367123844364E-4</v>
      </c>
      <c r="S273" s="4">
        <f>SUM($R$235:R273)</f>
        <v>5.2701245434526737E-3</v>
      </c>
      <c r="T273">
        <f t="shared" si="62"/>
        <v>1.3009393105097662E-4</v>
      </c>
      <c r="U273">
        <f t="shared" si="63"/>
        <v>5.270134298393377E-3</v>
      </c>
      <c r="X273" s="1"/>
    </row>
    <row r="274" spans="1:24" x14ac:dyDescent="0.3">
      <c r="A274" s="7"/>
      <c r="B274">
        <f t="shared" si="64"/>
        <v>22.000000000000043</v>
      </c>
      <c r="C274">
        <f t="shared" si="49"/>
        <v>0</v>
      </c>
      <c r="D274">
        <f t="shared" si="50"/>
        <v>-1938.4255889397509</v>
      </c>
      <c r="E274">
        <f t="shared" si="51"/>
        <v>0</v>
      </c>
      <c r="F274">
        <f t="shared" si="52"/>
        <v>37799.298984325142</v>
      </c>
      <c r="G274">
        <f t="shared" si="53"/>
        <v>0</v>
      </c>
      <c r="H274">
        <f t="shared" si="54"/>
        <v>42645.362956674602</v>
      </c>
      <c r="I274">
        <f t="shared" si="55"/>
        <v>42645.362956674602</v>
      </c>
      <c r="J274" s="41">
        <f t="shared" si="56"/>
        <v>1938.4255889397509</v>
      </c>
      <c r="K274">
        <f t="shared" si="57"/>
        <v>16.088225930673229</v>
      </c>
      <c r="L274">
        <f t="shared" si="58"/>
        <v>37.78904886216079</v>
      </c>
      <c r="M274" s="41">
        <f t="shared" si="59"/>
        <v>67.400798625214478</v>
      </c>
      <c r="N274" s="5">
        <f t="shared" si="60"/>
        <v>0</v>
      </c>
      <c r="O274" s="4">
        <f>SUM($N$54:N274)*0.1+$O$30</f>
        <v>2.6E-7</v>
      </c>
      <c r="P274" s="4">
        <f>SUM($O$235:O274)</f>
        <v>1.0399999999999992E-5</v>
      </c>
      <c r="Q274" s="5">
        <f t="shared" si="61"/>
        <v>-2.8224957773110927E-6</v>
      </c>
      <c r="R274" s="4">
        <f>SUM($Q$54:Q274)*0.1+$O$8</f>
        <v>1.2981142166071253E-4</v>
      </c>
      <c r="S274" s="4">
        <f>SUM($R$235:R274)</f>
        <v>5.3999359651133866E-3</v>
      </c>
      <c r="T274">
        <f t="shared" si="62"/>
        <v>1.2981168203815595E-4</v>
      </c>
      <c r="U274">
        <f t="shared" si="63"/>
        <v>5.399945980037674E-3</v>
      </c>
      <c r="X274" s="1"/>
    </row>
    <row r="275" spans="1:24" x14ac:dyDescent="0.3">
      <c r="A275" s="7"/>
      <c r="B275">
        <f t="shared" si="64"/>
        <v>22.100000000000044</v>
      </c>
      <c r="C275">
        <f t="shared" si="49"/>
        <v>0</v>
      </c>
      <c r="D275">
        <f t="shared" si="50"/>
        <v>-1938.4255889397509</v>
      </c>
      <c r="E275">
        <f t="shared" si="51"/>
        <v>0</v>
      </c>
      <c r="F275">
        <f t="shared" si="52"/>
        <v>37799.298984325142</v>
      </c>
      <c r="G275">
        <f t="shared" si="53"/>
        <v>0</v>
      </c>
      <c r="H275">
        <f t="shared" si="54"/>
        <v>42839.205515568581</v>
      </c>
      <c r="I275">
        <f t="shared" si="55"/>
        <v>42839.205515568581</v>
      </c>
      <c r="J275" s="41">
        <f t="shared" si="56"/>
        <v>1938.4255889397509</v>
      </c>
      <c r="K275">
        <f t="shared" si="57"/>
        <v>16.161354230358107</v>
      </c>
      <c r="L275">
        <f t="shared" si="58"/>
        <v>37.78904886216079</v>
      </c>
      <c r="M275" s="41">
        <f t="shared" si="59"/>
        <v>67.418291377633125</v>
      </c>
      <c r="N275" s="5">
        <f t="shared" si="60"/>
        <v>0</v>
      </c>
      <c r="O275" s="4">
        <f>SUM($N$54:N275)*0.1+$O$30</f>
        <v>2.6E-7</v>
      </c>
      <c r="P275" s="4">
        <f>SUM($O$235:O275)</f>
        <v>1.0659999999999991E-5</v>
      </c>
      <c r="Q275" s="5">
        <f t="shared" si="61"/>
        <v>-2.8353253035715979E-6</v>
      </c>
      <c r="R275" s="4">
        <f>SUM($Q$54:Q275)*0.1+$O$8</f>
        <v>1.2952788913035536E-4</v>
      </c>
      <c r="S275" s="4">
        <f>SUM($R$235:R275)</f>
        <v>5.5294638542437418E-3</v>
      </c>
      <c r="T275">
        <f t="shared" si="62"/>
        <v>1.2952815007775579E-4</v>
      </c>
      <c r="U275">
        <f t="shared" si="63"/>
        <v>5.5294741296969697E-3</v>
      </c>
      <c r="X275" s="1"/>
    </row>
    <row r="276" spans="1:24" x14ac:dyDescent="0.3">
      <c r="A276" s="7"/>
      <c r="B276">
        <f t="shared" si="64"/>
        <v>22.200000000000045</v>
      </c>
      <c r="C276">
        <f t="shared" si="49"/>
        <v>0</v>
      </c>
      <c r="D276">
        <f t="shared" si="50"/>
        <v>-1938.4255889397509</v>
      </c>
      <c r="E276">
        <f t="shared" si="51"/>
        <v>0</v>
      </c>
      <c r="F276">
        <f t="shared" si="52"/>
        <v>37799.298984325142</v>
      </c>
      <c r="G276">
        <f t="shared" si="53"/>
        <v>0</v>
      </c>
      <c r="H276">
        <f t="shared" si="54"/>
        <v>43033.04807446256</v>
      </c>
      <c r="I276">
        <f t="shared" si="55"/>
        <v>43033.04807446256</v>
      </c>
      <c r="J276" s="41">
        <f t="shared" si="56"/>
        <v>1938.4255889397509</v>
      </c>
      <c r="K276">
        <f t="shared" si="57"/>
        <v>16.234482530042985</v>
      </c>
      <c r="L276">
        <f t="shared" si="58"/>
        <v>37.78904886216079</v>
      </c>
      <c r="M276" s="41">
        <f t="shared" si="59"/>
        <v>67.435858893756219</v>
      </c>
      <c r="N276" s="5">
        <f t="shared" si="60"/>
        <v>0</v>
      </c>
      <c r="O276" s="4">
        <f>SUM($N$54:N276)*0.1+$O$30</f>
        <v>2.6E-7</v>
      </c>
      <c r="P276" s="4">
        <f>SUM($O$235:O276)</f>
        <v>1.091999999999999E-5</v>
      </c>
      <c r="Q276" s="5">
        <f t="shared" si="61"/>
        <v>-2.8481548298321032E-6</v>
      </c>
      <c r="R276" s="4">
        <f>SUM($Q$54:Q276)*0.1+$O$8</f>
        <v>1.2924307364737213E-4</v>
      </c>
      <c r="S276" s="4">
        <f>SUM($R$235:R276)</f>
        <v>5.6587069278911141E-3</v>
      </c>
      <c r="T276">
        <f t="shared" si="62"/>
        <v>1.2924333516982627E-4</v>
      </c>
      <c r="U276">
        <f t="shared" si="63"/>
        <v>5.658717464422737E-3</v>
      </c>
      <c r="X276" s="1"/>
    </row>
    <row r="277" spans="1:24" x14ac:dyDescent="0.3">
      <c r="A277" s="7"/>
      <c r="B277">
        <f t="shared" si="64"/>
        <v>22.300000000000047</v>
      </c>
      <c r="C277">
        <f t="shared" si="49"/>
        <v>0</v>
      </c>
      <c r="D277">
        <f t="shared" si="50"/>
        <v>-1938.4255889397509</v>
      </c>
      <c r="E277">
        <f t="shared" si="51"/>
        <v>0</v>
      </c>
      <c r="F277">
        <f t="shared" si="52"/>
        <v>37799.298984325142</v>
      </c>
      <c r="G277">
        <f t="shared" si="53"/>
        <v>0</v>
      </c>
      <c r="H277">
        <f t="shared" si="54"/>
        <v>43226.890633356539</v>
      </c>
      <c r="I277">
        <f t="shared" si="55"/>
        <v>43226.890633356539</v>
      </c>
      <c r="J277" s="41">
        <f t="shared" si="56"/>
        <v>1938.4255889397509</v>
      </c>
      <c r="K277">
        <f t="shared" si="57"/>
        <v>16.307610829727867</v>
      </c>
      <c r="L277">
        <f t="shared" si="58"/>
        <v>37.78904886216079</v>
      </c>
      <c r="M277" s="41">
        <f t="shared" si="59"/>
        <v>67.453501115169587</v>
      </c>
      <c r="N277" s="5">
        <f t="shared" si="60"/>
        <v>0</v>
      </c>
      <c r="O277" s="4">
        <f>SUM($N$54:N277)*0.1+$O$30</f>
        <v>2.6E-7</v>
      </c>
      <c r="P277" s="4">
        <f>SUM($O$235:O277)</f>
        <v>1.117999999999999E-5</v>
      </c>
      <c r="Q277" s="5">
        <f t="shared" si="61"/>
        <v>-2.8609843560926085E-6</v>
      </c>
      <c r="R277" s="4">
        <f>SUM($Q$54:Q277)*0.1+$O$8</f>
        <v>1.2895697521176288E-4</v>
      </c>
      <c r="S277" s="4">
        <f>SUM($R$235:R277)</f>
        <v>5.7876639031028774E-3</v>
      </c>
      <c r="T277">
        <f t="shared" si="62"/>
        <v>1.2895723731441841E-4</v>
      </c>
      <c r="U277">
        <f t="shared" si="63"/>
        <v>5.7876747012664794E-3</v>
      </c>
      <c r="X277" s="1"/>
    </row>
    <row r="278" spans="1:24" x14ac:dyDescent="0.3">
      <c r="A278" s="7"/>
      <c r="B278">
        <f t="shared" si="64"/>
        <v>22.400000000000048</v>
      </c>
      <c r="C278">
        <f t="shared" si="49"/>
        <v>0</v>
      </c>
      <c r="D278">
        <f t="shared" si="50"/>
        <v>-1938.4255889397509</v>
      </c>
      <c r="E278">
        <f t="shared" si="51"/>
        <v>0</v>
      </c>
      <c r="F278">
        <f t="shared" si="52"/>
        <v>37799.298984325142</v>
      </c>
      <c r="G278">
        <f t="shared" si="53"/>
        <v>0</v>
      </c>
      <c r="H278">
        <f t="shared" si="54"/>
        <v>43420.733192250511</v>
      </c>
      <c r="I278">
        <f t="shared" si="55"/>
        <v>43420.733192250511</v>
      </c>
      <c r="J278" s="41">
        <f t="shared" si="56"/>
        <v>1938.4255889397509</v>
      </c>
      <c r="K278">
        <f t="shared" si="57"/>
        <v>16.380739129412742</v>
      </c>
      <c r="L278">
        <f t="shared" si="58"/>
        <v>37.78904886216079</v>
      </c>
      <c r="M278" s="41">
        <f t="shared" si="59"/>
        <v>67.471217983271956</v>
      </c>
      <c r="N278" s="5">
        <f t="shared" si="60"/>
        <v>0</v>
      </c>
      <c r="O278" s="4">
        <f>SUM($N$54:N278)*0.1+$O$30</f>
        <v>2.6E-7</v>
      </c>
      <c r="P278" s="4">
        <f>SUM($O$235:O278)</f>
        <v>1.1439999999999989E-5</v>
      </c>
      <c r="Q278" s="5">
        <f t="shared" si="61"/>
        <v>-2.8738138823531133E-6</v>
      </c>
      <c r="R278" s="4">
        <f>SUM($Q$54:Q278)*0.1+$O$8</f>
        <v>1.2866959382352758E-4</v>
      </c>
      <c r="S278" s="4">
        <f>SUM($R$235:R278)</f>
        <v>5.9163334969264047E-3</v>
      </c>
      <c r="T278">
        <f t="shared" si="62"/>
        <v>1.2866985651158381E-4</v>
      </c>
      <c r="U278">
        <f t="shared" si="63"/>
        <v>5.9163445572797246E-3</v>
      </c>
      <c r="X278" s="1"/>
    </row>
    <row r="279" spans="1:24" x14ac:dyDescent="0.3">
      <c r="A279" s="7"/>
      <c r="B279">
        <f t="shared" si="64"/>
        <v>22.50000000000005</v>
      </c>
      <c r="C279">
        <f t="shared" si="49"/>
        <v>0</v>
      </c>
      <c r="D279">
        <f t="shared" si="50"/>
        <v>-1938.4255889397509</v>
      </c>
      <c r="E279">
        <f t="shared" si="51"/>
        <v>0</v>
      </c>
      <c r="F279">
        <f t="shared" si="52"/>
        <v>37799.298984325142</v>
      </c>
      <c r="G279">
        <f t="shared" si="53"/>
        <v>0</v>
      </c>
      <c r="H279">
        <f t="shared" si="54"/>
        <v>43614.57575114449</v>
      </c>
      <c r="I279">
        <f t="shared" si="55"/>
        <v>43614.57575114449</v>
      </c>
      <c r="J279" s="41">
        <f t="shared" si="56"/>
        <v>1938.4255889397509</v>
      </c>
      <c r="K279">
        <f t="shared" si="57"/>
        <v>16.453867429097624</v>
      </c>
      <c r="L279">
        <f t="shared" si="58"/>
        <v>37.78904886216079</v>
      </c>
      <c r="M279" s="41">
        <f t="shared" si="59"/>
        <v>67.489009439275719</v>
      </c>
      <c r="N279" s="5">
        <f t="shared" si="60"/>
        <v>0</v>
      </c>
      <c r="O279" s="4">
        <f>SUM($N$54:N279)*0.1+$O$30</f>
        <v>2.6E-7</v>
      </c>
      <c r="P279" s="4">
        <f>SUM($O$235:O279)</f>
        <v>1.1699999999999988E-5</v>
      </c>
      <c r="Q279" s="5">
        <f t="shared" si="61"/>
        <v>-2.8866434086136186E-6</v>
      </c>
      <c r="R279" s="4">
        <f>SUM($Q$54:Q279)*0.1+$O$8</f>
        <v>1.2838092948266622E-4</v>
      </c>
      <c r="S279" s="4">
        <f>SUM($R$235:R279)</f>
        <v>6.0447144264090709E-3</v>
      </c>
      <c r="T279">
        <f t="shared" si="62"/>
        <v>1.2838119276137495E-4</v>
      </c>
      <c r="U279">
        <f t="shared" si="63"/>
        <v>6.0447257495140289E-3</v>
      </c>
      <c r="X279" s="1"/>
    </row>
    <row r="280" spans="1:24" x14ac:dyDescent="0.3">
      <c r="A280" s="7"/>
      <c r="B280">
        <f t="shared" si="64"/>
        <v>22.600000000000051</v>
      </c>
      <c r="C280">
        <f t="shared" si="49"/>
        <v>0</v>
      </c>
      <c r="D280">
        <f t="shared" si="50"/>
        <v>-1938.4255889397509</v>
      </c>
      <c r="E280">
        <f t="shared" si="51"/>
        <v>0</v>
      </c>
      <c r="F280">
        <f t="shared" si="52"/>
        <v>37799.298984325142</v>
      </c>
      <c r="G280">
        <f t="shared" si="53"/>
        <v>0</v>
      </c>
      <c r="H280">
        <f t="shared" si="54"/>
        <v>43808.418310038469</v>
      </c>
      <c r="I280">
        <f t="shared" si="55"/>
        <v>43808.418310038469</v>
      </c>
      <c r="J280" s="41">
        <f t="shared" si="56"/>
        <v>1938.4255889397509</v>
      </c>
      <c r="K280">
        <f t="shared" si="57"/>
        <v>16.526995728782502</v>
      </c>
      <c r="L280">
        <f t="shared" si="58"/>
        <v>37.78904886216079</v>
      </c>
      <c r="M280" s="41">
        <f t="shared" si="59"/>
        <v>67.506875424207877</v>
      </c>
      <c r="N280" s="5">
        <f t="shared" si="60"/>
        <v>0</v>
      </c>
      <c r="O280" s="4">
        <f>SUM($N$54:N280)*0.1+$O$30</f>
        <v>2.6E-7</v>
      </c>
      <c r="P280" s="4">
        <f>SUM($O$235:O280)</f>
        <v>1.1959999999999987E-5</v>
      </c>
      <c r="Q280" s="5">
        <f t="shared" si="61"/>
        <v>-2.8994729348741234E-6</v>
      </c>
      <c r="R280" s="4">
        <f>SUM($Q$54:Q280)*0.1+$O$8</f>
        <v>1.2809098218917881E-4</v>
      </c>
      <c r="S280" s="4">
        <f>SUM($R$235:R280)</f>
        <v>6.1728054085982498E-3</v>
      </c>
      <c r="T280">
        <f t="shared" si="62"/>
        <v>1.2809124606384513E-4</v>
      </c>
      <c r="U280">
        <f t="shared" si="63"/>
        <v>6.1728169950209773E-3</v>
      </c>
      <c r="X280" s="1"/>
    </row>
    <row r="281" spans="1:24" x14ac:dyDescent="0.3">
      <c r="A281" s="7"/>
      <c r="B281">
        <f t="shared" si="64"/>
        <v>22.700000000000053</v>
      </c>
      <c r="C281">
        <f t="shared" si="49"/>
        <v>0</v>
      </c>
      <c r="D281">
        <f t="shared" si="50"/>
        <v>-1938.4255889397509</v>
      </c>
      <c r="E281">
        <f t="shared" si="51"/>
        <v>0</v>
      </c>
      <c r="F281">
        <f t="shared" si="52"/>
        <v>37799.298984325142</v>
      </c>
      <c r="G281">
        <f t="shared" si="53"/>
        <v>0</v>
      </c>
      <c r="H281">
        <f t="shared" si="54"/>
        <v>44002.260868932448</v>
      </c>
      <c r="I281">
        <f t="shared" si="55"/>
        <v>44002.260868932448</v>
      </c>
      <c r="J281" s="41">
        <f t="shared" si="56"/>
        <v>1938.4255889397509</v>
      </c>
      <c r="K281">
        <f t="shared" si="57"/>
        <v>16.600124028467384</v>
      </c>
      <c r="L281">
        <f t="shared" si="58"/>
        <v>37.78904886216079</v>
      </c>
      <c r="M281" s="41">
        <f t="shared" si="59"/>
        <v>67.524815878910971</v>
      </c>
      <c r="N281" s="5">
        <f t="shared" si="60"/>
        <v>0</v>
      </c>
      <c r="O281" s="4">
        <f>SUM($N$54:N281)*0.1+$O$30</f>
        <v>2.6E-7</v>
      </c>
      <c r="P281" s="4">
        <f>SUM($O$235:O281)</f>
        <v>1.2219999999999986E-5</v>
      </c>
      <c r="Q281" s="5">
        <f t="shared" si="61"/>
        <v>-2.9123024611346287E-6</v>
      </c>
      <c r="R281" s="4">
        <f>SUM($Q$54:Q281)*0.1+$O$8</f>
        <v>1.2779975194306532E-4</v>
      </c>
      <c r="S281" s="4">
        <f>SUM($R$235:R281)</f>
        <v>6.3006051605413154E-3</v>
      </c>
      <c r="T281">
        <f t="shared" si="62"/>
        <v>1.2780001641904835E-4</v>
      </c>
      <c r="U281">
        <f t="shared" si="63"/>
        <v>6.3006170108521799E-3</v>
      </c>
      <c r="X281" s="1"/>
    </row>
    <row r="282" spans="1:24" x14ac:dyDescent="0.3">
      <c r="A282" s="7"/>
      <c r="B282">
        <f t="shared" si="64"/>
        <v>22.800000000000054</v>
      </c>
      <c r="C282">
        <f t="shared" si="49"/>
        <v>0</v>
      </c>
      <c r="D282">
        <f t="shared" si="50"/>
        <v>-1938.4255889397509</v>
      </c>
      <c r="E282">
        <f t="shared" si="51"/>
        <v>0</v>
      </c>
      <c r="F282">
        <f t="shared" si="52"/>
        <v>37799.298984325142</v>
      </c>
      <c r="G282">
        <f t="shared" si="53"/>
        <v>0</v>
      </c>
      <c r="H282">
        <f t="shared" si="54"/>
        <v>44196.103427826427</v>
      </c>
      <c r="I282">
        <f t="shared" si="55"/>
        <v>44196.103427826427</v>
      </c>
      <c r="J282" s="41">
        <f t="shared" si="56"/>
        <v>1938.4255889397509</v>
      </c>
      <c r="K282">
        <f t="shared" si="57"/>
        <v>16.673252328152262</v>
      </c>
      <c r="L282">
        <f t="shared" si="58"/>
        <v>37.78904886216079</v>
      </c>
      <c r="M282" s="41">
        <f t="shared" si="59"/>
        <v>67.542830744043897</v>
      </c>
      <c r="N282" s="5">
        <f t="shared" si="60"/>
        <v>0</v>
      </c>
      <c r="O282" s="4">
        <f>SUM($N$54:N282)*0.1+$O$30</f>
        <v>2.6E-7</v>
      </c>
      <c r="P282" s="4">
        <f>SUM($O$235:O282)</f>
        <v>1.2479999999999986E-5</v>
      </c>
      <c r="Q282" s="5">
        <f t="shared" si="61"/>
        <v>-2.9251319873951339E-6</v>
      </c>
      <c r="R282" s="4">
        <f>SUM($Q$54:Q282)*0.1+$O$8</f>
        <v>1.2750723874432583E-4</v>
      </c>
      <c r="S282" s="4">
        <f>SUM($R$235:R282)</f>
        <v>6.4281123992856416E-3</v>
      </c>
      <c r="T282">
        <f t="shared" si="62"/>
        <v>1.2750750382703956E-4</v>
      </c>
      <c r="U282">
        <f t="shared" si="63"/>
        <v>6.4281245140592764E-3</v>
      </c>
      <c r="X282" s="1"/>
    </row>
    <row r="283" spans="1:24" x14ac:dyDescent="0.3">
      <c r="A283" s="7"/>
      <c r="B283">
        <f t="shared" si="64"/>
        <v>22.900000000000055</v>
      </c>
      <c r="C283">
        <f t="shared" si="49"/>
        <v>0</v>
      </c>
      <c r="D283">
        <f t="shared" si="50"/>
        <v>-1938.4255889397509</v>
      </c>
      <c r="E283">
        <f t="shared" si="51"/>
        <v>0</v>
      </c>
      <c r="F283">
        <f t="shared" si="52"/>
        <v>37799.298984325142</v>
      </c>
      <c r="G283">
        <f t="shared" si="53"/>
        <v>0</v>
      </c>
      <c r="H283">
        <f t="shared" si="54"/>
        <v>44389.945986720406</v>
      </c>
      <c r="I283">
        <f t="shared" si="55"/>
        <v>44389.945986720406</v>
      </c>
      <c r="J283" s="41">
        <f t="shared" si="56"/>
        <v>1938.4255889397509</v>
      </c>
      <c r="K283">
        <f t="shared" si="57"/>
        <v>16.746380627837141</v>
      </c>
      <c r="L283">
        <f t="shared" si="58"/>
        <v>37.78904886216079</v>
      </c>
      <c r="M283" s="41">
        <f t="shared" si="59"/>
        <v>67.560919960082884</v>
      </c>
      <c r="N283" s="5">
        <f t="shared" si="60"/>
        <v>0</v>
      </c>
      <c r="O283" s="4">
        <f>SUM($N$54:N283)*0.1+$O$30</f>
        <v>2.6E-7</v>
      </c>
      <c r="P283" s="4">
        <f>SUM($O$235:O283)</f>
        <v>1.2739999999999985E-5</v>
      </c>
      <c r="Q283" s="5">
        <f t="shared" si="61"/>
        <v>-2.9379615136556392E-6</v>
      </c>
      <c r="R283" s="4">
        <f>SUM($Q$54:Q283)*0.1+$O$8</f>
        <v>1.2721344259296026E-4</v>
      </c>
      <c r="S283" s="4">
        <f>SUM($R$235:R283)</f>
        <v>6.5553258418786023E-3</v>
      </c>
      <c r="T283">
        <f t="shared" si="62"/>
        <v>1.2721370828787436E-4</v>
      </c>
      <c r="U283">
        <f t="shared" si="63"/>
        <v>6.5553382216939349E-3</v>
      </c>
      <c r="X283" s="1"/>
    </row>
    <row r="284" spans="1:24" x14ac:dyDescent="0.3">
      <c r="A284" s="7"/>
      <c r="B284">
        <f t="shared" si="64"/>
        <v>23.000000000000057</v>
      </c>
      <c r="C284">
        <f t="shared" si="49"/>
        <v>0</v>
      </c>
      <c r="D284">
        <f t="shared" si="50"/>
        <v>-1938.4255889397509</v>
      </c>
      <c r="E284">
        <f t="shared" si="51"/>
        <v>0</v>
      </c>
      <c r="F284">
        <f t="shared" si="52"/>
        <v>37799.298984325142</v>
      </c>
      <c r="G284">
        <f t="shared" si="53"/>
        <v>0</v>
      </c>
      <c r="H284">
        <f t="shared" si="54"/>
        <v>44583.788545614385</v>
      </c>
      <c r="I284">
        <f t="shared" si="55"/>
        <v>44583.788545614385</v>
      </c>
      <c r="J284" s="41">
        <f t="shared" si="56"/>
        <v>1938.4255889397509</v>
      </c>
      <c r="K284">
        <f t="shared" si="57"/>
        <v>16.819508927522023</v>
      </c>
      <c r="L284">
        <f t="shared" si="58"/>
        <v>37.78904886216079</v>
      </c>
      <c r="M284" s="41">
        <f t="shared" si="59"/>
        <v>67.579083467322349</v>
      </c>
      <c r="N284" s="5">
        <f t="shared" si="60"/>
        <v>0</v>
      </c>
      <c r="O284" s="4">
        <f>SUM($N$54:N284)*0.1+$O$30</f>
        <v>2.6E-7</v>
      </c>
      <c r="P284" s="4">
        <f>SUM($O$235:O284)</f>
        <v>1.2999999999999984E-5</v>
      </c>
      <c r="Q284" s="5">
        <f t="shared" si="61"/>
        <v>-2.9507910399161445E-6</v>
      </c>
      <c r="R284" s="4">
        <f>SUM($Q$54:Q284)*0.1+$O$8</f>
        <v>1.2691836348896864E-4</v>
      </c>
      <c r="S284" s="4">
        <f>SUM($R$235:R284)</f>
        <v>6.6822442053675705E-3</v>
      </c>
      <c r="T284">
        <f t="shared" si="62"/>
        <v>1.2691862980160939E-4</v>
      </c>
      <c r="U284">
        <f t="shared" si="63"/>
        <v>6.6822568508078523E-3</v>
      </c>
      <c r="X284" s="1"/>
    </row>
    <row r="285" spans="1:24" x14ac:dyDescent="0.3">
      <c r="A285" s="7"/>
      <c r="B285">
        <f t="shared" si="64"/>
        <v>23.100000000000058</v>
      </c>
      <c r="C285">
        <f t="shared" si="49"/>
        <v>0</v>
      </c>
      <c r="D285">
        <f t="shared" si="50"/>
        <v>-1938.4255889397509</v>
      </c>
      <c r="E285">
        <f t="shared" si="51"/>
        <v>0</v>
      </c>
      <c r="F285">
        <f t="shared" si="52"/>
        <v>37799.298984325142</v>
      </c>
      <c r="G285">
        <f t="shared" si="53"/>
        <v>0</v>
      </c>
      <c r="H285">
        <f t="shared" si="54"/>
        <v>44777.631104508357</v>
      </c>
      <c r="I285">
        <f t="shared" si="55"/>
        <v>44777.631104508357</v>
      </c>
      <c r="J285" s="41">
        <f t="shared" si="56"/>
        <v>1938.4255889397509</v>
      </c>
      <c r="K285">
        <f t="shared" si="57"/>
        <v>16.892637227206897</v>
      </c>
      <c r="L285">
        <f t="shared" si="58"/>
        <v>37.78904886216079</v>
      </c>
      <c r="M285" s="41">
        <f t="shared" si="59"/>
        <v>67.597321205875787</v>
      </c>
      <c r="N285" s="5">
        <f t="shared" si="60"/>
        <v>0</v>
      </c>
      <c r="O285" s="4">
        <f>SUM($N$54:N285)*0.1+$O$30</f>
        <v>2.6E-7</v>
      </c>
      <c r="P285" s="4">
        <f>SUM($O$235:O285)</f>
        <v>1.3259999999999983E-5</v>
      </c>
      <c r="Q285" s="5">
        <f t="shared" si="61"/>
        <v>-2.9636205661766493E-6</v>
      </c>
      <c r="R285" s="4">
        <f>SUM($Q$54:Q285)*0.1+$O$8</f>
        <v>1.2662200143235099E-4</v>
      </c>
      <c r="S285" s="4">
        <f>SUM($R$235:R285)</f>
        <v>6.8088662067999212E-3</v>
      </c>
      <c r="T285">
        <f t="shared" si="62"/>
        <v>1.2662226836830201E-4</v>
      </c>
      <c r="U285">
        <f t="shared" si="63"/>
        <v>6.8088791184527531E-3</v>
      </c>
      <c r="X285" s="1"/>
    </row>
    <row r="286" spans="1:24" x14ac:dyDescent="0.3">
      <c r="A286" s="7"/>
      <c r="B286">
        <f t="shared" si="64"/>
        <v>23.20000000000006</v>
      </c>
      <c r="C286">
        <f t="shared" si="49"/>
        <v>0</v>
      </c>
      <c r="D286">
        <f t="shared" si="50"/>
        <v>-1938.4255889397509</v>
      </c>
      <c r="E286">
        <f t="shared" si="51"/>
        <v>0</v>
      </c>
      <c r="F286">
        <f t="shared" si="52"/>
        <v>37799.298984325142</v>
      </c>
      <c r="G286">
        <f t="shared" si="53"/>
        <v>0</v>
      </c>
      <c r="H286">
        <f t="shared" si="54"/>
        <v>44971.473663402336</v>
      </c>
      <c r="I286">
        <f t="shared" si="55"/>
        <v>44971.473663402336</v>
      </c>
      <c r="J286" s="41">
        <f t="shared" si="56"/>
        <v>1938.4255889397509</v>
      </c>
      <c r="K286">
        <f t="shared" si="57"/>
        <v>16.965765526891779</v>
      </c>
      <c r="L286">
        <f t="shared" si="58"/>
        <v>37.78904886216079</v>
      </c>
      <c r="M286" s="41">
        <f t="shared" si="59"/>
        <v>67.615633115676715</v>
      </c>
      <c r="N286" s="5">
        <f t="shared" si="60"/>
        <v>0</v>
      </c>
      <c r="O286" s="4">
        <f>SUM($N$54:N286)*0.1+$O$30</f>
        <v>2.6E-7</v>
      </c>
      <c r="P286" s="4">
        <f>SUM($O$235:O286)</f>
        <v>1.3519999999999982E-5</v>
      </c>
      <c r="Q286" s="5">
        <f t="shared" si="61"/>
        <v>-2.9764500924371541E-6</v>
      </c>
      <c r="R286" s="4">
        <f>SUM($Q$54:Q286)*0.1+$O$8</f>
        <v>1.2632435642310726E-4</v>
      </c>
      <c r="S286" s="4">
        <f>SUM($R$235:R286)</f>
        <v>6.935190563223028E-3</v>
      </c>
      <c r="T286">
        <f t="shared" si="62"/>
        <v>1.2632462398801049E-4</v>
      </c>
      <c r="U286">
        <f t="shared" si="63"/>
        <v>6.9352037416803942E-3</v>
      </c>
      <c r="X286" s="1"/>
    </row>
    <row r="287" spans="1:24" x14ac:dyDescent="0.3">
      <c r="A287" s="7"/>
      <c r="B287">
        <f t="shared" si="64"/>
        <v>23.300000000000061</v>
      </c>
      <c r="C287">
        <f t="shared" si="49"/>
        <v>0</v>
      </c>
      <c r="D287">
        <f t="shared" si="50"/>
        <v>-1938.4255889397509</v>
      </c>
      <c r="E287">
        <f t="shared" si="51"/>
        <v>0</v>
      </c>
      <c r="F287">
        <f t="shared" si="52"/>
        <v>37799.298984325142</v>
      </c>
      <c r="G287">
        <f t="shared" si="53"/>
        <v>0</v>
      </c>
      <c r="H287">
        <f t="shared" si="54"/>
        <v>45165.316222296315</v>
      </c>
      <c r="I287">
        <f t="shared" si="55"/>
        <v>45165.316222296315</v>
      </c>
      <c r="J287" s="41">
        <f t="shared" si="56"/>
        <v>1938.4255889397509</v>
      </c>
      <c r="K287">
        <f t="shared" si="57"/>
        <v>17.038893826576658</v>
      </c>
      <c r="L287">
        <f t="shared" si="58"/>
        <v>37.78904886216079</v>
      </c>
      <c r="M287" s="41">
        <f t="shared" si="59"/>
        <v>67.634019136479537</v>
      </c>
      <c r="N287" s="5">
        <f t="shared" si="60"/>
        <v>0</v>
      </c>
      <c r="O287" s="4">
        <f>SUM($N$54:N287)*0.1+$O$30</f>
        <v>2.6E-7</v>
      </c>
      <c r="P287" s="4">
        <f>SUM($O$235:O287)</f>
        <v>1.3779999999999982E-5</v>
      </c>
      <c r="Q287" s="5">
        <f t="shared" si="61"/>
        <v>-2.9892796186976594E-6</v>
      </c>
      <c r="R287" s="4">
        <f>SUM($Q$54:Q287)*0.1+$O$8</f>
        <v>1.260254284612375E-4</v>
      </c>
      <c r="S287" s="4">
        <f>SUM($R$235:R287)</f>
        <v>7.0612159916842651E-3</v>
      </c>
      <c r="T287">
        <f t="shared" si="62"/>
        <v>1.2602569666079412E-4</v>
      </c>
      <c r="U287">
        <f t="shared" si="63"/>
        <v>7.0612294375425582E-3</v>
      </c>
      <c r="X287" s="1"/>
    </row>
    <row r="288" spans="1:24" x14ac:dyDescent="0.3">
      <c r="A288" s="7"/>
      <c r="B288">
        <f t="shared" si="64"/>
        <v>23.400000000000063</v>
      </c>
      <c r="C288">
        <f t="shared" si="49"/>
        <v>0</v>
      </c>
      <c r="D288">
        <f t="shared" si="50"/>
        <v>-1938.4255889397509</v>
      </c>
      <c r="E288">
        <f t="shared" si="51"/>
        <v>0</v>
      </c>
      <c r="F288">
        <f t="shared" si="52"/>
        <v>37799.298984325142</v>
      </c>
      <c r="G288">
        <f t="shared" si="53"/>
        <v>0</v>
      </c>
      <c r="H288">
        <f t="shared" si="54"/>
        <v>45359.158781190294</v>
      </c>
      <c r="I288">
        <f t="shared" si="55"/>
        <v>45359.158781190294</v>
      </c>
      <c r="J288" s="41">
        <f t="shared" si="56"/>
        <v>1938.4255889397509</v>
      </c>
      <c r="K288">
        <f t="shared" si="57"/>
        <v>17.112022126261536</v>
      </c>
      <c r="L288">
        <f t="shared" si="58"/>
        <v>37.78904886216079</v>
      </c>
      <c r="M288" s="41">
        <f t="shared" si="59"/>
        <v>67.652479207860466</v>
      </c>
      <c r="N288" s="5">
        <f t="shared" si="60"/>
        <v>0</v>
      </c>
      <c r="O288" s="4">
        <f>SUM($N$54:N288)*0.1+$O$30</f>
        <v>2.6E-7</v>
      </c>
      <c r="P288" s="4">
        <f>SUM($O$235:O288)</f>
        <v>1.4039999999999981E-5</v>
      </c>
      <c r="Q288" s="5">
        <f t="shared" si="61"/>
        <v>-3.0021091449581647E-6</v>
      </c>
      <c r="R288" s="4">
        <f>SUM($Q$54:Q288)*0.1+$O$8</f>
        <v>1.257252175467417E-4</v>
      </c>
      <c r="S288" s="4">
        <f>SUM($R$235:R288)</f>
        <v>7.1869412092310072E-3</v>
      </c>
      <c r="T288">
        <f t="shared" si="62"/>
        <v>1.2572548638671287E-4</v>
      </c>
      <c r="U288">
        <f t="shared" si="63"/>
        <v>7.1869549230910617E-3</v>
      </c>
      <c r="X288" s="1"/>
    </row>
    <row r="289" spans="1:24" x14ac:dyDescent="0.3">
      <c r="A289" s="7"/>
      <c r="B289">
        <f t="shared" si="64"/>
        <v>23.500000000000064</v>
      </c>
      <c r="C289">
        <f t="shared" si="49"/>
        <v>0</v>
      </c>
      <c r="D289">
        <f t="shared" si="50"/>
        <v>-1938.4255889397509</v>
      </c>
      <c r="E289">
        <f t="shared" si="51"/>
        <v>0</v>
      </c>
      <c r="F289">
        <f t="shared" si="52"/>
        <v>37799.298984325142</v>
      </c>
      <c r="G289">
        <f t="shared" si="53"/>
        <v>0</v>
      </c>
      <c r="H289">
        <f t="shared" si="54"/>
        <v>45553.001340084273</v>
      </c>
      <c r="I289">
        <f t="shared" si="55"/>
        <v>45553.001340084273</v>
      </c>
      <c r="J289" s="41">
        <f t="shared" si="56"/>
        <v>1938.4255889397509</v>
      </c>
      <c r="K289">
        <f t="shared" si="57"/>
        <v>17.185150425946418</v>
      </c>
      <c r="L289">
        <f t="shared" si="58"/>
        <v>37.78904886216079</v>
      </c>
      <c r="M289" s="41">
        <f t="shared" si="59"/>
        <v>67.671013269218406</v>
      </c>
      <c r="N289" s="5">
        <f t="shared" si="60"/>
        <v>0</v>
      </c>
      <c r="O289" s="4">
        <f>SUM($N$54:N289)*0.1+$O$30</f>
        <v>2.6E-7</v>
      </c>
      <c r="P289" s="4">
        <f>SUM($O$235:O289)</f>
        <v>1.429999999999998E-5</v>
      </c>
      <c r="Q289" s="5">
        <f t="shared" si="61"/>
        <v>-3.0149386712186699E-6</v>
      </c>
      <c r="R289" s="4">
        <f>SUM($Q$54:Q289)*0.1+$O$8</f>
        <v>1.2542372367961981E-4</v>
      </c>
      <c r="S289" s="4">
        <f>SUM($R$235:R289)</f>
        <v>7.3123649329106272E-3</v>
      </c>
      <c r="T289">
        <f t="shared" si="62"/>
        <v>1.2542399316582781E-4</v>
      </c>
      <c r="U289">
        <f t="shared" si="63"/>
        <v>7.3123789153777471E-3</v>
      </c>
      <c r="X289" s="1"/>
    </row>
    <row r="290" spans="1:24" x14ac:dyDescent="0.3">
      <c r="A290" s="7"/>
      <c r="B290">
        <f t="shared" si="64"/>
        <v>23.600000000000065</v>
      </c>
      <c r="C290">
        <f t="shared" si="49"/>
        <v>0</v>
      </c>
      <c r="D290">
        <f t="shared" si="50"/>
        <v>-1938.4255889397509</v>
      </c>
      <c r="E290">
        <f t="shared" si="51"/>
        <v>0</v>
      </c>
      <c r="F290">
        <f t="shared" si="52"/>
        <v>37799.298984325142</v>
      </c>
      <c r="G290">
        <f t="shared" si="53"/>
        <v>0</v>
      </c>
      <c r="H290">
        <f t="shared" si="54"/>
        <v>45746.843898978252</v>
      </c>
      <c r="I290">
        <f t="shared" si="55"/>
        <v>45746.843898978252</v>
      </c>
      <c r="J290" s="41">
        <f t="shared" si="56"/>
        <v>1938.4255889397509</v>
      </c>
      <c r="K290">
        <f t="shared" si="57"/>
        <v>17.258278725631296</v>
      </c>
      <c r="L290">
        <f t="shared" si="58"/>
        <v>37.78904886216079</v>
      </c>
      <c r="M290" s="41">
        <f t="shared" si="59"/>
        <v>67.689621259775905</v>
      </c>
      <c r="N290" s="5">
        <f t="shared" si="60"/>
        <v>0</v>
      </c>
      <c r="O290" s="4">
        <f>SUM($N$54:N290)*0.1+$O$30</f>
        <v>2.6E-7</v>
      </c>
      <c r="P290" s="4">
        <f>SUM($O$235:O290)</f>
        <v>1.4559999999999979E-5</v>
      </c>
      <c r="Q290" s="5">
        <f t="shared" si="61"/>
        <v>-3.0277681974791752E-6</v>
      </c>
      <c r="R290" s="4">
        <f>SUM($Q$54:Q290)*0.1+$O$8</f>
        <v>1.2512094685987192E-4</v>
      </c>
      <c r="S290" s="4">
        <f>SUM($R$235:R290)</f>
        <v>7.4374858797704993E-3</v>
      </c>
      <c r="T290">
        <f t="shared" si="62"/>
        <v>1.2512121699820094E-4</v>
      </c>
      <c r="U290">
        <f t="shared" si="63"/>
        <v>7.4375001314544902E-3</v>
      </c>
      <c r="X290" s="1"/>
    </row>
    <row r="291" spans="1:24" x14ac:dyDescent="0.3">
      <c r="A291" s="7"/>
      <c r="B291">
        <f t="shared" si="64"/>
        <v>23.700000000000067</v>
      </c>
      <c r="C291">
        <f t="shared" si="49"/>
        <v>0</v>
      </c>
      <c r="D291">
        <f t="shared" si="50"/>
        <v>-1938.4255889397509</v>
      </c>
      <c r="E291">
        <f t="shared" si="51"/>
        <v>0</v>
      </c>
      <c r="F291">
        <f t="shared" si="52"/>
        <v>37799.298984325142</v>
      </c>
      <c r="G291">
        <f t="shared" si="53"/>
        <v>0</v>
      </c>
      <c r="H291">
        <f t="shared" si="54"/>
        <v>45940.686457872223</v>
      </c>
      <c r="I291">
        <f t="shared" si="55"/>
        <v>45940.686457872223</v>
      </c>
      <c r="J291" s="41">
        <f t="shared" si="56"/>
        <v>1938.4255889397509</v>
      </c>
      <c r="K291">
        <f t="shared" si="57"/>
        <v>17.331407025316174</v>
      </c>
      <c r="L291">
        <f t="shared" si="58"/>
        <v>37.78904886216079</v>
      </c>
      <c r="M291" s="41">
        <f t="shared" si="59"/>
        <v>67.708303118579977</v>
      </c>
      <c r="N291" s="5">
        <f t="shared" si="60"/>
        <v>0</v>
      </c>
      <c r="O291" s="4">
        <f>SUM($N$54:N291)*0.1+$O$30</f>
        <v>2.6E-7</v>
      </c>
      <c r="P291" s="4">
        <f>SUM($O$235:O291)</f>
        <v>1.4819999999999978E-5</v>
      </c>
      <c r="Q291" s="5">
        <f t="shared" si="61"/>
        <v>-3.04059772373968E-6</v>
      </c>
      <c r="R291" s="4">
        <f>SUM($Q$54:Q291)*0.1+$O$8</f>
        <v>1.2481688708749795E-4</v>
      </c>
      <c r="S291" s="4">
        <f>SUM($R$235:R291)</f>
        <v>7.5623027668579972E-3</v>
      </c>
      <c r="T291">
        <f t="shared" si="62"/>
        <v>1.2481715788389516E-4</v>
      </c>
      <c r="U291">
        <f t="shared" si="63"/>
        <v>7.5623172883731958E-3</v>
      </c>
      <c r="X291" s="1"/>
    </row>
    <row r="292" spans="1:24" x14ac:dyDescent="0.3">
      <c r="A292" s="7"/>
      <c r="B292">
        <f t="shared" si="64"/>
        <v>23.800000000000068</v>
      </c>
      <c r="C292">
        <f t="shared" si="49"/>
        <v>0</v>
      </c>
      <c r="D292">
        <f t="shared" si="50"/>
        <v>-1938.4255889397509</v>
      </c>
      <c r="E292">
        <f t="shared" si="51"/>
        <v>0</v>
      </c>
      <c r="F292">
        <f t="shared" si="52"/>
        <v>37799.298984325142</v>
      </c>
      <c r="G292">
        <f t="shared" si="53"/>
        <v>0</v>
      </c>
      <c r="H292">
        <f t="shared" si="54"/>
        <v>46134.529016766202</v>
      </c>
      <c r="I292">
        <f t="shared" si="55"/>
        <v>46134.529016766202</v>
      </c>
      <c r="J292" s="41">
        <f t="shared" si="56"/>
        <v>1938.4255889397509</v>
      </c>
      <c r="K292">
        <f t="shared" si="57"/>
        <v>17.404535325001053</v>
      </c>
      <c r="L292">
        <f t="shared" si="58"/>
        <v>37.78904886216079</v>
      </c>
      <c r="M292" s="41">
        <f t="shared" si="59"/>
        <v>67.727058784503086</v>
      </c>
      <c r="N292" s="5">
        <f t="shared" si="60"/>
        <v>0</v>
      </c>
      <c r="O292" s="4">
        <f>SUM($N$54:N292)*0.1+$O$30</f>
        <v>2.6E-7</v>
      </c>
      <c r="P292" s="4">
        <f>SUM($O$235:O292)</f>
        <v>1.5079999999999978E-5</v>
      </c>
      <c r="Q292" s="5">
        <f t="shared" si="61"/>
        <v>-3.0534272500001849E-6</v>
      </c>
      <c r="R292" s="4">
        <f>SUM($Q$54:Q292)*0.1+$O$8</f>
        <v>1.2451154436249792E-4</v>
      </c>
      <c r="S292" s="4">
        <f>SUM($R$235:R292)</f>
        <v>7.6868143112204948E-3</v>
      </c>
      <c r="T292">
        <f t="shared" si="62"/>
        <v>1.2451181582297436E-4</v>
      </c>
      <c r="U292">
        <f t="shared" si="63"/>
        <v>7.6868291031858002E-3</v>
      </c>
      <c r="X292" s="1"/>
    </row>
    <row r="293" spans="1:24" x14ac:dyDescent="0.3">
      <c r="A293" s="7"/>
      <c r="B293">
        <f t="shared" si="64"/>
        <v>23.90000000000007</v>
      </c>
      <c r="C293">
        <f t="shared" si="49"/>
        <v>0</v>
      </c>
      <c r="D293">
        <f t="shared" si="50"/>
        <v>-1938.4255889397509</v>
      </c>
      <c r="E293">
        <f t="shared" si="51"/>
        <v>0</v>
      </c>
      <c r="F293">
        <f t="shared" si="52"/>
        <v>37799.298984325142</v>
      </c>
      <c r="G293">
        <f t="shared" si="53"/>
        <v>0</v>
      </c>
      <c r="H293">
        <f t="shared" si="54"/>
        <v>46328.371575660181</v>
      </c>
      <c r="I293">
        <f t="shared" si="55"/>
        <v>46328.371575660181</v>
      </c>
      <c r="J293" s="41">
        <f t="shared" si="56"/>
        <v>1938.4255889397509</v>
      </c>
      <c r="K293">
        <f t="shared" si="57"/>
        <v>17.477663624685931</v>
      </c>
      <c r="L293">
        <f t="shared" si="58"/>
        <v>37.78904886216079</v>
      </c>
      <c r="M293" s="41">
        <f t="shared" si="59"/>
        <v>67.745888196244039</v>
      </c>
      <c r="N293" s="5">
        <f t="shared" si="60"/>
        <v>0</v>
      </c>
      <c r="O293" s="4">
        <f>SUM($N$54:N293)*0.1+$O$30</f>
        <v>2.6E-7</v>
      </c>
      <c r="P293" s="4">
        <f>SUM($O$235:O293)</f>
        <v>1.5339999999999978E-5</v>
      </c>
      <c r="Q293" s="5">
        <f t="shared" si="61"/>
        <v>-3.0662567762606902E-6</v>
      </c>
      <c r="R293" s="4">
        <f>SUM($Q$54:Q293)*0.1+$O$8</f>
        <v>1.2420491868487185E-4</v>
      </c>
      <c r="S293" s="4">
        <f>SUM($R$235:R293)</f>
        <v>7.8110192299053671E-3</v>
      </c>
      <c r="T293">
        <f t="shared" si="62"/>
        <v>1.2420519081550346E-4</v>
      </c>
      <c r="U293">
        <f t="shared" si="63"/>
        <v>7.8110342929442727E-3</v>
      </c>
      <c r="X293" s="1"/>
    </row>
    <row r="294" spans="1:24" x14ac:dyDescent="0.3">
      <c r="A294" s="7"/>
      <c r="B294">
        <f t="shared" si="64"/>
        <v>24.000000000000071</v>
      </c>
      <c r="C294">
        <f t="shared" si="49"/>
        <v>0</v>
      </c>
      <c r="D294">
        <f t="shared" si="50"/>
        <v>-1938.4255889397509</v>
      </c>
      <c r="E294">
        <f t="shared" si="51"/>
        <v>0</v>
      </c>
      <c r="F294">
        <f t="shared" si="52"/>
        <v>37799.298984325142</v>
      </c>
      <c r="G294">
        <f t="shared" si="53"/>
        <v>0</v>
      </c>
      <c r="H294">
        <f t="shared" si="54"/>
        <v>46522.21413455416</v>
      </c>
      <c r="I294">
        <f t="shared" si="55"/>
        <v>46522.21413455416</v>
      </c>
      <c r="J294" s="41">
        <f t="shared" si="56"/>
        <v>1938.4255889397509</v>
      </c>
      <c r="K294">
        <f t="shared" si="57"/>
        <v>17.550791924370813</v>
      </c>
      <c r="L294">
        <f t="shared" si="58"/>
        <v>37.78904886216079</v>
      </c>
      <c r="M294" s="41">
        <f t="shared" si="59"/>
        <v>67.764791292328852</v>
      </c>
      <c r="N294" s="5">
        <f t="shared" si="60"/>
        <v>0</v>
      </c>
      <c r="O294" s="4">
        <f>SUM($N$54:N294)*0.1+$O$30</f>
        <v>2.6E-7</v>
      </c>
      <c r="P294" s="4">
        <f>SUM($O$235:O294)</f>
        <v>1.5599999999999979E-5</v>
      </c>
      <c r="Q294" s="5">
        <f t="shared" si="61"/>
        <v>-3.0790863025211954E-6</v>
      </c>
      <c r="R294" s="4">
        <f>SUM($Q$54:Q294)*0.1+$O$8</f>
        <v>1.2389701005461972E-4</v>
      </c>
      <c r="S294" s="4">
        <f>SUM($R$235:R294)</f>
        <v>7.9349162399599861E-3</v>
      </c>
      <c r="T294">
        <f t="shared" si="62"/>
        <v>1.238972828615484E-4</v>
      </c>
      <c r="U294">
        <f t="shared" si="63"/>
        <v>7.934931574700611E-3</v>
      </c>
      <c r="X294" s="1"/>
    </row>
    <row r="295" spans="1:24" x14ac:dyDescent="0.3">
      <c r="A295" s="7"/>
      <c r="B295">
        <f t="shared" si="64"/>
        <v>24.100000000000072</v>
      </c>
      <c r="C295">
        <f t="shared" si="49"/>
        <v>0</v>
      </c>
      <c r="D295">
        <f t="shared" si="50"/>
        <v>-1938.4255889397509</v>
      </c>
      <c r="E295">
        <f t="shared" si="51"/>
        <v>0</v>
      </c>
      <c r="F295">
        <f t="shared" si="52"/>
        <v>37799.298984325142</v>
      </c>
      <c r="G295">
        <f t="shared" si="53"/>
        <v>0</v>
      </c>
      <c r="H295">
        <f t="shared" si="54"/>
        <v>46716.056693448139</v>
      </c>
      <c r="I295">
        <f t="shared" si="55"/>
        <v>46716.056693448139</v>
      </c>
      <c r="J295" s="41">
        <f t="shared" si="56"/>
        <v>1938.4255889397509</v>
      </c>
      <c r="K295">
        <f t="shared" si="57"/>
        <v>17.623920224055691</v>
      </c>
      <c r="L295">
        <f t="shared" si="58"/>
        <v>37.78904886216079</v>
      </c>
      <c r="M295" s="41">
        <f t="shared" si="59"/>
        <v>67.783768011111675</v>
      </c>
      <c r="N295" s="5">
        <f t="shared" si="60"/>
        <v>0</v>
      </c>
      <c r="O295" s="4">
        <f>SUM($N$54:N295)*0.1+$O$30</f>
        <v>2.6E-7</v>
      </c>
      <c r="P295" s="4">
        <f>SUM($O$235:O295)</f>
        <v>1.585999999999998E-5</v>
      </c>
      <c r="Q295" s="5">
        <f t="shared" si="61"/>
        <v>-3.0919158287817007E-6</v>
      </c>
      <c r="R295" s="4">
        <f>SUM($Q$54:Q295)*0.1+$O$8</f>
        <v>1.2358781847174156E-4</v>
      </c>
      <c r="S295" s="4">
        <f>SUM($R$235:R295)</f>
        <v>8.0585040584317275E-3</v>
      </c>
      <c r="T295">
        <f t="shared" si="62"/>
        <v>1.2358809196117619E-4</v>
      </c>
      <c r="U295">
        <f t="shared" si="63"/>
        <v>8.0585196655068494E-3</v>
      </c>
      <c r="X295" s="1"/>
    </row>
    <row r="296" spans="1:24" x14ac:dyDescent="0.3">
      <c r="A296" s="7"/>
      <c r="B296">
        <f t="shared" si="64"/>
        <v>24.200000000000074</v>
      </c>
      <c r="C296">
        <f t="shared" si="49"/>
        <v>0</v>
      </c>
      <c r="D296">
        <f t="shared" si="50"/>
        <v>-1938.4255889397509</v>
      </c>
      <c r="E296">
        <f t="shared" si="51"/>
        <v>0</v>
      </c>
      <c r="F296">
        <f t="shared" si="52"/>
        <v>37799.298984325142</v>
      </c>
      <c r="G296">
        <f t="shared" si="53"/>
        <v>0</v>
      </c>
      <c r="H296">
        <f t="shared" si="54"/>
        <v>46909.899252342118</v>
      </c>
      <c r="I296">
        <f t="shared" si="55"/>
        <v>46909.899252342118</v>
      </c>
      <c r="J296" s="41">
        <f t="shared" si="56"/>
        <v>1938.4255889397509</v>
      </c>
      <c r="K296">
        <f t="shared" si="57"/>
        <v>17.697048523740573</v>
      </c>
      <c r="L296">
        <f t="shared" si="58"/>
        <v>37.78904886216079</v>
      </c>
      <c r="M296" s="41">
        <f t="shared" si="59"/>
        <v>67.802818290775761</v>
      </c>
      <c r="N296" s="5">
        <f t="shared" si="60"/>
        <v>0</v>
      </c>
      <c r="O296" s="4">
        <f>SUM($N$54:N296)*0.1+$O$30</f>
        <v>2.6E-7</v>
      </c>
      <c r="P296" s="4">
        <f>SUM($O$235:O296)</f>
        <v>1.6119999999999981E-5</v>
      </c>
      <c r="Q296" s="5">
        <f t="shared" si="61"/>
        <v>-3.1047453550422059E-6</v>
      </c>
      <c r="R296" s="4">
        <f>SUM($Q$54:Q296)*0.1+$O$8</f>
        <v>1.2327734393623732E-4</v>
      </c>
      <c r="S296" s="4">
        <f>SUM($R$235:R296)</f>
        <v>8.1817814023679644E-3</v>
      </c>
      <c r="T296">
        <f t="shared" si="62"/>
        <v>1.2327761811445478E-4</v>
      </c>
      <c r="U296">
        <f t="shared" si="63"/>
        <v>8.1817972824150507E-3</v>
      </c>
      <c r="X296" s="1"/>
    </row>
    <row r="297" spans="1:24" x14ac:dyDescent="0.3">
      <c r="A297" s="7"/>
      <c r="B297">
        <f t="shared" si="64"/>
        <v>24.300000000000075</v>
      </c>
      <c r="C297">
        <f t="shared" si="49"/>
        <v>0</v>
      </c>
      <c r="D297">
        <f t="shared" si="50"/>
        <v>-1938.4255889397509</v>
      </c>
      <c r="E297">
        <f t="shared" si="51"/>
        <v>0</v>
      </c>
      <c r="F297">
        <f t="shared" si="52"/>
        <v>37799.298984325142</v>
      </c>
      <c r="G297">
        <f t="shared" si="53"/>
        <v>0</v>
      </c>
      <c r="H297">
        <f t="shared" si="54"/>
        <v>47103.74181123609</v>
      </c>
      <c r="I297">
        <f t="shared" si="55"/>
        <v>47103.74181123609</v>
      </c>
      <c r="J297" s="41">
        <f t="shared" si="56"/>
        <v>1938.4255889397509</v>
      </c>
      <c r="K297">
        <f t="shared" si="57"/>
        <v>17.770176823425448</v>
      </c>
      <c r="L297">
        <f t="shared" si="58"/>
        <v>37.78904886216079</v>
      </c>
      <c r="M297" s="41">
        <f t="shared" si="59"/>
        <v>67.821942069334284</v>
      </c>
      <c r="N297" s="5">
        <f t="shared" si="60"/>
        <v>0</v>
      </c>
      <c r="O297" s="4">
        <f>SUM($N$54:N297)*0.1+$O$30</f>
        <v>2.6E-7</v>
      </c>
      <c r="P297" s="4">
        <f>SUM($O$235:O297)</f>
        <v>1.6379999999999982E-5</v>
      </c>
      <c r="Q297" s="5">
        <f t="shared" si="61"/>
        <v>-3.1175748813027104E-6</v>
      </c>
      <c r="R297" s="4">
        <f>SUM($Q$54:Q297)*0.1+$O$8</f>
        <v>1.2296558644810706E-4</v>
      </c>
      <c r="S297" s="4">
        <f>SUM($R$235:R297)</f>
        <v>8.3047469888160707E-3</v>
      </c>
      <c r="T297">
        <f t="shared" si="62"/>
        <v>1.2296586132145331E-4</v>
      </c>
      <c r="U297">
        <f t="shared" si="63"/>
        <v>8.3047631424773092E-3</v>
      </c>
      <c r="X297" s="1"/>
    </row>
    <row r="298" spans="1:24" x14ac:dyDescent="0.3">
      <c r="A298" s="7"/>
      <c r="B298">
        <f>B297+0.1</f>
        <v>24.400000000000077</v>
      </c>
      <c r="C298">
        <f t="shared" si="49"/>
        <v>0</v>
      </c>
      <c r="D298">
        <f t="shared" si="50"/>
        <v>-1938.4255889397509</v>
      </c>
      <c r="E298">
        <f t="shared" si="51"/>
        <v>0</v>
      </c>
      <c r="F298">
        <f t="shared" si="52"/>
        <v>37799.298984325142</v>
      </c>
      <c r="G298">
        <f t="shared" si="53"/>
        <v>0</v>
      </c>
      <c r="H298">
        <f t="shared" si="54"/>
        <v>47297.584370130069</v>
      </c>
      <c r="I298">
        <f t="shared" si="55"/>
        <v>47297.584370130069</v>
      </c>
      <c r="J298" s="41">
        <f t="shared" si="56"/>
        <v>1938.4255889397509</v>
      </c>
      <c r="K298">
        <f t="shared" si="57"/>
        <v>17.84330512311033</v>
      </c>
      <c r="L298">
        <f t="shared" si="58"/>
        <v>37.78904886216079</v>
      </c>
      <c r="M298" s="41">
        <f t="shared" si="59"/>
        <v>67.841139284631282</v>
      </c>
      <c r="N298" s="5">
        <f t="shared" si="60"/>
        <v>0</v>
      </c>
      <c r="O298" s="4">
        <f>SUM($N$54:N298)*0.1+$O$30</f>
        <v>2.6E-7</v>
      </c>
      <c r="P298" s="4">
        <f>SUM($O$235:O298)</f>
        <v>1.6639999999999983E-5</v>
      </c>
      <c r="Q298" s="5">
        <f t="shared" si="61"/>
        <v>-3.1304044075632156E-6</v>
      </c>
      <c r="R298" s="4">
        <f>SUM($Q$54:Q298)*0.1+$O$8</f>
        <v>1.2265254600735075E-4</v>
      </c>
      <c r="S298" s="4">
        <f>SUM($R$235:R298)</f>
        <v>8.427399534823422E-3</v>
      </c>
      <c r="T298">
        <f t="shared" si="62"/>
        <v>1.2265282158224199E-4</v>
      </c>
      <c r="U298">
        <f t="shared" si="63"/>
        <v>8.4274159627457587E-3</v>
      </c>
      <c r="X298" s="1"/>
    </row>
    <row r="299" spans="1:24" x14ac:dyDescent="0.3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-1938.4255889397509</v>
      </c>
      <c r="E299">
        <f t="shared" si="51"/>
        <v>0</v>
      </c>
      <c r="F299">
        <f t="shared" si="52"/>
        <v>37799.298984325142</v>
      </c>
      <c r="G299">
        <f t="shared" si="53"/>
        <v>0</v>
      </c>
      <c r="H299">
        <f t="shared" si="54"/>
        <v>47491.426929024048</v>
      </c>
      <c r="I299">
        <f t="shared" si="55"/>
        <v>47491.426929024048</v>
      </c>
      <c r="J299" s="41">
        <f t="shared" si="56"/>
        <v>1938.4255889397509</v>
      </c>
      <c r="K299">
        <f t="shared" si="57"/>
        <v>17.916433422795208</v>
      </c>
      <c r="L299">
        <f t="shared" si="58"/>
        <v>37.78904886216079</v>
      </c>
      <c r="M299" s="41">
        <f t="shared" si="59"/>
        <v>67.86040987434265</v>
      </c>
      <c r="N299" s="5">
        <f t="shared" si="60"/>
        <v>0</v>
      </c>
      <c r="O299" s="4">
        <f>SUM($N$54:N299)*0.1+$O$30</f>
        <v>2.6E-7</v>
      </c>
      <c r="P299" s="4">
        <f>SUM($O$235:O299)</f>
        <v>1.6899999999999984E-5</v>
      </c>
      <c r="Q299" s="5">
        <f t="shared" si="61"/>
        <v>-3.1432339338237209E-6</v>
      </c>
      <c r="R299" s="4">
        <f>SUM($Q$54:Q299)*0.1+$O$8</f>
        <v>1.2233822261396838E-4</v>
      </c>
      <c r="S299" s="4">
        <f>SUM($R$235:R299)</f>
        <v>8.5497377574373905E-3</v>
      </c>
      <c r="T299">
        <f t="shared" si="62"/>
        <v>1.2233849889689216E-4</v>
      </c>
      <c r="U299">
        <f t="shared" si="63"/>
        <v>8.5497544602725611E-3</v>
      </c>
      <c r="X299" s="1"/>
    </row>
    <row r="300" spans="1:24" x14ac:dyDescent="0.3">
      <c r="A300" s="7"/>
      <c r="B300">
        <f t="shared" si="65"/>
        <v>24.60000000000008</v>
      </c>
      <c r="C300">
        <f t="shared" si="49"/>
        <v>0</v>
      </c>
      <c r="D300">
        <f t="shared" si="50"/>
        <v>-1938.4255889397509</v>
      </c>
      <c r="E300">
        <f t="shared" si="51"/>
        <v>0</v>
      </c>
      <c r="F300">
        <f t="shared" si="52"/>
        <v>37799.298984325142</v>
      </c>
      <c r="G300">
        <f t="shared" si="53"/>
        <v>0</v>
      </c>
      <c r="H300">
        <f t="shared" si="54"/>
        <v>47685.269487918027</v>
      </c>
      <c r="I300">
        <f t="shared" si="55"/>
        <v>47685.269487918027</v>
      </c>
      <c r="J300" s="41">
        <f t="shared" si="56"/>
        <v>1938.4255889397509</v>
      </c>
      <c r="K300">
        <f t="shared" si="57"/>
        <v>17.989561722480087</v>
      </c>
      <c r="L300">
        <f t="shared" si="58"/>
        <v>37.78904886216079</v>
      </c>
      <c r="M300" s="41">
        <f t="shared" si="59"/>
        <v>67.87975377597688</v>
      </c>
      <c r="N300" s="5">
        <f t="shared" si="60"/>
        <v>0</v>
      </c>
      <c r="O300" s="4">
        <f>SUM($N$54:N300)*0.1+$O$30</f>
        <v>2.6E-7</v>
      </c>
      <c r="P300" s="4">
        <f>SUM($O$235:O300)</f>
        <v>1.7159999999999985E-5</v>
      </c>
      <c r="Q300" s="5">
        <f t="shared" si="61"/>
        <v>-3.1560634600842262E-6</v>
      </c>
      <c r="R300" s="4">
        <f>SUM($Q$54:Q300)*0.1+$O$8</f>
        <v>1.2202261626795995E-4</v>
      </c>
      <c r="S300" s="4">
        <f>SUM($R$235:R300)</f>
        <v>8.6717603737053502E-3</v>
      </c>
      <c r="T300">
        <f t="shared" si="62"/>
        <v>1.2202289326547623E-4</v>
      </c>
      <c r="U300">
        <f t="shared" si="63"/>
        <v>8.6717773521099092E-3</v>
      </c>
      <c r="X300" s="1"/>
    </row>
    <row r="301" spans="1:24" x14ac:dyDescent="0.3">
      <c r="A301" s="7"/>
      <c r="B301">
        <f t="shared" si="65"/>
        <v>24.700000000000081</v>
      </c>
      <c r="C301">
        <f t="shared" si="49"/>
        <v>0</v>
      </c>
      <c r="D301">
        <f t="shared" si="50"/>
        <v>-1938.4255889397509</v>
      </c>
      <c r="E301">
        <f t="shared" si="51"/>
        <v>0</v>
      </c>
      <c r="F301">
        <f t="shared" si="52"/>
        <v>37799.298984325142</v>
      </c>
      <c r="G301">
        <f t="shared" si="53"/>
        <v>0</v>
      </c>
      <c r="H301">
        <f t="shared" si="54"/>
        <v>47879.112046812006</v>
      </c>
      <c r="I301">
        <f t="shared" si="55"/>
        <v>47879.112046812006</v>
      </c>
      <c r="J301" s="41">
        <f t="shared" si="56"/>
        <v>1938.4255889397509</v>
      </c>
      <c r="K301">
        <f t="shared" si="57"/>
        <v>18.062690022164968</v>
      </c>
      <c r="L301">
        <f t="shared" si="58"/>
        <v>37.78904886216079</v>
      </c>
      <c r="M301" s="41">
        <f t="shared" si="59"/>
        <v>67.899170926876167</v>
      </c>
      <c r="N301" s="5">
        <f t="shared" si="60"/>
        <v>0</v>
      </c>
      <c r="O301" s="4">
        <f>SUM($N$54:N301)*0.1+$O$30</f>
        <v>2.6E-7</v>
      </c>
      <c r="P301" s="4">
        <f>SUM($O$235:O301)</f>
        <v>1.7419999999999986E-5</v>
      </c>
      <c r="Q301" s="5">
        <f t="shared" si="61"/>
        <v>-3.1688929863447314E-6</v>
      </c>
      <c r="R301" s="4">
        <f>SUM($Q$54:Q301)*0.1+$O$8</f>
        <v>1.2170572696932548E-4</v>
      </c>
      <c r="S301" s="4">
        <f>SUM($R$235:R301)</f>
        <v>8.793466100674675E-3</v>
      </c>
      <c r="T301">
        <f t="shared" si="62"/>
        <v>1.2170600468806786E-4</v>
      </c>
      <c r="U301">
        <f t="shared" si="63"/>
        <v>8.7934833553100378E-3</v>
      </c>
      <c r="X301" s="1"/>
    </row>
    <row r="302" spans="1:24" x14ac:dyDescent="0.3">
      <c r="A302" s="7"/>
      <c r="B302">
        <f t="shared" si="65"/>
        <v>24.800000000000082</v>
      </c>
      <c r="C302">
        <f t="shared" si="49"/>
        <v>0</v>
      </c>
      <c r="D302">
        <f t="shared" si="50"/>
        <v>-1938.4255889397509</v>
      </c>
      <c r="E302">
        <f t="shared" si="51"/>
        <v>0</v>
      </c>
      <c r="F302">
        <f t="shared" si="52"/>
        <v>37799.298984325142</v>
      </c>
      <c r="G302">
        <f t="shared" si="53"/>
        <v>0</v>
      </c>
      <c r="H302">
        <f t="shared" si="54"/>
        <v>48072.954605705985</v>
      </c>
      <c r="I302">
        <f t="shared" si="55"/>
        <v>48072.954605705985</v>
      </c>
      <c r="J302" s="41">
        <f t="shared" si="56"/>
        <v>1938.4255889397509</v>
      </c>
      <c r="K302">
        <f t="shared" si="57"/>
        <v>18.135818321849847</v>
      </c>
      <c r="L302">
        <f t="shared" si="58"/>
        <v>37.78904886216079</v>
      </c>
      <c r="M302" s="41">
        <f t="shared" si="59"/>
        <v>67.91866126421715</v>
      </c>
      <c r="N302" s="5">
        <f t="shared" si="60"/>
        <v>0</v>
      </c>
      <c r="O302" s="4">
        <f>SUM($N$54:N302)*0.1+$O$30</f>
        <v>2.6E-7</v>
      </c>
      <c r="P302" s="4">
        <f>SUM($O$235:O302)</f>
        <v>1.7679999999999987E-5</v>
      </c>
      <c r="Q302" s="5">
        <f t="shared" si="61"/>
        <v>-3.1817225126052367E-6</v>
      </c>
      <c r="R302" s="4">
        <f>SUM($Q$54:Q302)*0.1+$O$8</f>
        <v>1.2138755471806495E-4</v>
      </c>
      <c r="S302" s="4">
        <f>SUM($R$235:R302)</f>
        <v>8.9148536553927404E-3</v>
      </c>
      <c r="T302">
        <f t="shared" si="62"/>
        <v>1.2138783316474189E-4</v>
      </c>
      <c r="U302">
        <f t="shared" si="63"/>
        <v>8.9148711869252092E-3</v>
      </c>
      <c r="X302" s="1"/>
    </row>
    <row r="303" spans="1:24" x14ac:dyDescent="0.3">
      <c r="A303" s="7"/>
      <c r="B303">
        <f t="shared" si="65"/>
        <v>24.900000000000084</v>
      </c>
      <c r="C303">
        <f t="shared" si="49"/>
        <v>0</v>
      </c>
      <c r="D303">
        <f t="shared" si="50"/>
        <v>-1938.4255889397509</v>
      </c>
      <c r="E303">
        <f t="shared" si="51"/>
        <v>0</v>
      </c>
      <c r="F303">
        <f t="shared" si="52"/>
        <v>37799.298984325142</v>
      </c>
      <c r="G303">
        <f t="shared" si="53"/>
        <v>0</v>
      </c>
      <c r="H303">
        <f t="shared" si="54"/>
        <v>48266.797164599964</v>
      </c>
      <c r="I303">
        <f t="shared" si="55"/>
        <v>48266.797164599964</v>
      </c>
      <c r="J303" s="41">
        <f t="shared" si="56"/>
        <v>1938.4255889397509</v>
      </c>
      <c r="K303">
        <f t="shared" si="57"/>
        <v>18.208946621534725</v>
      </c>
      <c r="L303">
        <f t="shared" si="58"/>
        <v>37.78904886216079</v>
      </c>
      <c r="M303" s="41">
        <f t="shared" si="59"/>
        <v>67.938224725011978</v>
      </c>
      <c r="N303" s="5">
        <f t="shared" si="60"/>
        <v>0</v>
      </c>
      <c r="O303" s="4">
        <f>SUM($N$54:N303)*0.1+$O$30</f>
        <v>2.6E-7</v>
      </c>
      <c r="P303" s="4">
        <f>SUM($O$235:O303)</f>
        <v>1.7939999999999987E-5</v>
      </c>
      <c r="Q303" s="5">
        <f t="shared" si="61"/>
        <v>-3.194552038865742E-6</v>
      </c>
      <c r="R303" s="4">
        <f>SUM($Q$54:Q303)*0.1+$O$8</f>
        <v>1.2106809951417838E-4</v>
      </c>
      <c r="S303" s="4">
        <f>SUM($R$235:R303)</f>
        <v>9.0359217549069188E-3</v>
      </c>
      <c r="T303">
        <f t="shared" si="62"/>
        <v>1.2106837869557434E-4</v>
      </c>
      <c r="U303">
        <f t="shared" si="63"/>
        <v>9.0359395640077257E-3</v>
      </c>
      <c r="X303" s="1"/>
    </row>
    <row r="304" spans="1:24" x14ac:dyDescent="0.3">
      <c r="A304" s="7"/>
      <c r="B304">
        <f t="shared" si="65"/>
        <v>25.000000000000085</v>
      </c>
      <c r="C304">
        <f t="shared" si="49"/>
        <v>0</v>
      </c>
      <c r="D304">
        <f t="shared" si="50"/>
        <v>-1938.4255889397509</v>
      </c>
      <c r="E304">
        <f t="shared" si="51"/>
        <v>0</v>
      </c>
      <c r="F304">
        <f t="shared" si="52"/>
        <v>37799.298984325142</v>
      </c>
      <c r="G304">
        <f t="shared" si="53"/>
        <v>0</v>
      </c>
      <c r="H304">
        <f t="shared" si="54"/>
        <v>48460.639723493936</v>
      </c>
      <c r="I304">
        <f t="shared" si="55"/>
        <v>48460.639723493936</v>
      </c>
      <c r="J304" s="41">
        <f t="shared" si="56"/>
        <v>1938.4255889397509</v>
      </c>
      <c r="K304">
        <f t="shared" si="57"/>
        <v>18.282074921219603</v>
      </c>
      <c r="L304">
        <f t="shared" si="58"/>
        <v>37.78904886216079</v>
      </c>
      <c r="M304" s="41">
        <f t="shared" si="59"/>
        <v>67.95786124610909</v>
      </c>
      <c r="N304" s="5">
        <f t="shared" si="60"/>
        <v>0</v>
      </c>
      <c r="O304" s="4">
        <f>SUM($N$54:N304)*0.1+$O$30</f>
        <v>2.6E-7</v>
      </c>
      <c r="P304" s="4">
        <f>SUM($O$235:O304)</f>
        <v>1.8199999999999988E-5</v>
      </c>
      <c r="Q304" s="5">
        <f t="shared" si="61"/>
        <v>-3.2073815651262464E-6</v>
      </c>
      <c r="R304" s="4">
        <f>SUM($Q$54:Q304)*0.1+$O$8</f>
        <v>1.2074736135766576E-4</v>
      </c>
      <c r="S304" s="4">
        <f>SUM($R$235:R304)</f>
        <v>9.156669116264584E-3</v>
      </c>
      <c r="T304">
        <f t="shared" si="62"/>
        <v>1.2074764128064247E-4</v>
      </c>
      <c r="U304">
        <f t="shared" si="63"/>
        <v>9.156687203609919E-3</v>
      </c>
      <c r="X304" s="1"/>
    </row>
    <row r="305" spans="1:24" x14ac:dyDescent="0.3">
      <c r="A305" s="7"/>
      <c r="B305">
        <f t="shared" si="65"/>
        <v>25.100000000000087</v>
      </c>
      <c r="C305">
        <f t="shared" si="49"/>
        <v>0</v>
      </c>
      <c r="D305">
        <f t="shared" si="50"/>
        <v>-1938.4255889397509</v>
      </c>
      <c r="E305">
        <f t="shared" si="51"/>
        <v>0</v>
      </c>
      <c r="F305">
        <f t="shared" si="52"/>
        <v>37799.298984325142</v>
      </c>
      <c r="G305">
        <f t="shared" si="53"/>
        <v>0</v>
      </c>
      <c r="H305">
        <f t="shared" si="54"/>
        <v>48654.482282387915</v>
      </c>
      <c r="I305">
        <f t="shared" si="55"/>
        <v>48654.482282387915</v>
      </c>
      <c r="J305" s="41">
        <f t="shared" si="56"/>
        <v>1938.4255889397509</v>
      </c>
      <c r="K305">
        <f t="shared" si="57"/>
        <v>18.355203220904482</v>
      </c>
      <c r="L305">
        <f t="shared" si="58"/>
        <v>37.78904886216079</v>
      </c>
      <c r="M305" s="41">
        <f t="shared" si="59"/>
        <v>67.977570764194198</v>
      </c>
      <c r="N305" s="5">
        <f t="shared" si="60"/>
        <v>0</v>
      </c>
      <c r="O305" s="4">
        <f>SUM($N$54:N305)*0.1+$O$30</f>
        <v>2.6E-7</v>
      </c>
      <c r="P305" s="4">
        <f>SUM($O$235:O305)</f>
        <v>1.8459999999999989E-5</v>
      </c>
      <c r="Q305" s="5">
        <f t="shared" si="61"/>
        <v>-3.2202110913867516E-6</v>
      </c>
      <c r="R305" s="4">
        <f>SUM($Q$54:Q305)*0.1+$O$8</f>
        <v>1.2042534024852708E-4</v>
      </c>
      <c r="S305" s="4">
        <f>SUM($R$235:R305)</f>
        <v>9.2770944565131117E-3</v>
      </c>
      <c r="T305">
        <f t="shared" si="62"/>
        <v>1.204256209200248E-4</v>
      </c>
      <c r="U305">
        <f t="shared" si="63"/>
        <v>9.2771128227841608E-3</v>
      </c>
      <c r="X305" s="1"/>
    </row>
    <row r="306" spans="1:24" x14ac:dyDescent="0.3">
      <c r="A306" s="7"/>
      <c r="B306">
        <f t="shared" si="65"/>
        <v>25.200000000000088</v>
      </c>
      <c r="C306">
        <f t="shared" si="49"/>
        <v>0</v>
      </c>
      <c r="D306">
        <f t="shared" si="50"/>
        <v>-1938.4255889397509</v>
      </c>
      <c r="E306">
        <f t="shared" si="51"/>
        <v>0</v>
      </c>
      <c r="F306">
        <f t="shared" si="52"/>
        <v>37799.298984325142</v>
      </c>
      <c r="G306">
        <f t="shared" si="53"/>
        <v>0</v>
      </c>
      <c r="H306">
        <f t="shared" si="54"/>
        <v>48848.324841281894</v>
      </c>
      <c r="I306">
        <f t="shared" si="55"/>
        <v>48848.324841281894</v>
      </c>
      <c r="J306" s="41">
        <f t="shared" si="56"/>
        <v>1938.4255889397509</v>
      </c>
      <c r="K306">
        <f t="shared" si="57"/>
        <v>18.428331520589364</v>
      </c>
      <c r="L306">
        <f t="shared" si="58"/>
        <v>37.78904886216079</v>
      </c>
      <c r="M306" s="41">
        <f t="shared" si="59"/>
        <v>67.997353215791236</v>
      </c>
      <c r="N306" s="5">
        <f t="shared" si="60"/>
        <v>0</v>
      </c>
      <c r="O306" s="4">
        <f>SUM($N$54:N306)*0.1+$O$30</f>
        <v>2.6E-7</v>
      </c>
      <c r="P306" s="4">
        <f>SUM($O$235:O306)</f>
        <v>1.871999999999999E-5</v>
      </c>
      <c r="Q306" s="5">
        <f t="shared" si="61"/>
        <v>-3.2330406176472569E-6</v>
      </c>
      <c r="R306" s="4">
        <f>SUM($Q$54:Q306)*0.1+$O$8</f>
        <v>1.2010203618676235E-4</v>
      </c>
      <c r="S306" s="4">
        <f>SUM($R$235:R306)</f>
        <v>9.397196492699874E-3</v>
      </c>
      <c r="T306">
        <f t="shared" si="62"/>
        <v>1.2010231761380117E-4</v>
      </c>
      <c r="U306">
        <f t="shared" si="63"/>
        <v>9.3972151385828574E-3</v>
      </c>
      <c r="X306" s="1"/>
    </row>
    <row r="307" spans="1:24" x14ac:dyDescent="0.3">
      <c r="A307" s="7"/>
      <c r="B307">
        <f t="shared" si="65"/>
        <v>25.30000000000009</v>
      </c>
      <c r="C307">
        <f t="shared" si="49"/>
        <v>0</v>
      </c>
      <c r="D307">
        <f t="shared" si="50"/>
        <v>-1938.4255889397509</v>
      </c>
      <c r="E307">
        <f t="shared" si="51"/>
        <v>0</v>
      </c>
      <c r="F307">
        <f t="shared" si="52"/>
        <v>37799.298984325142</v>
      </c>
      <c r="G307">
        <f t="shared" si="53"/>
        <v>0</v>
      </c>
      <c r="H307">
        <f t="shared" si="54"/>
        <v>49042.167400175873</v>
      </c>
      <c r="I307">
        <f t="shared" si="55"/>
        <v>49042.167400175873</v>
      </c>
      <c r="J307" s="41">
        <f t="shared" si="56"/>
        <v>1938.4255889397509</v>
      </c>
      <c r="K307">
        <f t="shared" si="57"/>
        <v>18.501459820274242</v>
      </c>
      <c r="L307">
        <f t="shared" si="58"/>
        <v>37.78904886216079</v>
      </c>
      <c r="M307" s="41">
        <f t="shared" si="59"/>
        <v>68.017208537263201</v>
      </c>
      <c r="N307" s="5">
        <f t="shared" si="60"/>
        <v>0</v>
      </c>
      <c r="O307" s="4">
        <f>SUM($N$54:N307)*0.1+$O$30</f>
        <v>2.6E-7</v>
      </c>
      <c r="P307" s="4">
        <f>SUM($O$235:O307)</f>
        <v>1.8979999999999991E-5</v>
      </c>
      <c r="Q307" s="5">
        <f t="shared" si="61"/>
        <v>-3.2458701439077622E-6</v>
      </c>
      <c r="R307" s="4">
        <f>SUM($Q$54:Q307)*0.1+$O$8</f>
        <v>1.1977744917237158E-4</v>
      </c>
      <c r="S307" s="4">
        <f>SUM($R$235:R307)</f>
        <v>9.5169739418722449E-3</v>
      </c>
      <c r="T307">
        <f t="shared" si="62"/>
        <v>1.1977773136205267E-4</v>
      </c>
      <c r="U307">
        <f t="shared" si="63"/>
        <v>9.5169928680584465E-3</v>
      </c>
      <c r="X307" s="1"/>
    </row>
    <row r="308" spans="1:24" x14ac:dyDescent="0.3">
      <c r="A308" s="7"/>
      <c r="B308">
        <f t="shared" si="65"/>
        <v>25.400000000000091</v>
      </c>
      <c r="C308">
        <f t="shared" si="49"/>
        <v>0</v>
      </c>
      <c r="D308">
        <f t="shared" si="50"/>
        <v>-1938.4255889397509</v>
      </c>
      <c r="E308">
        <f t="shared" si="51"/>
        <v>0</v>
      </c>
      <c r="F308">
        <f t="shared" si="52"/>
        <v>37799.298984325142</v>
      </c>
      <c r="G308">
        <f t="shared" si="53"/>
        <v>0</v>
      </c>
      <c r="H308">
        <f t="shared" si="54"/>
        <v>49236.009959069852</v>
      </c>
      <c r="I308">
        <f t="shared" si="55"/>
        <v>49236.009959069852</v>
      </c>
      <c r="J308" s="41">
        <f t="shared" si="56"/>
        <v>1938.4255889397509</v>
      </c>
      <c r="K308">
        <f t="shared" si="57"/>
        <v>18.57458811995912</v>
      </c>
      <c r="L308">
        <f t="shared" si="58"/>
        <v>37.78904886216079</v>
      </c>
      <c r="M308" s="41">
        <f t="shared" si="59"/>
        <v>68.03713666481309</v>
      </c>
      <c r="N308" s="5">
        <f t="shared" si="60"/>
        <v>0</v>
      </c>
      <c r="O308" s="4">
        <f>SUM($N$54:N308)*0.1+$O$30</f>
        <v>2.6E-7</v>
      </c>
      <c r="P308" s="4">
        <f>SUM($O$235:O308)</f>
        <v>1.9239999999999992E-5</v>
      </c>
      <c r="Q308" s="5">
        <f t="shared" si="61"/>
        <v>-3.2586996701682674E-6</v>
      </c>
      <c r="R308" s="4">
        <f>SUM($Q$54:Q308)*0.1+$O$8</f>
        <v>1.1945157920535476E-4</v>
      </c>
      <c r="S308" s="4">
        <f>SUM($R$235:R308)</f>
        <v>9.6364255210776E-3</v>
      </c>
      <c r="T308">
        <f t="shared" si="62"/>
        <v>1.1945186216486179E-4</v>
      </c>
      <c r="U308">
        <f t="shared" si="63"/>
        <v>9.6364447282634106E-3</v>
      </c>
      <c r="X308" s="1"/>
    </row>
    <row r="309" spans="1:24" x14ac:dyDescent="0.3">
      <c r="A309" s="7"/>
      <c r="B309">
        <f t="shared" si="65"/>
        <v>25.500000000000092</v>
      </c>
      <c r="C309">
        <f t="shared" si="49"/>
        <v>0</v>
      </c>
      <c r="D309">
        <f t="shared" si="50"/>
        <v>-1938.4255889397509</v>
      </c>
      <c r="E309">
        <f t="shared" si="51"/>
        <v>0</v>
      </c>
      <c r="F309">
        <f t="shared" si="52"/>
        <v>37799.298984325142</v>
      </c>
      <c r="G309">
        <f t="shared" si="53"/>
        <v>0</v>
      </c>
      <c r="H309">
        <f t="shared" si="54"/>
        <v>49429.852517963831</v>
      </c>
      <c r="I309">
        <f t="shared" si="55"/>
        <v>49429.852517963831</v>
      </c>
      <c r="J309" s="41">
        <f t="shared" si="56"/>
        <v>1938.4255889397509</v>
      </c>
      <c r="K309">
        <f t="shared" si="57"/>
        <v>18.647716419644002</v>
      </c>
      <c r="L309">
        <f t="shared" si="58"/>
        <v>37.78904886216079</v>
      </c>
      <c r="M309" s="41">
        <f t="shared" si="59"/>
        <v>68.057137534484866</v>
      </c>
      <c r="N309" s="5">
        <f t="shared" si="60"/>
        <v>0</v>
      </c>
      <c r="O309" s="4">
        <f>SUM($N$54:N309)*0.1+$O$30</f>
        <v>2.6E-7</v>
      </c>
      <c r="P309" s="4">
        <f>SUM($O$235:O309)</f>
        <v>1.9499999999999993E-5</v>
      </c>
      <c r="Q309" s="5">
        <f t="shared" si="61"/>
        <v>-3.2715291964287727E-6</v>
      </c>
      <c r="R309" s="4">
        <f>SUM($Q$54:Q309)*0.1+$O$8</f>
        <v>1.1912442628571188E-4</v>
      </c>
      <c r="S309" s="4">
        <f>SUM($R$235:R309)</f>
        <v>9.7555499473633116E-3</v>
      </c>
      <c r="T309">
        <f t="shared" si="62"/>
        <v>1.1912471002231235E-4</v>
      </c>
      <c r="U309">
        <f t="shared" si="63"/>
        <v>9.7555694362502637E-3</v>
      </c>
      <c r="X309" s="1"/>
    </row>
    <row r="310" spans="1:24" x14ac:dyDescent="0.3">
      <c r="A310" s="7"/>
      <c r="B310">
        <f t="shared" si="65"/>
        <v>25.600000000000094</v>
      </c>
      <c r="C310">
        <f t="shared" si="49"/>
        <v>0</v>
      </c>
      <c r="D310">
        <f t="shared" si="50"/>
        <v>-1938.4255889397509</v>
      </c>
      <c r="E310">
        <f t="shared" si="51"/>
        <v>0</v>
      </c>
      <c r="F310">
        <f t="shared" si="52"/>
        <v>37799.298984325142</v>
      </c>
      <c r="G310">
        <f t="shared" si="53"/>
        <v>0</v>
      </c>
      <c r="H310">
        <f t="shared" si="54"/>
        <v>49623.695076857803</v>
      </c>
      <c r="I310">
        <f t="shared" si="55"/>
        <v>49623.695076857803</v>
      </c>
      <c r="J310" s="41">
        <f t="shared" si="56"/>
        <v>1938.4255889397509</v>
      </c>
      <c r="K310">
        <f t="shared" si="57"/>
        <v>18.720844719328877</v>
      </c>
      <c r="L310">
        <f t="shared" si="58"/>
        <v>37.78904886216079</v>
      </c>
      <c r="M310" s="41">
        <f t="shared" si="59"/>
        <v>68.077211082164283</v>
      </c>
      <c r="N310" s="5">
        <f t="shared" si="60"/>
        <v>0</v>
      </c>
      <c r="O310" s="4">
        <f>SUM($N$54:N310)*0.1+$O$30</f>
        <v>2.6E-7</v>
      </c>
      <c r="P310" s="4">
        <f>SUM($O$235:O310)</f>
        <v>1.9759999999999994E-5</v>
      </c>
      <c r="Q310" s="5">
        <f t="shared" si="61"/>
        <v>-3.2843587226892771E-6</v>
      </c>
      <c r="R310" s="4">
        <f>SUM($Q$54:Q310)*0.1+$O$8</f>
        <v>1.1879599041344295E-4</v>
      </c>
      <c r="S310" s="4">
        <f>SUM($R$235:R310)</f>
        <v>9.8743459377767552E-3</v>
      </c>
      <c r="T310">
        <f t="shared" si="62"/>
        <v>1.1879627493448954E-4</v>
      </c>
      <c r="U310">
        <f t="shared" si="63"/>
        <v>9.8743657090715597E-3</v>
      </c>
      <c r="X310" s="1"/>
    </row>
    <row r="311" spans="1:24" x14ac:dyDescent="0.3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-1938.4255889397509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37799.298984325142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49817.537635751782</v>
      </c>
      <c r="I311">
        <f t="shared" ref="I311:I374" si="72">SQRT(SUMSQ(H311,G311))</f>
        <v>49817.537635751782</v>
      </c>
      <c r="J311" s="41">
        <f t="shared" ref="J311:J374" si="73">SQRT(SUMSQ(D311:E311))</f>
        <v>1938.4255889397509</v>
      </c>
      <c r="K311">
        <f t="shared" ref="K311:K374" si="74">32*I311/(PI()*$G$13^3)</f>
        <v>18.793973019013759</v>
      </c>
      <c r="L311">
        <f t="shared" ref="L311:L374" si="75">16*F311/(PI()*$G$13^3)*$G$23</f>
        <v>37.78904886216079</v>
      </c>
      <c r="M311" s="41">
        <f t="shared" ref="M311:M374" si="76">SQRT(K311^2+3*L311^2)</f>
        <v>68.097357243579907</v>
      </c>
      <c r="N311" s="5">
        <f t="shared" ref="N311:N374" si="77">-G311/($G$15*$B$42)</f>
        <v>0</v>
      </c>
      <c r="O311" s="4">
        <f>SUM($N$54:N311)*0.1+$O$30</f>
        <v>2.6E-7</v>
      </c>
      <c r="P311" s="4">
        <f>SUM($O$235:O311)</f>
        <v>2.0019999999999995E-5</v>
      </c>
      <c r="Q311" s="5">
        <f t="shared" ref="Q311:Q374" si="78">-H311/($B$42*$G$15)</f>
        <v>-3.2971882489497824E-6</v>
      </c>
      <c r="R311" s="4">
        <f>SUM($Q$54:Q311)*0.1+$O$8</f>
        <v>1.1846627158854797E-4</v>
      </c>
      <c r="S311" s="4">
        <f>SUM($R$235:R311)</f>
        <v>9.9928122093653031E-3</v>
      </c>
      <c r="T311">
        <f t="shared" ref="T311:T374" si="79">SQRT(SUMSQ(O311,R311))</f>
        <v>1.1846655690148004E-4</v>
      </c>
      <c r="U311">
        <f t="shared" ref="U311:U374" si="80">SQRT(S311^2+P311^2)</f>
        <v>9.9928322637798869E-3</v>
      </c>
      <c r="X311" s="1"/>
    </row>
    <row r="312" spans="1:24" x14ac:dyDescent="0.3">
      <c r="A312" s="7"/>
      <c r="B312">
        <f t="shared" si="65"/>
        <v>25.800000000000097</v>
      </c>
      <c r="C312">
        <f t="shared" si="66"/>
        <v>0</v>
      </c>
      <c r="D312">
        <f t="shared" si="67"/>
        <v>-1938.4255889397509</v>
      </c>
      <c r="E312">
        <f t="shared" si="68"/>
        <v>0</v>
      </c>
      <c r="F312">
        <f t="shared" si="69"/>
        <v>37799.298984325142</v>
      </c>
      <c r="G312">
        <f t="shared" si="70"/>
        <v>0</v>
      </c>
      <c r="H312">
        <f t="shared" si="71"/>
        <v>50011.380194645761</v>
      </c>
      <c r="I312">
        <f t="shared" si="72"/>
        <v>50011.380194645761</v>
      </c>
      <c r="J312" s="41">
        <f t="shared" si="73"/>
        <v>1938.4255889397509</v>
      </c>
      <c r="K312">
        <f t="shared" si="74"/>
        <v>18.867101318698637</v>
      </c>
      <c r="L312">
        <f t="shared" si="75"/>
        <v>37.78904886216079</v>
      </c>
      <c r="M312" s="41">
        <f t="shared" si="76"/>
        <v>68.117575954303945</v>
      </c>
      <c r="N312" s="5">
        <f t="shared" si="77"/>
        <v>0</v>
      </c>
      <c r="O312" s="4">
        <f>SUM($N$54:N312)*0.1+$O$30</f>
        <v>2.6E-7</v>
      </c>
      <c r="P312" s="4">
        <f>SUM($O$235:O312)</f>
        <v>2.0279999999999996E-5</v>
      </c>
      <c r="Q312" s="5">
        <f t="shared" si="78"/>
        <v>-3.3100177752102876E-6</v>
      </c>
      <c r="R312" s="4">
        <f>SUM($Q$54:Q312)*0.1+$O$8</f>
        <v>1.1813526981102693E-4</v>
      </c>
      <c r="S312" s="4">
        <f>SUM($R$235:R312)</f>
        <v>1.0110947479176329E-2</v>
      </c>
      <c r="T312">
        <f t="shared" si="79"/>
        <v>1.1813555592337192E-4</v>
      </c>
      <c r="U312">
        <f t="shared" si="80"/>
        <v>1.0110967817427872E-2</v>
      </c>
      <c r="X312" s="1"/>
    </row>
    <row r="313" spans="1:24" x14ac:dyDescent="0.3">
      <c r="A313" s="7"/>
      <c r="B313">
        <f t="shared" si="65"/>
        <v>25.900000000000098</v>
      </c>
      <c r="C313">
        <f t="shared" si="66"/>
        <v>0</v>
      </c>
      <c r="D313">
        <f t="shared" si="67"/>
        <v>-1938.4255889397509</v>
      </c>
      <c r="E313">
        <f t="shared" si="68"/>
        <v>0</v>
      </c>
      <c r="F313">
        <f t="shared" si="69"/>
        <v>37799.298984325142</v>
      </c>
      <c r="G313">
        <f t="shared" si="70"/>
        <v>0</v>
      </c>
      <c r="H313">
        <f t="shared" si="71"/>
        <v>50205.22275353974</v>
      </c>
      <c r="I313">
        <f t="shared" si="72"/>
        <v>50205.22275353974</v>
      </c>
      <c r="J313" s="41">
        <f t="shared" si="73"/>
        <v>1938.4255889397509</v>
      </c>
      <c r="K313">
        <f t="shared" si="74"/>
        <v>18.940229618383519</v>
      </c>
      <c r="L313">
        <f t="shared" si="75"/>
        <v>37.78904886216079</v>
      </c>
      <c r="M313" s="41">
        <f t="shared" si="76"/>
        <v>68.137867149753234</v>
      </c>
      <c r="N313" s="5">
        <f t="shared" si="77"/>
        <v>0</v>
      </c>
      <c r="O313" s="4">
        <f>SUM($N$54:N313)*0.1+$O$30</f>
        <v>2.6E-7</v>
      </c>
      <c r="P313" s="4">
        <f>SUM($O$235:O313)</f>
        <v>2.0539999999999996E-5</v>
      </c>
      <c r="Q313" s="5">
        <f t="shared" si="78"/>
        <v>-3.3228473014707929E-6</v>
      </c>
      <c r="R313" s="4">
        <f>SUM($Q$54:Q313)*0.1+$O$8</f>
        <v>1.1780298508087986E-4</v>
      </c>
      <c r="S313" s="4">
        <f>SUM($R$235:R313)</f>
        <v>1.0228750464257209E-2</v>
      </c>
      <c r="T313">
        <f t="shared" si="79"/>
        <v>1.1780327200025474E-4</v>
      </c>
      <c r="U313">
        <f t="shared" si="80"/>
        <v>1.0228771087068185E-2</v>
      </c>
      <c r="X313" s="1"/>
    </row>
    <row r="314" spans="1:24" x14ac:dyDescent="0.3">
      <c r="A314" s="7"/>
      <c r="B314">
        <f t="shared" si="65"/>
        <v>26.000000000000099</v>
      </c>
      <c r="C314">
        <f t="shared" si="66"/>
        <v>0</v>
      </c>
      <c r="D314">
        <f t="shared" si="67"/>
        <v>-1938.4255889397509</v>
      </c>
      <c r="E314">
        <f t="shared" si="68"/>
        <v>0</v>
      </c>
      <c r="F314">
        <f t="shared" si="69"/>
        <v>37799.298984325142</v>
      </c>
      <c r="G314">
        <f t="shared" si="70"/>
        <v>0</v>
      </c>
      <c r="H314">
        <f t="shared" si="71"/>
        <v>50399.065312433719</v>
      </c>
      <c r="I314">
        <f t="shared" si="72"/>
        <v>50399.065312433719</v>
      </c>
      <c r="J314" s="41">
        <f t="shared" si="73"/>
        <v>1938.4255889397509</v>
      </c>
      <c r="K314">
        <f t="shared" si="74"/>
        <v>19.013357918068397</v>
      </c>
      <c r="L314">
        <f t="shared" si="75"/>
        <v>37.78904886216079</v>
      </c>
      <c r="M314" s="41">
        <f t="shared" si="76"/>
        <v>68.158230765190069</v>
      </c>
      <c r="N314" s="5">
        <f t="shared" si="77"/>
        <v>0</v>
      </c>
      <c r="O314" s="4">
        <f>SUM($N$54:N314)*0.1+$O$30</f>
        <v>2.6E-7</v>
      </c>
      <c r="P314" s="4">
        <f>SUM($O$235:O314)</f>
        <v>2.0799999999999997E-5</v>
      </c>
      <c r="Q314" s="5">
        <f t="shared" si="78"/>
        <v>-3.3356768277312982E-6</v>
      </c>
      <c r="R314" s="4">
        <f>SUM($Q$54:Q314)*0.1+$O$8</f>
        <v>1.1746941739810673E-4</v>
      </c>
      <c r="S314" s="4">
        <f>SUM($R$235:R314)</f>
        <v>1.0346219881655315E-2</v>
      </c>
      <c r="T314">
        <f t="shared" si="79"/>
        <v>1.1746970513221961E-4</v>
      </c>
      <c r="U314">
        <f t="shared" si="80"/>
        <v>1.0346240789753528E-2</v>
      </c>
      <c r="X314" s="1"/>
    </row>
    <row r="315" spans="1:24" x14ac:dyDescent="0.3">
      <c r="A315" s="7"/>
      <c r="B315">
        <f t="shared" si="65"/>
        <v>26.100000000000101</v>
      </c>
      <c r="C315">
        <f t="shared" si="66"/>
        <v>0</v>
      </c>
      <c r="D315">
        <f t="shared" si="67"/>
        <v>-1938.4255889397509</v>
      </c>
      <c r="E315">
        <f t="shared" si="68"/>
        <v>0</v>
      </c>
      <c r="F315">
        <f t="shared" si="69"/>
        <v>37799.298984325142</v>
      </c>
      <c r="G315">
        <f t="shared" si="70"/>
        <v>0</v>
      </c>
      <c r="H315">
        <f t="shared" si="71"/>
        <v>50592.907871327698</v>
      </c>
      <c r="I315">
        <f t="shared" si="72"/>
        <v>50592.907871327698</v>
      </c>
      <c r="J315" s="41">
        <f t="shared" si="73"/>
        <v>1938.4255889397509</v>
      </c>
      <c r="K315">
        <f t="shared" si="74"/>
        <v>19.086486217753276</v>
      </c>
      <c r="L315">
        <f t="shared" si="75"/>
        <v>37.78904886216079</v>
      </c>
      <c r="M315" s="41">
        <f t="shared" si="76"/>
        <v>68.178666735723226</v>
      </c>
      <c r="N315" s="5">
        <f t="shared" si="77"/>
        <v>0</v>
      </c>
      <c r="O315" s="4">
        <f>SUM($N$54:N315)*0.1+$O$30</f>
        <v>2.6E-7</v>
      </c>
      <c r="P315" s="4">
        <f>SUM($O$235:O315)</f>
        <v>2.1059999999999998E-5</v>
      </c>
      <c r="Q315" s="5">
        <f t="shared" si="78"/>
        <v>-3.3485063539918034E-6</v>
      </c>
      <c r="R315" s="4">
        <f>SUM($Q$54:Q315)*0.1+$O$8</f>
        <v>1.1713456676270755E-4</v>
      </c>
      <c r="S315" s="4">
        <f>SUM($R$235:R315)</f>
        <v>1.0463354448418023E-2</v>
      </c>
      <c r="T315">
        <f t="shared" si="79"/>
        <v>1.1713485531935911E-4</v>
      </c>
      <c r="U315">
        <f t="shared" si="80"/>
        <v>1.0463375642536649E-2</v>
      </c>
      <c r="X315" s="1"/>
    </row>
    <row r="316" spans="1:24" x14ac:dyDescent="0.3">
      <c r="A316" s="7"/>
      <c r="B316">
        <f t="shared" si="65"/>
        <v>26.200000000000102</v>
      </c>
      <c r="C316">
        <f t="shared" si="66"/>
        <v>0</v>
      </c>
      <c r="D316">
        <f t="shared" si="67"/>
        <v>-1938.4255889397509</v>
      </c>
      <c r="E316">
        <f t="shared" si="68"/>
        <v>0</v>
      </c>
      <c r="F316">
        <f t="shared" si="69"/>
        <v>37799.298984325142</v>
      </c>
      <c r="G316">
        <f t="shared" si="70"/>
        <v>0</v>
      </c>
      <c r="H316">
        <f t="shared" si="71"/>
        <v>50786.750430221669</v>
      </c>
      <c r="I316">
        <f t="shared" si="72"/>
        <v>50786.750430221669</v>
      </c>
      <c r="J316" s="41">
        <f t="shared" si="73"/>
        <v>1938.4255889397509</v>
      </c>
      <c r="K316">
        <f t="shared" si="74"/>
        <v>19.159614517438154</v>
      </c>
      <c r="L316">
        <f t="shared" si="75"/>
        <v>37.78904886216079</v>
      </c>
      <c r="M316" s="41">
        <f t="shared" si="76"/>
        <v>68.199174996308827</v>
      </c>
      <c r="N316" s="5">
        <f t="shared" si="77"/>
        <v>0</v>
      </c>
      <c r="O316" s="4">
        <f>SUM($N$54:N316)*0.1+$O$30</f>
        <v>2.6E-7</v>
      </c>
      <c r="P316" s="4">
        <f>SUM($O$235:O316)</f>
        <v>2.1319999999999999E-5</v>
      </c>
      <c r="Q316" s="5">
        <f t="shared" si="78"/>
        <v>-3.3613358802523079E-6</v>
      </c>
      <c r="R316" s="4">
        <f>SUM($Q$54:Q316)*0.1+$O$8</f>
        <v>1.1679843317468231E-4</v>
      </c>
      <c r="S316" s="4">
        <f>SUM($R$235:R316)</f>
        <v>1.0580152881592704E-2</v>
      </c>
      <c r="T316">
        <f t="shared" si="79"/>
        <v>1.1679872256176747E-4</v>
      </c>
      <c r="U316">
        <f t="shared" si="80"/>
        <v>1.0580174362470328E-2</v>
      </c>
      <c r="X316" s="1"/>
    </row>
    <row r="317" spans="1:24" x14ac:dyDescent="0.3">
      <c r="A317" s="7"/>
      <c r="B317">
        <f t="shared" si="65"/>
        <v>26.300000000000104</v>
      </c>
      <c r="C317">
        <f t="shared" si="66"/>
        <v>0</v>
      </c>
      <c r="D317">
        <f t="shared" si="67"/>
        <v>-1938.4255889397509</v>
      </c>
      <c r="E317">
        <f t="shared" si="68"/>
        <v>0</v>
      </c>
      <c r="F317">
        <f t="shared" si="69"/>
        <v>37799.298984325142</v>
      </c>
      <c r="G317">
        <f t="shared" si="70"/>
        <v>0</v>
      </c>
      <c r="H317">
        <f t="shared" si="71"/>
        <v>50980.592989115648</v>
      </c>
      <c r="I317">
        <f t="shared" si="72"/>
        <v>50980.592989115648</v>
      </c>
      <c r="J317" s="41">
        <f t="shared" si="73"/>
        <v>1938.4255889397509</v>
      </c>
      <c r="K317">
        <f t="shared" si="74"/>
        <v>19.232742817123032</v>
      </c>
      <c r="L317">
        <f t="shared" si="75"/>
        <v>37.78904886216079</v>
      </c>
      <c r="M317" s="41">
        <f t="shared" si="76"/>
        <v>68.219755481751221</v>
      </c>
      <c r="N317" s="5">
        <f t="shared" si="77"/>
        <v>0</v>
      </c>
      <c r="O317" s="4">
        <f>SUM($N$54:N317)*0.1+$O$30</f>
        <v>2.6E-7</v>
      </c>
      <c r="P317" s="4">
        <f>SUM($O$235:O317)</f>
        <v>2.158E-5</v>
      </c>
      <c r="Q317" s="5">
        <f t="shared" si="78"/>
        <v>-3.3741654065128131E-6</v>
      </c>
      <c r="R317" s="4">
        <f>SUM($Q$54:Q317)*0.1+$O$8</f>
        <v>1.1646101663403103E-4</v>
      </c>
      <c r="S317" s="4">
        <f>SUM($R$235:R317)</f>
        <v>1.0696613898226735E-2</v>
      </c>
      <c r="T317">
        <f t="shared" si="79"/>
        <v>1.164613068595405E-4</v>
      </c>
      <c r="U317">
        <f t="shared" si="80"/>
        <v>1.069663566660739E-2</v>
      </c>
      <c r="X317" s="1"/>
    </row>
    <row r="318" spans="1:24" x14ac:dyDescent="0.3">
      <c r="A318" s="7"/>
      <c r="B318">
        <f t="shared" si="65"/>
        <v>26.400000000000105</v>
      </c>
      <c r="C318">
        <f t="shared" si="66"/>
        <v>0</v>
      </c>
      <c r="D318">
        <f t="shared" si="67"/>
        <v>-1938.4255889397509</v>
      </c>
      <c r="E318">
        <f t="shared" si="68"/>
        <v>0</v>
      </c>
      <c r="F318">
        <f t="shared" si="69"/>
        <v>37799.298984325142</v>
      </c>
      <c r="G318">
        <f t="shared" si="70"/>
        <v>0</v>
      </c>
      <c r="H318">
        <f t="shared" si="71"/>
        <v>51174.435548009627</v>
      </c>
      <c r="I318">
        <f t="shared" si="72"/>
        <v>51174.435548009627</v>
      </c>
      <c r="J318" s="41">
        <f t="shared" si="73"/>
        <v>1938.4255889397509</v>
      </c>
      <c r="K318">
        <f t="shared" si="74"/>
        <v>19.305871116807914</v>
      </c>
      <c r="L318">
        <f t="shared" si="75"/>
        <v>37.78904886216079</v>
      </c>
      <c r="M318" s="41">
        <f t="shared" si="76"/>
        <v>68.240408126703983</v>
      </c>
      <c r="N318" s="5">
        <f t="shared" si="77"/>
        <v>0</v>
      </c>
      <c r="O318" s="4">
        <f>SUM($N$54:N318)*0.1+$O$30</f>
        <v>2.6E-7</v>
      </c>
      <c r="P318" s="4">
        <f>SUM($O$235:O318)</f>
        <v>2.1840000000000001E-5</v>
      </c>
      <c r="Q318" s="5">
        <f t="shared" si="78"/>
        <v>-3.3869949327733184E-6</v>
      </c>
      <c r="R318" s="4">
        <f>SUM($Q$54:Q318)*0.1+$O$8</f>
        <v>1.1612231714075371E-4</v>
      </c>
      <c r="S318" s="4">
        <f>SUM($R$235:R318)</f>
        <v>1.0812736215367489E-2</v>
      </c>
      <c r="T318">
        <f t="shared" si="79"/>
        <v>1.1612260821277562E-4</v>
      </c>
      <c r="U318">
        <f t="shared" si="80"/>
        <v>1.0812758272000704E-2</v>
      </c>
      <c r="X318" s="1"/>
    </row>
    <row r="319" spans="1:24" x14ac:dyDescent="0.3">
      <c r="A319" s="7"/>
      <c r="B319">
        <f t="shared" si="65"/>
        <v>26.500000000000107</v>
      </c>
      <c r="C319">
        <f t="shared" si="66"/>
        <v>0</v>
      </c>
      <c r="D319">
        <f t="shared" si="67"/>
        <v>-1938.4255889397509</v>
      </c>
      <c r="E319">
        <f t="shared" si="68"/>
        <v>0</v>
      </c>
      <c r="F319">
        <f t="shared" si="69"/>
        <v>37799.298984325142</v>
      </c>
      <c r="G319">
        <f t="shared" si="70"/>
        <v>0</v>
      </c>
      <c r="H319">
        <f t="shared" si="71"/>
        <v>51368.278106903606</v>
      </c>
      <c r="I319">
        <f t="shared" si="72"/>
        <v>51368.278106903606</v>
      </c>
      <c r="J319" s="41">
        <f t="shared" si="73"/>
        <v>1938.4255889397509</v>
      </c>
      <c r="K319">
        <f t="shared" si="74"/>
        <v>19.378999416492793</v>
      </c>
      <c r="L319">
        <f t="shared" si="75"/>
        <v>37.78904886216079</v>
      </c>
      <c r="M319" s="41">
        <f t="shared" si="76"/>
        <v>68.261132865670746</v>
      </c>
      <c r="N319" s="5">
        <f t="shared" si="77"/>
        <v>0</v>
      </c>
      <c r="O319" s="4">
        <f>SUM($N$54:N319)*0.1+$O$30</f>
        <v>2.6E-7</v>
      </c>
      <c r="P319" s="4">
        <f>SUM($O$235:O319)</f>
        <v>2.2100000000000002E-5</v>
      </c>
      <c r="Q319" s="5">
        <f t="shared" si="78"/>
        <v>-3.3998244590338237E-6</v>
      </c>
      <c r="R319" s="4">
        <f>SUM($Q$54:Q319)*0.1+$O$8</f>
        <v>1.1578233469485032E-4</v>
      </c>
      <c r="S319" s="4">
        <f>SUM($R$235:R319)</f>
        <v>1.0928518550062339E-2</v>
      </c>
      <c r="T319">
        <f t="shared" si="79"/>
        <v>1.1578262662157194E-4</v>
      </c>
      <c r="U319">
        <f t="shared" si="80"/>
        <v>1.092854089570317E-2</v>
      </c>
      <c r="X319" s="1"/>
    </row>
    <row r="320" spans="1:24" x14ac:dyDescent="0.3">
      <c r="A320" s="7"/>
      <c r="B320">
        <f t="shared" si="65"/>
        <v>26.600000000000108</v>
      </c>
      <c r="C320">
        <f t="shared" si="66"/>
        <v>0</v>
      </c>
      <c r="D320">
        <f t="shared" si="67"/>
        <v>-1938.4255889397509</v>
      </c>
      <c r="E320">
        <f t="shared" si="68"/>
        <v>0</v>
      </c>
      <c r="F320">
        <f t="shared" si="69"/>
        <v>37799.298984325142</v>
      </c>
      <c r="G320">
        <f t="shared" si="70"/>
        <v>0</v>
      </c>
      <c r="H320">
        <f t="shared" si="71"/>
        <v>51562.120665797585</v>
      </c>
      <c r="I320">
        <f t="shared" si="72"/>
        <v>51562.120665797585</v>
      </c>
      <c r="J320" s="41">
        <f t="shared" si="73"/>
        <v>1938.4255889397509</v>
      </c>
      <c r="K320">
        <f t="shared" si="74"/>
        <v>19.452127716177671</v>
      </c>
      <c r="L320">
        <f t="shared" si="75"/>
        <v>37.78904886216079</v>
      </c>
      <c r="M320" s="41">
        <f t="shared" si="76"/>
        <v>68.281929633006243</v>
      </c>
      <c r="N320" s="5">
        <f t="shared" si="77"/>
        <v>0</v>
      </c>
      <c r="O320" s="4">
        <f>SUM($N$54:N320)*0.1+$O$30</f>
        <v>2.6E-7</v>
      </c>
      <c r="P320" s="4">
        <f>SUM($O$235:O320)</f>
        <v>2.2360000000000003E-5</v>
      </c>
      <c r="Q320" s="5">
        <f t="shared" si="78"/>
        <v>-3.4126539852943289E-6</v>
      </c>
      <c r="R320" s="4">
        <f>SUM($Q$54:Q320)*0.1+$O$8</f>
        <v>1.1544106929632089E-4</v>
      </c>
      <c r="S320" s="4">
        <f>SUM($R$235:R320)</f>
        <v>1.1043959619358661E-2</v>
      </c>
      <c r="T320">
        <f t="shared" si="79"/>
        <v>1.1544136208603033E-4</v>
      </c>
      <c r="U320">
        <f t="shared" si="80"/>
        <v>1.1043982254767737E-2</v>
      </c>
      <c r="X320" s="1"/>
    </row>
    <row r="321" spans="1:24" x14ac:dyDescent="0.3">
      <c r="A321" s="7"/>
      <c r="B321">
        <f t="shared" si="65"/>
        <v>26.700000000000109</v>
      </c>
      <c r="C321">
        <f t="shared" si="66"/>
        <v>0</v>
      </c>
      <c r="D321">
        <f t="shared" si="67"/>
        <v>-1938.4255889397509</v>
      </c>
      <c r="E321">
        <f t="shared" si="68"/>
        <v>0</v>
      </c>
      <c r="F321">
        <f t="shared" si="69"/>
        <v>37799.298984325142</v>
      </c>
      <c r="G321">
        <f t="shared" si="70"/>
        <v>0</v>
      </c>
      <c r="H321">
        <f t="shared" si="71"/>
        <v>51755.963224691564</v>
      </c>
      <c r="I321">
        <f t="shared" si="72"/>
        <v>51755.963224691564</v>
      </c>
      <c r="J321" s="41">
        <f t="shared" si="73"/>
        <v>1938.4255889397509</v>
      </c>
      <c r="K321">
        <f t="shared" si="74"/>
        <v>19.525256015862553</v>
      </c>
      <c r="L321">
        <f t="shared" si="75"/>
        <v>37.78904886216079</v>
      </c>
      <c r="M321" s="41">
        <f t="shared" si="76"/>
        <v>68.302798362917059</v>
      </c>
      <c r="N321" s="5">
        <f t="shared" si="77"/>
        <v>0</v>
      </c>
      <c r="O321" s="4">
        <f>SUM($N$54:N321)*0.1+$O$30</f>
        <v>2.6E-7</v>
      </c>
      <c r="P321" s="4">
        <f>SUM($O$235:O321)</f>
        <v>2.2620000000000004E-5</v>
      </c>
      <c r="Q321" s="5">
        <f t="shared" si="78"/>
        <v>-3.4254835115548338E-6</v>
      </c>
      <c r="R321" s="4">
        <f>SUM($Q$54:Q321)*0.1+$O$8</f>
        <v>1.150985209451654E-4</v>
      </c>
      <c r="S321" s="4">
        <f>SUM($R$235:R321)</f>
        <v>1.1159058140303825E-2</v>
      </c>
      <c r="T321">
        <f t="shared" si="79"/>
        <v>1.1509881460625334E-4</v>
      </c>
      <c r="U321">
        <f t="shared" si="80"/>
        <v>1.1159081066247394E-2</v>
      </c>
      <c r="X321" s="1"/>
    </row>
    <row r="322" spans="1:24" x14ac:dyDescent="0.3">
      <c r="A322" s="7"/>
      <c r="B322">
        <f t="shared" si="65"/>
        <v>26.800000000000111</v>
      </c>
      <c r="C322">
        <f t="shared" si="66"/>
        <v>0</v>
      </c>
      <c r="D322">
        <f t="shared" si="67"/>
        <v>-1938.4255889397509</v>
      </c>
      <c r="E322">
        <f t="shared" si="68"/>
        <v>0</v>
      </c>
      <c r="F322">
        <f t="shared" si="69"/>
        <v>37799.298984325142</v>
      </c>
      <c r="G322">
        <f t="shared" si="70"/>
        <v>0</v>
      </c>
      <c r="H322">
        <f t="shared" si="71"/>
        <v>51949.805783585536</v>
      </c>
      <c r="I322">
        <f t="shared" si="72"/>
        <v>51949.805783585536</v>
      </c>
      <c r="J322" s="41">
        <f t="shared" si="73"/>
        <v>1938.4255889397509</v>
      </c>
      <c r="K322">
        <f t="shared" si="74"/>
        <v>19.598384315547428</v>
      </c>
      <c r="L322">
        <f t="shared" si="75"/>
        <v>37.78904886216079</v>
      </c>
      <c r="M322" s="41">
        <f t="shared" si="76"/>
        <v>68.323738989462683</v>
      </c>
      <c r="N322" s="5">
        <f t="shared" si="77"/>
        <v>0</v>
      </c>
      <c r="O322" s="4">
        <f>SUM($N$54:N322)*0.1+$O$30</f>
        <v>2.6E-7</v>
      </c>
      <c r="P322" s="4">
        <f>SUM($O$235:O322)</f>
        <v>2.2880000000000005E-5</v>
      </c>
      <c r="Q322" s="5">
        <f t="shared" si="78"/>
        <v>-3.4383130378153386E-6</v>
      </c>
      <c r="R322" s="4">
        <f>SUM($Q$54:Q322)*0.1+$O$8</f>
        <v>1.1475468964138388E-4</v>
      </c>
      <c r="S322" s="4">
        <f>SUM($R$235:R322)</f>
        <v>1.1273812829945209E-2</v>
      </c>
      <c r="T322">
        <f t="shared" si="79"/>
        <v>1.1475498418234537E-4</v>
      </c>
      <c r="U322">
        <f t="shared" si="80"/>
        <v>1.127383604719517E-2</v>
      </c>
      <c r="X322" s="1"/>
    </row>
    <row r="323" spans="1:24" x14ac:dyDescent="0.3">
      <c r="A323" s="7"/>
      <c r="B323">
        <f t="shared" si="65"/>
        <v>26.900000000000112</v>
      </c>
      <c r="C323">
        <f t="shared" si="66"/>
        <v>0</v>
      </c>
      <c r="D323">
        <f t="shared" si="67"/>
        <v>-1938.4255889397509</v>
      </c>
      <c r="E323">
        <f t="shared" si="68"/>
        <v>0</v>
      </c>
      <c r="F323">
        <f t="shared" si="69"/>
        <v>37799.298984325142</v>
      </c>
      <c r="G323">
        <f t="shared" si="70"/>
        <v>0</v>
      </c>
      <c r="H323">
        <f t="shared" si="71"/>
        <v>52143.648342479515</v>
      </c>
      <c r="I323">
        <f t="shared" si="72"/>
        <v>52143.648342479515</v>
      </c>
      <c r="J323" s="41">
        <f t="shared" si="73"/>
        <v>1938.4255889397509</v>
      </c>
      <c r="K323">
        <f t="shared" si="74"/>
        <v>19.671512615232309</v>
      </c>
      <c r="L323">
        <f t="shared" si="75"/>
        <v>37.78904886216079</v>
      </c>
      <c r="M323" s="41">
        <f t="shared" si="76"/>
        <v>68.344751446556387</v>
      </c>
      <c r="N323" s="5">
        <f t="shared" si="77"/>
        <v>0</v>
      </c>
      <c r="O323" s="4">
        <f>SUM($N$54:N323)*0.1+$O$30</f>
        <v>2.6E-7</v>
      </c>
      <c r="P323" s="4">
        <f>SUM($O$235:O323)</f>
        <v>2.3140000000000005E-5</v>
      </c>
      <c r="Q323" s="5">
        <f t="shared" si="78"/>
        <v>-3.4511425640758439E-6</v>
      </c>
      <c r="R323" s="4">
        <f>SUM($Q$54:Q323)*0.1+$O$8</f>
        <v>1.1440957538497629E-4</v>
      </c>
      <c r="S323" s="4">
        <f>SUM($R$235:R323)</f>
        <v>1.1388222405330186E-2</v>
      </c>
      <c r="T323">
        <f t="shared" si="79"/>
        <v>1.1440987081441256E-4</v>
      </c>
      <c r="U323">
        <f t="shared" si="80"/>
        <v>1.138824591466414E-2</v>
      </c>
      <c r="X323" s="1"/>
    </row>
    <row r="324" spans="1:24" x14ac:dyDescent="0.3">
      <c r="A324" s="7"/>
      <c r="B324">
        <f t="shared" si="65"/>
        <v>27.000000000000114</v>
      </c>
      <c r="C324">
        <f t="shared" si="66"/>
        <v>0</v>
      </c>
      <c r="D324">
        <f t="shared" si="67"/>
        <v>-1938.4255889397509</v>
      </c>
      <c r="E324">
        <f t="shared" si="68"/>
        <v>0</v>
      </c>
      <c r="F324">
        <f t="shared" si="69"/>
        <v>37799.298984325142</v>
      </c>
      <c r="G324">
        <f t="shared" si="70"/>
        <v>0</v>
      </c>
      <c r="H324">
        <f t="shared" si="71"/>
        <v>52337.490901373494</v>
      </c>
      <c r="I324">
        <f t="shared" si="72"/>
        <v>52337.490901373494</v>
      </c>
      <c r="J324" s="41">
        <f t="shared" si="73"/>
        <v>1938.4255889397509</v>
      </c>
      <c r="K324">
        <f t="shared" si="74"/>
        <v>19.744640914917188</v>
      </c>
      <c r="L324">
        <f t="shared" si="75"/>
        <v>37.78904886216079</v>
      </c>
      <c r="M324" s="41">
        <f t="shared" si="76"/>
        <v>68.365835667966124</v>
      </c>
      <c r="N324" s="5">
        <f t="shared" si="77"/>
        <v>0</v>
      </c>
      <c r="O324" s="4">
        <f>SUM($N$54:N324)*0.1+$O$30</f>
        <v>2.6E-7</v>
      </c>
      <c r="P324" s="4">
        <f>SUM($O$235:O324)</f>
        <v>2.3400000000000006E-5</v>
      </c>
      <c r="Q324" s="5">
        <f t="shared" si="78"/>
        <v>-3.4639720903363491E-6</v>
      </c>
      <c r="R324" s="4">
        <f>SUM($Q$54:Q324)*0.1+$O$8</f>
        <v>1.1406317817594266E-4</v>
      </c>
      <c r="S324" s="4">
        <f>SUM($R$235:R324)</f>
        <v>1.1502285583506128E-2</v>
      </c>
      <c r="T324">
        <f t="shared" si="79"/>
        <v>1.1406347450256301E-4</v>
      </c>
      <c r="U324">
        <f t="shared" si="80"/>
        <v>1.1502309385707416E-2</v>
      </c>
      <c r="X324" s="1"/>
    </row>
    <row r="325" spans="1:24" x14ac:dyDescent="0.3">
      <c r="A325" s="7"/>
      <c r="B325">
        <f t="shared" si="65"/>
        <v>27.100000000000115</v>
      </c>
      <c r="C325">
        <f t="shared" si="66"/>
        <v>0</v>
      </c>
      <c r="D325">
        <f t="shared" si="67"/>
        <v>-1938.4255889397509</v>
      </c>
      <c r="E325">
        <f t="shared" si="68"/>
        <v>0</v>
      </c>
      <c r="F325">
        <f t="shared" si="69"/>
        <v>37799.298984325142</v>
      </c>
      <c r="G325">
        <f t="shared" si="70"/>
        <v>0</v>
      </c>
      <c r="H325">
        <f t="shared" si="71"/>
        <v>52531.333460267473</v>
      </c>
      <c r="I325">
        <f t="shared" si="72"/>
        <v>52531.333460267473</v>
      </c>
      <c r="J325" s="41">
        <f t="shared" si="73"/>
        <v>1938.4255889397509</v>
      </c>
      <c r="K325">
        <f t="shared" si="74"/>
        <v>19.817769214602066</v>
      </c>
      <c r="L325">
        <f t="shared" si="75"/>
        <v>37.78904886216079</v>
      </c>
      <c r="M325" s="41">
        <f t="shared" si="76"/>
        <v>68.386991587315464</v>
      </c>
      <c r="N325" s="5">
        <f t="shared" si="77"/>
        <v>0</v>
      </c>
      <c r="O325" s="4">
        <f>SUM($N$54:N325)*0.1+$O$30</f>
        <v>2.6E-7</v>
      </c>
      <c r="P325" s="4">
        <f>SUM($O$235:O325)</f>
        <v>2.3660000000000007E-5</v>
      </c>
      <c r="Q325" s="5">
        <f t="shared" si="78"/>
        <v>-3.4768016165968544E-6</v>
      </c>
      <c r="R325" s="4">
        <f>SUM($Q$54:Q325)*0.1+$O$8</f>
        <v>1.1371549801428296E-4</v>
      </c>
      <c r="S325" s="4">
        <f>SUM($R$235:R325)</f>
        <v>1.1616001081520411E-2</v>
      </c>
      <c r="T325">
        <f t="shared" si="79"/>
        <v>1.1371579524690663E-4</v>
      </c>
      <c r="U325">
        <f t="shared" si="80"/>
        <v>1.1616025177378163E-2</v>
      </c>
      <c r="X325" s="1"/>
    </row>
    <row r="326" spans="1:24" x14ac:dyDescent="0.3">
      <c r="A326" s="7"/>
      <c r="B326">
        <f t="shared" si="65"/>
        <v>27.200000000000117</v>
      </c>
      <c r="C326">
        <f t="shared" si="66"/>
        <v>0</v>
      </c>
      <c r="D326">
        <f t="shared" si="67"/>
        <v>-1938.4255889397509</v>
      </c>
      <c r="E326">
        <f t="shared" si="68"/>
        <v>0</v>
      </c>
      <c r="F326">
        <f t="shared" si="69"/>
        <v>37799.298984325142</v>
      </c>
      <c r="G326">
        <f t="shared" si="70"/>
        <v>0</v>
      </c>
      <c r="H326">
        <f t="shared" si="71"/>
        <v>52725.176019161452</v>
      </c>
      <c r="I326">
        <f t="shared" si="72"/>
        <v>52725.176019161452</v>
      </c>
      <c r="J326" s="41">
        <f t="shared" si="73"/>
        <v>1938.4255889397509</v>
      </c>
      <c r="K326">
        <f t="shared" si="74"/>
        <v>19.890897514286948</v>
      </c>
      <c r="L326">
        <f t="shared" si="75"/>
        <v>37.78904886216079</v>
      </c>
      <c r="M326" s="41">
        <f t="shared" si="76"/>
        <v>68.408219138084533</v>
      </c>
      <c r="N326" s="5">
        <f t="shared" si="77"/>
        <v>0</v>
      </c>
      <c r="O326" s="4">
        <f>SUM($N$54:N326)*0.1+$O$30</f>
        <v>2.6E-7</v>
      </c>
      <c r="P326" s="4">
        <f>SUM($O$235:O326)</f>
        <v>2.3920000000000008E-5</v>
      </c>
      <c r="Q326" s="5">
        <f t="shared" si="78"/>
        <v>-3.4896311428573597E-6</v>
      </c>
      <c r="R326" s="4">
        <f>SUM($Q$54:Q326)*0.1+$O$8</f>
        <v>1.1336653489999723E-4</v>
      </c>
      <c r="S326" s="4">
        <f>SUM($R$235:R326)</f>
        <v>1.1729367616420409E-2</v>
      </c>
      <c r="T326">
        <f t="shared" si="79"/>
        <v>1.1336683304755536E-4</v>
      </c>
      <c r="U326">
        <f t="shared" si="80"/>
        <v>1.172939200672958E-2</v>
      </c>
      <c r="X326" s="1"/>
    </row>
    <row r="327" spans="1:24" x14ac:dyDescent="0.3">
      <c r="A327" s="7"/>
      <c r="B327">
        <f t="shared" si="65"/>
        <v>27.300000000000118</v>
      </c>
      <c r="C327">
        <f t="shared" si="66"/>
        <v>0</v>
      </c>
      <c r="D327">
        <f t="shared" si="67"/>
        <v>-1938.4255889397509</v>
      </c>
      <c r="E327">
        <f t="shared" si="68"/>
        <v>0</v>
      </c>
      <c r="F327">
        <f t="shared" si="69"/>
        <v>37799.298984325142</v>
      </c>
      <c r="G327">
        <f t="shared" si="70"/>
        <v>0</v>
      </c>
      <c r="H327">
        <f t="shared" si="71"/>
        <v>52919.018578055431</v>
      </c>
      <c r="I327">
        <f t="shared" si="72"/>
        <v>52919.018578055431</v>
      </c>
      <c r="J327" s="41">
        <f t="shared" si="73"/>
        <v>1938.4255889397509</v>
      </c>
      <c r="K327">
        <f t="shared" si="74"/>
        <v>19.964025813971826</v>
      </c>
      <c r="L327">
        <f t="shared" si="75"/>
        <v>37.78904886216079</v>
      </c>
      <c r="M327" s="41">
        <f t="shared" si="76"/>
        <v>68.429518253610851</v>
      </c>
      <c r="N327" s="5">
        <f t="shared" si="77"/>
        <v>0</v>
      </c>
      <c r="O327" s="4">
        <f>SUM($N$54:N327)*0.1+$O$30</f>
        <v>2.6E-7</v>
      </c>
      <c r="P327" s="4">
        <f>SUM($O$235:O327)</f>
        <v>2.4180000000000009E-5</v>
      </c>
      <c r="Q327" s="5">
        <f t="shared" si="78"/>
        <v>-3.5024606691178645E-6</v>
      </c>
      <c r="R327" s="4">
        <f>SUM($Q$54:Q327)*0.1+$O$8</f>
        <v>1.1301628883308545E-4</v>
      </c>
      <c r="S327" s="4">
        <f>SUM($R$235:R327)</f>
        <v>1.1842383905253493E-2</v>
      </c>
      <c r="T327">
        <f t="shared" si="79"/>
        <v>1.1301658790462307E-4</v>
      </c>
      <c r="U327">
        <f t="shared" si="80"/>
        <v>1.1842408590814918E-2</v>
      </c>
      <c r="X327" s="1"/>
    </row>
    <row r="328" spans="1:24" x14ac:dyDescent="0.3">
      <c r="A328" s="7"/>
      <c r="B328">
        <f t="shared" si="65"/>
        <v>27.400000000000119</v>
      </c>
      <c r="C328">
        <f t="shared" si="66"/>
        <v>0</v>
      </c>
      <c r="D328">
        <f t="shared" si="67"/>
        <v>-1938.4255889397509</v>
      </c>
      <c r="E328">
        <f t="shared" si="68"/>
        <v>0</v>
      </c>
      <c r="F328">
        <f t="shared" si="69"/>
        <v>37799.298984325142</v>
      </c>
      <c r="G328">
        <f t="shared" si="70"/>
        <v>0</v>
      </c>
      <c r="H328">
        <f t="shared" si="71"/>
        <v>53112.86113694941</v>
      </c>
      <c r="I328">
        <f t="shared" si="72"/>
        <v>53112.86113694941</v>
      </c>
      <c r="J328" s="41">
        <f t="shared" si="73"/>
        <v>1938.4255889397509</v>
      </c>
      <c r="K328">
        <f t="shared" si="74"/>
        <v>20.037154113656708</v>
      </c>
      <c r="L328">
        <f t="shared" si="75"/>
        <v>37.78904886216079</v>
      </c>
      <c r="M328" s="41">
        <f t="shared" si="76"/>
        <v>68.450888867090384</v>
      </c>
      <c r="N328" s="5">
        <f t="shared" si="77"/>
        <v>0</v>
      </c>
      <c r="O328" s="4">
        <f>SUM($N$54:N328)*0.1+$O$30</f>
        <v>2.6E-7</v>
      </c>
      <c r="P328" s="4">
        <f>SUM($O$235:O328)</f>
        <v>2.444000000000001E-5</v>
      </c>
      <c r="Q328" s="5">
        <f t="shared" si="78"/>
        <v>-3.5152901953783698E-6</v>
      </c>
      <c r="R328" s="4">
        <f>SUM($Q$54:Q328)*0.1+$O$8</f>
        <v>1.1266475981354761E-4</v>
      </c>
      <c r="S328" s="4">
        <f>SUM($R$235:R328)</f>
        <v>1.1955048665067041E-2</v>
      </c>
      <c r="T328">
        <f t="shared" si="79"/>
        <v>1.126650598182257E-4</v>
      </c>
      <c r="U328">
        <f t="shared" si="80"/>
        <v>1.1955073646687469E-2</v>
      </c>
      <c r="X328" s="1"/>
    </row>
    <row r="329" spans="1:24" x14ac:dyDescent="0.3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571.48599658184366</v>
      </c>
      <c r="E329">
        <f t="shared" si="68"/>
        <v>-230.67194220781573</v>
      </c>
      <c r="F329">
        <f t="shared" si="69"/>
        <v>37799.298984325142</v>
      </c>
      <c r="G329">
        <f t="shared" si="70"/>
        <v>-2.786338638950431E-11</v>
      </c>
      <c r="H329">
        <f t="shared" si="71"/>
        <v>53275.893695843384</v>
      </c>
      <c r="I329">
        <f t="shared" si="72"/>
        <v>53275.893695843384</v>
      </c>
      <c r="J329" s="41">
        <f t="shared" si="73"/>
        <v>616.28385441375053</v>
      </c>
      <c r="K329">
        <f t="shared" si="74"/>
        <v>20.098659151008757</v>
      </c>
      <c r="L329">
        <f t="shared" si="75"/>
        <v>37.78904886216079</v>
      </c>
      <c r="M329" s="41">
        <f t="shared" si="76"/>
        <v>68.468918067899651</v>
      </c>
      <c r="N329" s="5">
        <f t="shared" si="77"/>
        <v>1.8441463496479479E-21</v>
      </c>
      <c r="O329" s="4">
        <f>SUM($N$54:N329)*0.1+$O$30</f>
        <v>2.6000000000000016E-7</v>
      </c>
      <c r="P329" s="4">
        <f>SUM($O$235:O329)</f>
        <v>2.4700000000000011E-5</v>
      </c>
      <c r="Q329" s="5">
        <f t="shared" si="78"/>
        <v>-3.5260805528085541E-6</v>
      </c>
      <c r="R329" s="4">
        <f>SUM($Q$54:Q329)*0.1+$O$8</f>
        <v>1.1231215175826675E-4</v>
      </c>
      <c r="S329" s="4">
        <f>SUM($R$235:R329)</f>
        <v>1.2067360816825308E-2</v>
      </c>
      <c r="T329">
        <f t="shared" si="79"/>
        <v>1.1231245270481782E-4</v>
      </c>
      <c r="U329">
        <f t="shared" si="80"/>
        <v>1.2067386095317028E-2</v>
      </c>
      <c r="X329" s="1"/>
    </row>
    <row r="330" spans="1:24" x14ac:dyDescent="0.3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571.48599658184366</v>
      </c>
      <c r="E330">
        <f t="shared" si="68"/>
        <v>-230.67194220781573</v>
      </c>
      <c r="F330">
        <f t="shared" si="69"/>
        <v>37799.298984325142</v>
      </c>
      <c r="G330">
        <f t="shared" si="70"/>
        <v>-23.067194220809764</v>
      </c>
      <c r="H330">
        <f t="shared" si="71"/>
        <v>53469.606254737359</v>
      </c>
      <c r="I330">
        <f t="shared" si="72"/>
        <v>53469.611230418515</v>
      </c>
      <c r="J330" s="41">
        <f t="shared" si="73"/>
        <v>616.28385441375053</v>
      </c>
      <c r="K330">
        <f t="shared" si="74"/>
        <v>20.171740284499027</v>
      </c>
      <c r="L330">
        <f t="shared" si="75"/>
        <v>37.78904886216079</v>
      </c>
      <c r="M330" s="41">
        <f t="shared" si="76"/>
        <v>68.490406246609524</v>
      </c>
      <c r="N330" s="5">
        <f t="shared" si="77"/>
        <v>1.5267089729965641E-9</v>
      </c>
      <c r="O330" s="4">
        <f>SUM($N$54:N330)*0.1+$O$30</f>
        <v>2.6015267089729986E-7</v>
      </c>
      <c r="P330" s="4">
        <f>SUM($O$235:O330)</f>
        <v>2.4960152670897312E-5</v>
      </c>
      <c r="Q330" s="5">
        <f t="shared" si="78"/>
        <v>-3.5389014749811676E-6</v>
      </c>
      <c r="R330" s="4">
        <f>SUM($Q$54:Q330)*0.1+$O$8</f>
        <v>1.1195826161076864E-4</v>
      </c>
      <c r="S330" s="4">
        <f>SUM($R$235:R330)</f>
        <v>1.2179319078436076E-2</v>
      </c>
      <c r="T330">
        <f t="shared" si="79"/>
        <v>1.1195856386323238E-4</v>
      </c>
      <c r="U330">
        <f t="shared" si="80"/>
        <v>1.2179344654930263E-2</v>
      </c>
      <c r="X330" s="1"/>
    </row>
    <row r="331" spans="1:24" x14ac:dyDescent="0.3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571.48599658184366</v>
      </c>
      <c r="E331">
        <f t="shared" si="68"/>
        <v>-230.67194220781573</v>
      </c>
      <c r="F331">
        <f t="shared" si="69"/>
        <v>37799.298984325142</v>
      </c>
      <c r="G331">
        <f t="shared" si="70"/>
        <v>-46.134388441591668</v>
      </c>
      <c r="H331">
        <f t="shared" si="71"/>
        <v>53663.31881363134</v>
      </c>
      <c r="I331">
        <f t="shared" si="72"/>
        <v>53663.338644508847</v>
      </c>
      <c r="J331" s="41">
        <f t="shared" si="73"/>
        <v>616.28385441375053</v>
      </c>
      <c r="K331">
        <f t="shared" si="74"/>
        <v>20.244825145097277</v>
      </c>
      <c r="L331">
        <f t="shared" si="75"/>
        <v>37.78904886216079</v>
      </c>
      <c r="M331" s="41">
        <f t="shared" si="76"/>
        <v>68.511966742138497</v>
      </c>
      <c r="N331" s="5">
        <f t="shared" si="77"/>
        <v>3.0534179459912844E-9</v>
      </c>
      <c r="O331" s="4">
        <f>SUM($N$54:N331)*0.1+$O$30</f>
        <v>2.6045801269189895E-7</v>
      </c>
      <c r="P331" s="4">
        <f>SUM($O$235:O331)</f>
        <v>2.522061068358921E-5</v>
      </c>
      <c r="Q331" s="5">
        <f t="shared" si="78"/>
        <v>-3.5517223971537814E-6</v>
      </c>
      <c r="R331" s="4">
        <f>SUM($Q$54:Q331)*0.1+$O$8</f>
        <v>1.1160308937105325E-4</v>
      </c>
      <c r="S331" s="4">
        <f>SUM($R$235:R331)</f>
        <v>1.229092216780713E-2</v>
      </c>
      <c r="T331">
        <f t="shared" si="79"/>
        <v>1.1160339329760397E-4</v>
      </c>
      <c r="U331">
        <f t="shared" si="80"/>
        <v>1.2290948043755452E-2</v>
      </c>
      <c r="X331" s="1"/>
    </row>
    <row r="332" spans="1:24" x14ac:dyDescent="0.3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571.48599658184366</v>
      </c>
      <c r="E332">
        <f t="shared" si="68"/>
        <v>-230.67194220781573</v>
      </c>
      <c r="F332">
        <f t="shared" si="69"/>
        <v>37799.298984325142</v>
      </c>
      <c r="G332">
        <f t="shared" si="70"/>
        <v>-69.201582662373568</v>
      </c>
      <c r="H332">
        <f t="shared" si="71"/>
        <v>53857.031372525322</v>
      </c>
      <c r="I332">
        <f t="shared" si="72"/>
        <v>53857.075831502581</v>
      </c>
      <c r="J332" s="41">
        <f t="shared" si="73"/>
        <v>616.28385441375053</v>
      </c>
      <c r="K332">
        <f t="shared" si="74"/>
        <v>20.317913692583549</v>
      </c>
      <c r="L332">
        <f t="shared" si="75"/>
        <v>37.78904886216079</v>
      </c>
      <c r="M332" s="41">
        <f t="shared" si="76"/>
        <v>68.533599486234493</v>
      </c>
      <c r="N332" s="5">
        <f t="shared" si="77"/>
        <v>4.5801269189860047E-9</v>
      </c>
      <c r="O332" s="4">
        <f>SUM($N$54:N332)*0.1+$O$30</f>
        <v>2.6091602538379758E-7</v>
      </c>
      <c r="P332" s="4">
        <f>SUM($O$235:O332)</f>
        <v>2.5481526708973009E-5</v>
      </c>
      <c r="Q332" s="5">
        <f t="shared" si="78"/>
        <v>-3.5645433193263949E-6</v>
      </c>
      <c r="R332" s="4">
        <f>SUM($Q$54:Q332)*0.1+$O$8</f>
        <v>1.1124663503912061E-4</v>
      </c>
      <c r="S332" s="4">
        <f>SUM($R$235:R332)</f>
        <v>1.2402168802846251E-2</v>
      </c>
      <c r="T332">
        <f t="shared" si="79"/>
        <v>1.1124694101277393E-4</v>
      </c>
      <c r="U332">
        <f t="shared" si="80"/>
        <v>1.2402194980022537E-2</v>
      </c>
      <c r="X332" s="1"/>
    </row>
    <row r="333" spans="1:24" x14ac:dyDescent="0.3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571.48599658184366</v>
      </c>
      <c r="E333">
        <f t="shared" si="68"/>
        <v>-230.67194220781573</v>
      </c>
      <c r="F333">
        <f t="shared" si="69"/>
        <v>37799.298984325142</v>
      </c>
      <c r="G333">
        <f t="shared" si="70"/>
        <v>-92.268776883155468</v>
      </c>
      <c r="H333">
        <f t="shared" si="71"/>
        <v>54050.743931419296</v>
      </c>
      <c r="I333">
        <f t="shared" si="72"/>
        <v>54050.822686311141</v>
      </c>
      <c r="J333" s="41">
        <f t="shared" si="73"/>
        <v>616.28385441375053</v>
      </c>
      <c r="K333">
        <f t="shared" si="74"/>
        <v>20.391005887312534</v>
      </c>
      <c r="L333">
        <f t="shared" si="75"/>
        <v>37.78904886216079</v>
      </c>
      <c r="M333" s="41">
        <f t="shared" si="76"/>
        <v>68.555304410503069</v>
      </c>
      <c r="N333" s="5">
        <f t="shared" si="77"/>
        <v>6.1068358919807242E-9</v>
      </c>
      <c r="O333" s="4">
        <f>SUM($N$54:N333)*0.1+$O$30</f>
        <v>2.6152670897299565E-7</v>
      </c>
      <c r="P333" s="4">
        <f>SUM($O$235:O333)</f>
        <v>2.5743053417946004E-5</v>
      </c>
      <c r="Q333" s="5">
        <f t="shared" si="78"/>
        <v>-3.5773642414990083E-6</v>
      </c>
      <c r="R333" s="4">
        <f>SUM($Q$54:Q333)*0.1+$O$8</f>
        <v>1.1088889861497072E-4</v>
      </c>
      <c r="S333" s="4">
        <f>SUM($R$235:R333)</f>
        <v>1.2513057701461222E-2</v>
      </c>
      <c r="T333">
        <f t="shared" si="79"/>
        <v>1.1088920701430217E-4</v>
      </c>
      <c r="U333">
        <f t="shared" si="80"/>
        <v>1.2513084181963185E-2</v>
      </c>
      <c r="X333" s="1"/>
    </row>
    <row r="334" spans="1:24" x14ac:dyDescent="0.3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571.48599658184366</v>
      </c>
      <c r="E334">
        <f t="shared" si="68"/>
        <v>-230.67194220781573</v>
      </c>
      <c r="F334">
        <f t="shared" si="69"/>
        <v>37799.298984325142</v>
      </c>
      <c r="G334">
        <f t="shared" si="70"/>
        <v>-115.33597110393737</v>
      </c>
      <c r="H334">
        <f t="shared" si="71"/>
        <v>54244.456490313278</v>
      </c>
      <c r="I334">
        <f t="shared" si="72"/>
        <v>54244.579105342134</v>
      </c>
      <c r="J334" s="41">
        <f t="shared" si="73"/>
        <v>616.28385441375053</v>
      </c>
      <c r="K334">
        <f t="shared" si="74"/>
        <v>20.464101690203361</v>
      </c>
      <c r="L334">
        <f t="shared" si="75"/>
        <v>37.78904886216079</v>
      </c>
      <c r="M334" s="41">
        <f t="shared" si="76"/>
        <v>68.577081446408258</v>
      </c>
      <c r="N334" s="5">
        <f t="shared" si="77"/>
        <v>7.6335448649754436E-9</v>
      </c>
      <c r="O334" s="4">
        <f>SUM($N$54:N334)*0.1+$O$30</f>
        <v>2.6229006345949321E-7</v>
      </c>
      <c r="P334" s="4">
        <f>SUM($O$235:O334)</f>
        <v>2.6005343481405498E-5</v>
      </c>
      <c r="Q334" s="5">
        <f t="shared" si="78"/>
        <v>-3.5901851636716218E-6</v>
      </c>
      <c r="R334" s="4">
        <f>SUM($Q$54:Q334)*0.1+$O$8</f>
        <v>1.1052988009860356E-4</v>
      </c>
      <c r="S334" s="4">
        <f>SUM($R$235:R334)</f>
        <v>1.2623587581559825E-2</v>
      </c>
      <c r="T334">
        <f t="shared" si="79"/>
        <v>1.1053019130847946E-4</v>
      </c>
      <c r="U334">
        <f t="shared" si="80"/>
        <v>1.262361436781087E-2</v>
      </c>
      <c r="X334" s="1"/>
    </row>
    <row r="335" spans="1:24" x14ac:dyDescent="0.3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571.48599658184366</v>
      </c>
      <c r="E335">
        <f t="shared" si="68"/>
        <v>-230.67194220781573</v>
      </c>
      <c r="F335">
        <f t="shared" si="69"/>
        <v>37799.298984325142</v>
      </c>
      <c r="G335">
        <f t="shared" si="70"/>
        <v>-138.40316532471928</v>
      </c>
      <c r="H335">
        <f t="shared" si="71"/>
        <v>54438.169049207245</v>
      </c>
      <c r="I335">
        <f t="shared" si="72"/>
        <v>54438.344986472883</v>
      </c>
      <c r="J335" s="41">
        <f t="shared" si="73"/>
        <v>616.28385441375053</v>
      </c>
      <c r="K335">
        <f t="shared" si="74"/>
        <v>20.537201062729618</v>
      </c>
      <c r="L335">
        <f t="shared" si="75"/>
        <v>37.78904886216079</v>
      </c>
      <c r="M335" s="41">
        <f t="shared" si="76"/>
        <v>68.598930525273573</v>
      </c>
      <c r="N335" s="5">
        <f t="shared" si="77"/>
        <v>9.1602538379701648E-9</v>
      </c>
      <c r="O335" s="4">
        <f>SUM($N$54:N335)*0.1+$O$30</f>
        <v>2.6320608884329021E-7</v>
      </c>
      <c r="P335" s="4">
        <f>SUM($O$235:O335)</f>
        <v>2.6268549570248789E-5</v>
      </c>
      <c r="Q335" s="5">
        <f t="shared" si="78"/>
        <v>-3.6030060858442348E-6</v>
      </c>
      <c r="R335" s="4">
        <f>SUM($Q$54:Q335)*0.1+$O$8</f>
        <v>1.1016957949001913E-4</v>
      </c>
      <c r="S335" s="4">
        <f>SUM($R$235:R335)</f>
        <v>1.2733757161049844E-2</v>
      </c>
      <c r="T335">
        <f t="shared" si="79"/>
        <v>1.1016989390233997E-4</v>
      </c>
      <c r="U335">
        <f t="shared" si="80"/>
        <v>1.2733784255800972E-2</v>
      </c>
      <c r="X335" s="1"/>
    </row>
    <row r="336" spans="1:24" x14ac:dyDescent="0.3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571.48599658184366</v>
      </c>
      <c r="E336">
        <f t="shared" si="68"/>
        <v>-230.67194220781573</v>
      </c>
      <c r="F336">
        <f t="shared" si="69"/>
        <v>37799.298984325142</v>
      </c>
      <c r="G336">
        <f t="shared" si="70"/>
        <v>-161.47035954550117</v>
      </c>
      <c r="H336">
        <f t="shared" si="71"/>
        <v>54631.881608101226</v>
      </c>
      <c r="I336">
        <f t="shared" si="72"/>
        <v>54632.120229024622</v>
      </c>
      <c r="J336" s="41">
        <f t="shared" si="73"/>
        <v>616.28385441375053</v>
      </c>
      <c r="K336">
        <f t="shared" si="74"/>
        <v>20.610303966909626</v>
      </c>
      <c r="L336">
        <f t="shared" si="75"/>
        <v>37.78904886216079</v>
      </c>
      <c r="M336" s="41">
        <f t="shared" si="76"/>
        <v>68.620851578282952</v>
      </c>
      <c r="N336" s="5">
        <f t="shared" si="77"/>
        <v>1.0686962810964884E-8</v>
      </c>
      <c r="O336" s="4">
        <f>SUM($N$54:N336)*0.1+$O$30</f>
        <v>2.642747851243867E-7</v>
      </c>
      <c r="P336" s="4">
        <f>SUM($O$235:O336)</f>
        <v>2.6532824355373175E-5</v>
      </c>
      <c r="Q336" s="5">
        <f t="shared" si="78"/>
        <v>-3.6158270080168486E-6</v>
      </c>
      <c r="R336" s="4">
        <f>SUM($Q$54:Q336)*0.1+$O$8</f>
        <v>1.0980799678921745E-4</v>
      </c>
      <c r="S336" s="4">
        <f>SUM($R$235:R336)</f>
        <v>1.2843565157839061E-2</v>
      </c>
      <c r="T336">
        <f t="shared" si="79"/>
        <v>1.0980831480367433E-4</v>
      </c>
      <c r="U336">
        <f t="shared" si="80"/>
        <v>1.284359256417089E-2</v>
      </c>
      <c r="X336" s="1"/>
    </row>
    <row r="337" spans="1:24" x14ac:dyDescent="0.3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571.48599658184366</v>
      </c>
      <c r="E337">
        <f t="shared" si="68"/>
        <v>-230.67194220781573</v>
      </c>
      <c r="F337">
        <f t="shared" si="69"/>
        <v>37799.298984325142</v>
      </c>
      <c r="G337">
        <f t="shared" si="70"/>
        <v>-184.53755376628308</v>
      </c>
      <c r="H337">
        <f t="shared" si="71"/>
        <v>54825.594166995208</v>
      </c>
      <c r="I337">
        <f t="shared" si="72"/>
        <v>54825.904733737036</v>
      </c>
      <c r="J337" s="41">
        <f t="shared" si="73"/>
        <v>616.28385441375053</v>
      </c>
      <c r="K337">
        <f t="shared" si="74"/>
        <v>20.683410365296815</v>
      </c>
      <c r="L337">
        <f t="shared" si="75"/>
        <v>37.78904886216079</v>
      </c>
      <c r="M337" s="41">
        <f t="shared" si="76"/>
        <v>68.642844536481704</v>
      </c>
      <c r="N337" s="5">
        <f t="shared" si="77"/>
        <v>1.2213671783959605E-8</v>
      </c>
      <c r="O337" s="4">
        <f>SUM($N$54:N337)*0.1+$O$30</f>
        <v>2.6549615230278263E-7</v>
      </c>
      <c r="P337" s="4">
        <f>SUM($O$235:O337)</f>
        <v>2.6798320507675958E-5</v>
      </c>
      <c r="Q337" s="5">
        <f t="shared" si="78"/>
        <v>-3.6286479301894621E-6</v>
      </c>
      <c r="R337" s="4">
        <f>SUM($Q$54:Q337)*0.1+$O$8</f>
        <v>1.0944513199619851E-4</v>
      </c>
      <c r="S337" s="4">
        <f>SUM($R$235:R337)</f>
        <v>1.2953010289835259E-2</v>
      </c>
      <c r="T337">
        <f t="shared" si="79"/>
        <v>1.0944545402104284E-4</v>
      </c>
      <c r="U337">
        <f t="shared" si="80"/>
        <v>1.2953038011160167E-2</v>
      </c>
      <c r="X337" s="1"/>
    </row>
    <row r="338" spans="1:24" x14ac:dyDescent="0.3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571.48599658184366</v>
      </c>
      <c r="E338">
        <f t="shared" si="68"/>
        <v>-230.67194220781573</v>
      </c>
      <c r="F338">
        <f t="shared" si="69"/>
        <v>37799.298984325142</v>
      </c>
      <c r="G338">
        <f t="shared" si="70"/>
        <v>-207.60474798706497</v>
      </c>
      <c r="H338">
        <f t="shared" si="71"/>
        <v>55019.306725889182</v>
      </c>
      <c r="I338">
        <f t="shared" si="72"/>
        <v>55019.698402743554</v>
      </c>
      <c r="J338" s="41">
        <f t="shared" si="73"/>
        <v>616.28385441375053</v>
      </c>
      <c r="K338">
        <f t="shared" si="74"/>
        <v>20.756520220970419</v>
      </c>
      <c r="L338">
        <f t="shared" si="75"/>
        <v>37.78904886216079</v>
      </c>
      <c r="M338" s="41">
        <f t="shared" si="76"/>
        <v>68.664909330777405</v>
      </c>
      <c r="N338" s="5">
        <f t="shared" si="77"/>
        <v>1.3740380756954325E-8</v>
      </c>
      <c r="O338" s="4">
        <f>SUM($N$54:N338)*0.1+$O$30</f>
        <v>2.668701903784781E-7</v>
      </c>
      <c r="P338" s="4">
        <f>SUM($O$235:O338)</f>
        <v>2.7065190698054437E-5</v>
      </c>
      <c r="Q338" s="5">
        <f t="shared" si="78"/>
        <v>-3.6414688523620755E-6</v>
      </c>
      <c r="R338" s="4">
        <f>SUM($Q$54:Q338)*0.1+$O$8</f>
        <v>1.0908098511096229E-4</v>
      </c>
      <c r="S338" s="4">
        <f>SUM($R$235:R338)</f>
        <v>1.3062091274946222E-2</v>
      </c>
      <c r="T338">
        <f t="shared" si="79"/>
        <v>1.0908131156378938E-4</v>
      </c>
      <c r="U338">
        <f t="shared" si="80"/>
        <v>1.3062119315010629E-2</v>
      </c>
      <c r="X338" s="1"/>
    </row>
    <row r="339" spans="1:24" x14ac:dyDescent="0.3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571.48599658184366</v>
      </c>
      <c r="E339">
        <f t="shared" si="68"/>
        <v>-230.67194220781573</v>
      </c>
      <c r="F339">
        <f t="shared" si="69"/>
        <v>37799.298984325142</v>
      </c>
      <c r="G339">
        <f t="shared" si="70"/>
        <v>-230.67194220784688</v>
      </c>
      <c r="H339">
        <f t="shared" si="71"/>
        <v>55213.019284783164</v>
      </c>
      <c r="I339">
        <f t="shared" si="72"/>
        <v>55213.501139547014</v>
      </c>
      <c r="J339" s="41">
        <f t="shared" si="73"/>
        <v>616.28385441375053</v>
      </c>
      <c r="K339">
        <f t="shared" si="74"/>
        <v>20.829633497526292</v>
      </c>
      <c r="L339">
        <f t="shared" si="75"/>
        <v>37.78904886216079</v>
      </c>
      <c r="M339" s="41">
        <f t="shared" si="76"/>
        <v>68.687045891940912</v>
      </c>
      <c r="N339" s="5">
        <f t="shared" si="77"/>
        <v>1.5267089729949044E-8</v>
      </c>
      <c r="O339" s="4">
        <f>SUM($N$54:N339)*0.1+$O$30</f>
        <v>2.6839689935147301E-7</v>
      </c>
      <c r="P339" s="4">
        <f>SUM($O$235:O339)</f>
        <v>2.733358759740591E-5</v>
      </c>
      <c r="Q339" s="5">
        <f t="shared" si="78"/>
        <v>-3.654289774534689E-6</v>
      </c>
      <c r="R339" s="4">
        <f>SUM($Q$54:Q339)*0.1+$O$8</f>
        <v>1.0871555613350882E-4</v>
      </c>
      <c r="S339" s="4">
        <f>SUM($R$235:R339)</f>
        <v>1.3170806831079731E-2</v>
      </c>
      <c r="T339">
        <f t="shared" si="79"/>
        <v>1.0871588744205554E-4</v>
      </c>
      <c r="U339">
        <f t="shared" si="80"/>
        <v>1.3170835193966534E-2</v>
      </c>
      <c r="X339" s="1"/>
    </row>
    <row r="340" spans="1:24" x14ac:dyDescent="0.3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571.48599658184366</v>
      </c>
      <c r="E340">
        <f t="shared" si="68"/>
        <v>-230.67194220781573</v>
      </c>
      <c r="F340">
        <f t="shared" si="69"/>
        <v>37799.298984325142</v>
      </c>
      <c r="G340">
        <f t="shared" si="70"/>
        <v>-253.73913642862877</v>
      </c>
      <c r="H340">
        <f t="shared" si="71"/>
        <v>55406.731843677146</v>
      </c>
      <c r="I340">
        <f t="shared" si="72"/>
        <v>55407.312848995869</v>
      </c>
      <c r="J340" s="41">
        <f t="shared" si="73"/>
        <v>616.28385441375053</v>
      </c>
      <c r="K340">
        <f t="shared" si="74"/>
        <v>20.902750159067921</v>
      </c>
      <c r="L340">
        <f t="shared" si="75"/>
        <v>37.78904886216079</v>
      </c>
      <c r="M340" s="41">
        <f t="shared" si="76"/>
        <v>68.709254150607265</v>
      </c>
      <c r="N340" s="5">
        <f t="shared" si="77"/>
        <v>1.6793798702943765E-8</v>
      </c>
      <c r="O340" s="4">
        <f>SUM($N$54:N340)*0.1+$O$30</f>
        <v>2.7007627922176736E-7</v>
      </c>
      <c r="P340" s="4">
        <f>SUM($O$235:O340)</f>
        <v>2.7603663876627679E-5</v>
      </c>
      <c r="Q340" s="5">
        <f t="shared" si="78"/>
        <v>-3.6671106967073028E-6</v>
      </c>
      <c r="R340" s="4">
        <f>SUM($Q$54:Q340)*0.1+$O$8</f>
        <v>1.0834884506383809E-4</v>
      </c>
      <c r="S340" s="4">
        <f>SUM($R$235:R340)</f>
        <v>1.3279155676143569E-2</v>
      </c>
      <c r="T340">
        <f t="shared" si="79"/>
        <v>1.083491816667952E-4</v>
      </c>
      <c r="U340">
        <f t="shared" si="80"/>
        <v>1.3279184366274736E-2</v>
      </c>
      <c r="X340" s="1"/>
    </row>
    <row r="341" spans="1:24" x14ac:dyDescent="0.3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571.48599658184366</v>
      </c>
      <c r="E341">
        <f t="shared" si="68"/>
        <v>-230.67194220781573</v>
      </c>
      <c r="F341">
        <f t="shared" si="69"/>
        <v>37799.298984325142</v>
      </c>
      <c r="G341">
        <f t="shared" si="70"/>
        <v>-276.80633064941065</v>
      </c>
      <c r="H341">
        <f t="shared" si="71"/>
        <v>55600.444402571113</v>
      </c>
      <c r="I341">
        <f t="shared" si="72"/>
        <v>55601.133437260876</v>
      </c>
      <c r="J341" s="41">
        <f t="shared" si="73"/>
        <v>616.28385441375053</v>
      </c>
      <c r="K341">
        <f t="shared" si="74"/>
        <v>20.975870170197652</v>
      </c>
      <c r="L341">
        <f t="shared" si="75"/>
        <v>37.78904886216079</v>
      </c>
      <c r="M341" s="41">
        <f t="shared" si="76"/>
        <v>68.731534037276617</v>
      </c>
      <c r="N341" s="5">
        <f t="shared" si="77"/>
        <v>1.8320507675938483E-8</v>
      </c>
      <c r="O341" s="4">
        <f>SUM($N$54:N341)*0.1+$O$30</f>
        <v>2.7190832998936119E-7</v>
      </c>
      <c r="P341" s="4">
        <f>SUM($O$235:O341)</f>
        <v>2.787557220661704E-5</v>
      </c>
      <c r="Q341" s="5">
        <f t="shared" si="78"/>
        <v>-3.6799316188799154E-6</v>
      </c>
      <c r="R341" s="4">
        <f>SUM($Q$54:Q341)*0.1+$O$8</f>
        <v>1.079808519019501E-4</v>
      </c>
      <c r="S341" s="4">
        <f>SUM($R$235:R341)</f>
        <v>1.338713652804552E-2</v>
      </c>
      <c r="T341">
        <f t="shared" si="79"/>
        <v>1.0798119424978962E-4</v>
      </c>
      <c r="U341">
        <f t="shared" si="80"/>
        <v>1.3387165550184868E-2</v>
      </c>
      <c r="X341" s="1"/>
    </row>
    <row r="342" spans="1:24" x14ac:dyDescent="0.3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571.48599658184366</v>
      </c>
      <c r="E342">
        <f t="shared" si="68"/>
        <v>-230.67194220781573</v>
      </c>
      <c r="F342">
        <f t="shared" si="69"/>
        <v>37799.298984325142</v>
      </c>
      <c r="G342">
        <f t="shared" si="70"/>
        <v>-299.87352487019257</v>
      </c>
      <c r="H342">
        <f t="shared" si="71"/>
        <v>55794.156961465094</v>
      </c>
      <c r="I342">
        <f t="shared" si="72"/>
        <v>55794.962811812336</v>
      </c>
      <c r="J342" s="41">
        <f t="shared" si="73"/>
        <v>616.28385441375053</v>
      </c>
      <c r="K342">
        <f t="shared" si="74"/>
        <v>21.04899349600808</v>
      </c>
      <c r="L342">
        <f t="shared" si="75"/>
        <v>37.78904886216079</v>
      </c>
      <c r="M342" s="41">
        <f t="shared" si="76"/>
        <v>68.753885482315241</v>
      </c>
      <c r="N342" s="5">
        <f t="shared" si="77"/>
        <v>1.9847216648933204E-8</v>
      </c>
      <c r="O342" s="4">
        <f>SUM($N$54:N342)*0.1+$O$30</f>
        <v>2.7389305165425452E-7</v>
      </c>
      <c r="P342" s="4">
        <f>SUM($O$235:O342)</f>
        <v>2.8149465258271292E-5</v>
      </c>
      <c r="Q342" s="5">
        <f t="shared" si="78"/>
        <v>-3.6927525410525293E-6</v>
      </c>
      <c r="R342" s="4">
        <f>SUM($Q$54:Q342)*0.1+$O$8</f>
        <v>1.0761157664784484E-4</v>
      </c>
      <c r="S342" s="4">
        <f>SUM($R$235:R342)</f>
        <v>1.3494748104693364E-2</v>
      </c>
      <c r="T342">
        <f t="shared" si="79"/>
        <v>1.0761192520366287E-4</v>
      </c>
      <c r="U342">
        <f t="shared" si="80"/>
        <v>1.3494777463949507E-2</v>
      </c>
      <c r="X342" s="1"/>
    </row>
    <row r="343" spans="1:24" x14ac:dyDescent="0.3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571.48599658184366</v>
      </c>
      <c r="E343">
        <f t="shared" si="68"/>
        <v>-230.67194220781573</v>
      </c>
      <c r="F343">
        <f t="shared" si="69"/>
        <v>37799.298984325142</v>
      </c>
      <c r="G343">
        <f t="shared" si="70"/>
        <v>-322.94071909097448</v>
      </c>
      <c r="H343">
        <f t="shared" si="71"/>
        <v>55987.869520359076</v>
      </c>
      <c r="I343">
        <f t="shared" si="72"/>
        <v>55988.800881397699</v>
      </c>
      <c r="J343" s="41">
        <f t="shared" si="73"/>
        <v>616.28385441375053</v>
      </c>
      <c r="K343">
        <f t="shared" si="74"/>
        <v>21.122120102073627</v>
      </c>
      <c r="L343">
        <f t="shared" si="75"/>
        <v>37.78904886216079</v>
      </c>
      <c r="M343" s="41">
        <f t="shared" si="76"/>
        <v>68.776308415956365</v>
      </c>
      <c r="N343" s="5">
        <f t="shared" si="77"/>
        <v>2.1373925621927926E-8</v>
      </c>
      <c r="O343" s="4">
        <f>SUM($N$54:N343)*0.1+$O$30</f>
        <v>2.7603044421644735E-7</v>
      </c>
      <c r="P343" s="4">
        <f>SUM($O$235:O343)</f>
        <v>2.8425495702487741E-5</v>
      </c>
      <c r="Q343" s="5">
        <f t="shared" si="78"/>
        <v>-3.7055734632251432E-6</v>
      </c>
      <c r="R343" s="4">
        <f>SUM($Q$54:Q343)*0.1+$O$8</f>
        <v>1.0724101930152233E-4</v>
      </c>
      <c r="S343" s="4">
        <f>SUM($R$235:R343)</f>
        <v>1.3601989123994887E-2</v>
      </c>
      <c r="T343">
        <f t="shared" si="79"/>
        <v>1.0724137454189786E-4</v>
      </c>
      <c r="U343">
        <f t="shared" si="80"/>
        <v>1.360201882582439E-2</v>
      </c>
      <c r="X343" s="1"/>
    </row>
    <row r="344" spans="1:24" x14ac:dyDescent="0.3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571.48599658184366</v>
      </c>
      <c r="E344">
        <f t="shared" si="68"/>
        <v>-230.67194220781573</v>
      </c>
      <c r="F344">
        <f t="shared" si="69"/>
        <v>37799.298984325142</v>
      </c>
      <c r="G344">
        <f t="shared" si="70"/>
        <v>-346.0079133117564</v>
      </c>
      <c r="H344">
        <f t="shared" si="71"/>
        <v>56181.58207925305</v>
      </c>
      <c r="I344">
        <f t="shared" si="72"/>
        <v>56182.647556019656</v>
      </c>
      <c r="J344" s="41">
        <f t="shared" si="73"/>
        <v>616.28385441375053</v>
      </c>
      <c r="K344">
        <f t="shared" si="74"/>
        <v>21.195249954442243</v>
      </c>
      <c r="L344">
        <f t="shared" si="75"/>
        <v>37.78904886216079</v>
      </c>
      <c r="M344" s="41">
        <f t="shared" si="76"/>
        <v>68.798802768301215</v>
      </c>
      <c r="N344" s="5">
        <f t="shared" si="77"/>
        <v>2.2900634594922647E-8</v>
      </c>
      <c r="O344" s="4">
        <f>SUM($N$54:N344)*0.1+$O$30</f>
        <v>2.783205076759396E-7</v>
      </c>
      <c r="P344" s="4">
        <f>SUM($O$235:O344)</f>
        <v>2.8703816210163682E-5</v>
      </c>
      <c r="Q344" s="5">
        <f t="shared" si="78"/>
        <v>-3.7183943853977562E-6</v>
      </c>
      <c r="R344" s="4">
        <f>SUM($Q$54:Q344)*0.1+$O$8</f>
        <v>1.0686917986298256E-4</v>
      </c>
      <c r="S344" s="4">
        <f>SUM($R$235:R344)</f>
        <v>1.370885830385787E-2</v>
      </c>
      <c r="T344">
        <f t="shared" si="79"/>
        <v>1.0686954227885283E-4</v>
      </c>
      <c r="U344">
        <f t="shared" si="80"/>
        <v>1.3708888354068608E-2</v>
      </c>
      <c r="X344" s="1"/>
    </row>
    <row r="345" spans="1:24" x14ac:dyDescent="0.3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571.48599658184366</v>
      </c>
      <c r="E345">
        <f t="shared" si="68"/>
        <v>-230.67194220781573</v>
      </c>
      <c r="F345">
        <f t="shared" si="69"/>
        <v>37799.298984325142</v>
      </c>
      <c r="G345">
        <f t="shared" si="70"/>
        <v>-369.07510753253825</v>
      </c>
      <c r="H345">
        <f t="shared" si="71"/>
        <v>56375.294638147032</v>
      </c>
      <c r="I345">
        <f t="shared" si="72"/>
        <v>56376.502746914775</v>
      </c>
      <c r="J345" s="41">
        <f t="shared" si="73"/>
        <v>616.28385441375053</v>
      </c>
      <c r="K345">
        <f t="shared" si="74"/>
        <v>21.268383019627382</v>
      </c>
      <c r="L345">
        <f t="shared" si="75"/>
        <v>37.78904886216079</v>
      </c>
      <c r="M345" s="41">
        <f t="shared" si="76"/>
        <v>68.821368469319921</v>
      </c>
      <c r="N345" s="5">
        <f t="shared" si="77"/>
        <v>2.4427343567917364E-8</v>
      </c>
      <c r="O345" s="4">
        <f>SUM($N$54:N345)*0.1+$O$30</f>
        <v>2.8076324203273135E-7</v>
      </c>
      <c r="P345" s="4">
        <f>SUM($O$235:O345)</f>
        <v>2.8984579452196412E-5</v>
      </c>
      <c r="Q345" s="5">
        <f t="shared" si="78"/>
        <v>-3.7312153075703701E-6</v>
      </c>
      <c r="R345" s="4">
        <f>SUM($Q$54:Q345)*0.1+$O$8</f>
        <v>1.0649605833222553E-4</v>
      </c>
      <c r="S345" s="4">
        <f>SUM($R$235:R345)</f>
        <v>1.3815354362190096E-2</v>
      </c>
      <c r="T345">
        <f t="shared" si="79"/>
        <v>1.0649642842977815E-4</v>
      </c>
      <c r="U345">
        <f t="shared" si="80"/>
        <v>1.3815384766944818E-2</v>
      </c>
      <c r="X345" s="1"/>
    </row>
    <row r="346" spans="1:24" x14ac:dyDescent="0.3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571.48599658184366</v>
      </c>
      <c r="E346">
        <f t="shared" si="68"/>
        <v>-230.67194220781573</v>
      </c>
      <c r="F346">
        <f t="shared" si="69"/>
        <v>37799.298984325142</v>
      </c>
      <c r="G346">
        <f t="shared" si="70"/>
        <v>-392.14230175332017</v>
      </c>
      <c r="H346">
        <f t="shared" si="71"/>
        <v>56569.007197041006</v>
      </c>
      <c r="I346">
        <f t="shared" si="72"/>
        <v>56570.366366532413</v>
      </c>
      <c r="J346" s="41">
        <f t="shared" si="73"/>
        <v>616.28385441375053</v>
      </c>
      <c r="K346">
        <f t="shared" si="74"/>
        <v>21.341519264600027</v>
      </c>
      <c r="L346">
        <f t="shared" si="75"/>
        <v>37.78904886216079</v>
      </c>
      <c r="M346" s="41">
        <f t="shared" si="76"/>
        <v>68.844005448852428</v>
      </c>
      <c r="N346" s="5">
        <f t="shared" si="77"/>
        <v>2.5954052540912086E-8</v>
      </c>
      <c r="O346" s="4">
        <f>SUM($N$54:N346)*0.1+$O$30</f>
        <v>2.8335864728682254E-7</v>
      </c>
      <c r="P346" s="4">
        <f>SUM($O$235:O346)</f>
        <v>2.9267938099483236E-5</v>
      </c>
      <c r="Q346" s="5">
        <f t="shared" si="78"/>
        <v>-3.7440362297429835E-6</v>
      </c>
      <c r="R346" s="4">
        <f>SUM($Q$54:Q346)*0.1+$O$8</f>
        <v>1.0612165470925123E-4</v>
      </c>
      <c r="S346" s="4">
        <f>SUM($R$235:R346)</f>
        <v>1.3921476016899347E-2</v>
      </c>
      <c r="T346">
        <f t="shared" si="79"/>
        <v>1.0612203301083397E-4</v>
      </c>
      <c r="U346">
        <f t="shared" si="80"/>
        <v>1.3921506782719474E-2</v>
      </c>
      <c r="X346" s="1"/>
    </row>
    <row r="347" spans="1:24" x14ac:dyDescent="0.3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571.48599658184366</v>
      </c>
      <c r="E347">
        <f t="shared" si="68"/>
        <v>-230.67194220781573</v>
      </c>
      <c r="F347">
        <f t="shared" si="69"/>
        <v>37799.298984325142</v>
      </c>
      <c r="G347">
        <f t="shared" si="70"/>
        <v>-415.20949597410208</v>
      </c>
      <c r="H347">
        <f t="shared" si="71"/>
        <v>56762.719755934988</v>
      </c>
      <c r="I347">
        <f t="shared" si="72"/>
        <v>56764.238328514191</v>
      </c>
      <c r="J347" s="41">
        <f t="shared" si="73"/>
        <v>616.28385441375053</v>
      </c>
      <c r="K347">
        <f t="shared" si="74"/>
        <v>21.414658656780944</v>
      </c>
      <c r="L347">
        <f t="shared" si="75"/>
        <v>37.78904886216079</v>
      </c>
      <c r="M347" s="41">
        <f t="shared" si="76"/>
        <v>68.866713636609461</v>
      </c>
      <c r="N347" s="5">
        <f t="shared" si="77"/>
        <v>2.7480761513906807E-8</v>
      </c>
      <c r="O347" s="4">
        <f>SUM($N$54:N347)*0.1+$O$30</f>
        <v>2.8610672343821322E-7</v>
      </c>
      <c r="P347" s="4">
        <f>SUM($O$235:O347)</f>
        <v>2.9554044822921449E-5</v>
      </c>
      <c r="Q347" s="5">
        <f t="shared" si="78"/>
        <v>-3.756857151915597E-6</v>
      </c>
      <c r="R347" s="4">
        <f>SUM($Q$54:Q347)*0.1+$O$8</f>
        <v>1.0574596899405966E-4</v>
      </c>
      <c r="S347" s="4">
        <f>SUM($R$235:R347)</f>
        <v>1.4027221985893406E-2</v>
      </c>
      <c r="T347">
        <f t="shared" si="79"/>
        <v>1.0574635603910815E-4</v>
      </c>
      <c r="U347">
        <f t="shared" si="80"/>
        <v>1.4027253119663049E-2</v>
      </c>
      <c r="X347" s="1"/>
    </row>
    <row r="348" spans="1:24" x14ac:dyDescent="0.3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571.48599658184366</v>
      </c>
      <c r="E348">
        <f t="shared" si="68"/>
        <v>-230.67194220781573</v>
      </c>
      <c r="F348">
        <f t="shared" si="69"/>
        <v>37799.298984325142</v>
      </c>
      <c r="G348">
        <f t="shared" si="70"/>
        <v>-438.276690194884</v>
      </c>
      <c r="H348">
        <f t="shared" si="71"/>
        <v>56956.432314828962</v>
      </c>
      <c r="I348">
        <f t="shared" si="72"/>
        <v>56958.118547673788</v>
      </c>
      <c r="J348" s="41">
        <f t="shared" si="73"/>
        <v>616.28385441375053</v>
      </c>
      <c r="K348">
        <f t="shared" si="74"/>
        <v>21.487801164033069</v>
      </c>
      <c r="L348">
        <f t="shared" si="75"/>
        <v>37.78904886216079</v>
      </c>
      <c r="M348" s="41">
        <f t="shared" si="76"/>
        <v>68.889492962173478</v>
      </c>
      <c r="N348" s="5">
        <f t="shared" si="77"/>
        <v>2.9007470486901528E-8</v>
      </c>
      <c r="O348" s="4">
        <f>SUM($N$54:N348)*0.1+$O$30</f>
        <v>2.8900747048690339E-7</v>
      </c>
      <c r="P348" s="4">
        <f>SUM($O$235:O348)</f>
        <v>2.9843052293408351E-5</v>
      </c>
      <c r="Q348" s="5">
        <f t="shared" si="78"/>
        <v>-3.7696780740882104E-6</v>
      </c>
      <c r="R348" s="4">
        <f>SUM($Q$54:Q348)*0.1+$O$8</f>
        <v>1.0536900118665083E-4</v>
      </c>
      <c r="S348" s="4">
        <f>SUM($R$235:R348)</f>
        <v>1.4132590987080057E-2</v>
      </c>
      <c r="T348">
        <f t="shared" si="79"/>
        <v>1.0536939753263478E-4</v>
      </c>
      <c r="U348">
        <f t="shared" si="80"/>
        <v>1.4132622496050287E-2</v>
      </c>
      <c r="X348" s="1"/>
    </row>
    <row r="349" spans="1:24" x14ac:dyDescent="0.3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571.48599658184366</v>
      </c>
      <c r="E349">
        <f t="shared" si="68"/>
        <v>-230.67194220781573</v>
      </c>
      <c r="F349">
        <f t="shared" si="69"/>
        <v>37799.298984325142</v>
      </c>
      <c r="G349">
        <f t="shared" si="70"/>
        <v>-461.34388441566591</v>
      </c>
      <c r="H349">
        <f t="shared" si="71"/>
        <v>57150.144873722937</v>
      </c>
      <c r="I349">
        <f t="shared" si="72"/>
        <v>57152.006939977247</v>
      </c>
      <c r="J349" s="41">
        <f t="shared" si="73"/>
        <v>616.28385441375053</v>
      </c>
      <c r="K349">
        <f t="shared" si="74"/>
        <v>21.560946754654072</v>
      </c>
      <c r="L349">
        <f t="shared" si="75"/>
        <v>37.78904886216079</v>
      </c>
      <c r="M349" s="41">
        <f t="shared" si="76"/>
        <v>68.912343354999592</v>
      </c>
      <c r="N349" s="5">
        <f t="shared" si="77"/>
        <v>3.0534179459896249E-8</v>
      </c>
      <c r="O349" s="4">
        <f>SUM($N$54:N349)*0.1+$O$30</f>
        <v>2.92060888432893E-7</v>
      </c>
      <c r="P349" s="4">
        <f>SUM($O$235:O349)</f>
        <v>3.0135113181841244E-5</v>
      </c>
      <c r="Q349" s="5">
        <f t="shared" si="78"/>
        <v>-3.7824989962608234E-6</v>
      </c>
      <c r="R349" s="4">
        <f>SUM($Q$54:Q349)*0.1+$O$8</f>
        <v>1.0499075128702476E-4</v>
      </c>
      <c r="S349" s="4">
        <f>SUM($R$235:R349)</f>
        <v>1.4237581738367082E-2</v>
      </c>
      <c r="T349">
        <f t="shared" si="79"/>
        <v>1.0499115751041344E-4</v>
      </c>
      <c r="U349">
        <f t="shared" si="80"/>
        <v>1.4237613630160439E-2</v>
      </c>
      <c r="X349" s="1"/>
    </row>
    <row r="350" spans="1:24" x14ac:dyDescent="0.3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571.48599658184366</v>
      </c>
      <c r="E350">
        <f t="shared" si="68"/>
        <v>-230.67194220781573</v>
      </c>
      <c r="F350">
        <f t="shared" si="69"/>
        <v>37799.298984325142</v>
      </c>
      <c r="G350">
        <f t="shared" si="70"/>
        <v>-484.41107863644777</v>
      </c>
      <c r="H350">
        <f t="shared" si="71"/>
        <v>57343.857432616918</v>
      </c>
      <c r="I350">
        <f t="shared" si="72"/>
        <v>57345.903422523566</v>
      </c>
      <c r="J350" s="41">
        <f t="shared" si="73"/>
        <v>616.28385441375053</v>
      </c>
      <c r="K350">
        <f t="shared" si="74"/>
        <v>21.634095397369041</v>
      </c>
      <c r="L350">
        <f t="shared" si="75"/>
        <v>37.78904886216079</v>
      </c>
      <c r="M350" s="41">
        <f t="shared" si="76"/>
        <v>68.9352647444165</v>
      </c>
      <c r="N350" s="5">
        <f t="shared" si="77"/>
        <v>3.2060888432890967E-8</v>
      </c>
      <c r="O350" s="4">
        <f>SUM($N$54:N350)*0.1+$O$30</f>
        <v>2.952669772761821E-7</v>
      </c>
      <c r="P350" s="4">
        <f>SUM($O$235:O350)</f>
        <v>3.0430380159117427E-5</v>
      </c>
      <c r="Q350" s="5">
        <f t="shared" si="78"/>
        <v>-3.7953199184334373E-6</v>
      </c>
      <c r="R350" s="4">
        <f>SUM($Q$54:Q350)*0.1+$O$8</f>
        <v>1.0461121929518141E-4</v>
      </c>
      <c r="S350" s="4">
        <f>SUM($R$235:R350)</f>
        <v>1.4342192957662264E-2</v>
      </c>
      <c r="T350">
        <f t="shared" si="79"/>
        <v>1.046116359924287E-4</v>
      </c>
      <c r="U350">
        <f t="shared" si="80"/>
        <v>1.4342225240277524E-2</v>
      </c>
      <c r="X350" s="1"/>
    </row>
    <row r="351" spans="1:24" x14ac:dyDescent="0.3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571.48599658184366</v>
      </c>
      <c r="E351">
        <f t="shared" si="68"/>
        <v>-230.67194220781573</v>
      </c>
      <c r="F351">
        <f t="shared" si="69"/>
        <v>37799.298984325142</v>
      </c>
      <c r="G351">
        <f t="shared" si="70"/>
        <v>-507.47827285722968</v>
      </c>
      <c r="H351">
        <f t="shared" si="71"/>
        <v>57537.5699915109</v>
      </c>
      <c r="I351">
        <f t="shared" si="72"/>
        <v>57539.807913525729</v>
      </c>
      <c r="J351" s="41">
        <f t="shared" si="73"/>
        <v>616.28385441375053</v>
      </c>
      <c r="K351">
        <f t="shared" si="74"/>
        <v>21.707247061323322</v>
      </c>
      <c r="L351">
        <f t="shared" si="75"/>
        <v>37.78904886216079</v>
      </c>
      <c r="M351" s="41">
        <f t="shared" si="76"/>
        <v>68.958257059627442</v>
      </c>
      <c r="N351" s="5">
        <f t="shared" si="77"/>
        <v>3.3587597405885685E-8</v>
      </c>
      <c r="O351" s="4">
        <f>SUM($N$54:N351)*0.1+$O$30</f>
        <v>2.9862573701677069E-7</v>
      </c>
      <c r="P351" s="4">
        <f>SUM($O$235:O351)</f>
        <v>3.0729005896134197E-5</v>
      </c>
      <c r="Q351" s="5">
        <f t="shared" si="78"/>
        <v>-3.8081408406060512E-6</v>
      </c>
      <c r="R351" s="4">
        <f>SUM($Q$54:Q351)*0.1+$O$8</f>
        <v>1.0423040521112081E-4</v>
      </c>
      <c r="S351" s="4">
        <f>SUM($R$235:R351)</f>
        <v>1.4446423362873384E-2</v>
      </c>
      <c r="T351">
        <f t="shared" si="79"/>
        <v>1.0423083299967073E-4</v>
      </c>
      <c r="U351">
        <f t="shared" si="80"/>
        <v>1.444645604469059E-2</v>
      </c>
      <c r="X351" s="1"/>
    </row>
    <row r="352" spans="1:24" x14ac:dyDescent="0.3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571.48599658184366</v>
      </c>
      <c r="E352">
        <f t="shared" si="68"/>
        <v>-230.67194220781573</v>
      </c>
      <c r="F352">
        <f t="shared" si="69"/>
        <v>37799.298984325142</v>
      </c>
      <c r="G352">
        <f t="shared" si="70"/>
        <v>-530.5454670780116</v>
      </c>
      <c r="H352">
        <f t="shared" si="71"/>
        <v>57731.282550404874</v>
      </c>
      <c r="I352">
        <f t="shared" si="72"/>
        <v>57733.720332292112</v>
      </c>
      <c r="J352" s="41">
        <f t="shared" si="73"/>
        <v>616.28385441375053</v>
      </c>
      <c r="K352">
        <f t="shared" si="74"/>
        <v>21.780401716075502</v>
      </c>
      <c r="L352">
        <f t="shared" si="75"/>
        <v>37.78904886216079</v>
      </c>
      <c r="M352" s="41">
        <f t="shared" si="76"/>
        <v>68.981320229711116</v>
      </c>
      <c r="N352" s="5">
        <f t="shared" si="77"/>
        <v>3.5114306378880409E-8</v>
      </c>
      <c r="O352" s="4">
        <f>SUM($N$54:N352)*0.1+$O$30</f>
        <v>3.0213716765465871E-7</v>
      </c>
      <c r="P352" s="4">
        <f>SUM($O$235:O352)</f>
        <v>3.1031143063788858E-5</v>
      </c>
      <c r="Q352" s="5">
        <f t="shared" si="78"/>
        <v>-3.8209617627786642E-6</v>
      </c>
      <c r="R352" s="4">
        <f>SUM($Q$54:Q352)*0.1+$O$8</f>
        <v>1.0384830903484296E-4</v>
      </c>
      <c r="S352" s="4">
        <f>SUM($R$235:R352)</f>
        <v>1.4550271671908227E-2</v>
      </c>
      <c r="T352">
        <f t="shared" si="79"/>
        <v>1.0384874855415604E-4</v>
      </c>
      <c r="U352">
        <f t="shared" si="80"/>
        <v>1.4550304761693993E-2</v>
      </c>
      <c r="X352" s="1"/>
    </row>
    <row r="353" spans="1:24" x14ac:dyDescent="0.3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571.48599658184366</v>
      </c>
      <c r="E353">
        <f t="shared" si="68"/>
        <v>-230.67194220781573</v>
      </c>
      <c r="F353">
        <f t="shared" si="69"/>
        <v>37799.298984325142</v>
      </c>
      <c r="G353">
        <f t="shared" si="70"/>
        <v>-553.61266129879345</v>
      </c>
      <c r="H353">
        <f t="shared" si="71"/>
        <v>57924.995109298856</v>
      </c>
      <c r="I353">
        <f t="shared" si="72"/>
        <v>57927.640599208309</v>
      </c>
      <c r="J353" s="41">
        <f t="shared" si="73"/>
        <v>616.28385441375053</v>
      </c>
      <c r="K353">
        <f t="shared" si="74"/>
        <v>21.853559331590553</v>
      </c>
      <c r="L353">
        <f t="shared" si="75"/>
        <v>37.78904886216079</v>
      </c>
      <c r="M353" s="41">
        <f t="shared" si="76"/>
        <v>69.004454183622641</v>
      </c>
      <c r="N353" s="5">
        <f t="shared" si="77"/>
        <v>3.664101535187512E-8</v>
      </c>
      <c r="O353" s="4">
        <f>SUM($N$54:N353)*0.1+$O$30</f>
        <v>3.0580126918984623E-7</v>
      </c>
      <c r="P353" s="4">
        <f>SUM($O$235:O353)</f>
        <v>3.1336944332978703E-5</v>
      </c>
      <c r="Q353" s="5">
        <f t="shared" si="78"/>
        <v>-3.833782684951278E-6</v>
      </c>
      <c r="R353" s="4">
        <f>SUM($Q$54:Q353)*0.1+$O$8</f>
        <v>1.0346493076634782E-4</v>
      </c>
      <c r="S353" s="4">
        <f>SUM($R$235:R353)</f>
        <v>1.4653736602674574E-2</v>
      </c>
      <c r="T353">
        <f t="shared" si="79"/>
        <v>1.0346538267894912E-4</v>
      </c>
      <c r="U353">
        <f t="shared" si="80"/>
        <v>1.4653770109587658E-2</v>
      </c>
      <c r="X353" s="1"/>
    </row>
    <row r="354" spans="1:24" x14ac:dyDescent="0.3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571.48599658184366</v>
      </c>
      <c r="E354">
        <f t="shared" si="68"/>
        <v>-230.67194220781573</v>
      </c>
      <c r="F354">
        <f t="shared" si="69"/>
        <v>37799.298984325142</v>
      </c>
      <c r="G354">
        <f t="shared" si="70"/>
        <v>-576.67985551957543</v>
      </c>
      <c r="H354">
        <f t="shared" si="71"/>
        <v>58118.70766819283</v>
      </c>
      <c r="I354">
        <f t="shared" si="72"/>
        <v>58121.568635719203</v>
      </c>
      <c r="J354" s="41">
        <f t="shared" si="73"/>
        <v>616.28385441375053</v>
      </c>
      <c r="K354">
        <f t="shared" si="74"/>
        <v>21.926719878233076</v>
      </c>
      <c r="L354">
        <f t="shared" si="75"/>
        <v>37.78904886216079</v>
      </c>
      <c r="M354" s="41">
        <f t="shared" si="76"/>
        <v>69.027658850194456</v>
      </c>
      <c r="N354" s="5">
        <f t="shared" si="77"/>
        <v>3.8167724324869851E-8</v>
      </c>
      <c r="O354" s="4">
        <f>SUM($N$54:N354)*0.1+$O$30</f>
        <v>3.0961804162233319E-7</v>
      </c>
      <c r="P354" s="4">
        <f>SUM($O$235:O354)</f>
        <v>3.1646562374601038E-5</v>
      </c>
      <c r="Q354" s="5">
        <f t="shared" si="78"/>
        <v>-3.8466036071238911E-6</v>
      </c>
      <c r="R354" s="4">
        <f>SUM($Q$54:Q354)*0.1+$O$8</f>
        <v>1.0308027040563543E-4</v>
      </c>
      <c r="S354" s="4">
        <f>SUM($R$235:R354)</f>
        <v>1.475681687308021E-2</v>
      </c>
      <c r="T354">
        <f t="shared" si="79"/>
        <v>1.0308073539818494E-4</v>
      </c>
      <c r="U354">
        <f t="shared" si="80"/>
        <v>1.4756850806677381E-2</v>
      </c>
      <c r="X354" s="1"/>
    </row>
    <row r="355" spans="1:24" x14ac:dyDescent="0.3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571.48599658184366</v>
      </c>
      <c r="E355">
        <f t="shared" si="68"/>
        <v>-230.67194220781573</v>
      </c>
      <c r="F355">
        <f t="shared" si="69"/>
        <v>37799.298984325142</v>
      </c>
      <c r="G355">
        <f t="shared" si="70"/>
        <v>-599.74704974035728</v>
      </c>
      <c r="H355">
        <f t="shared" si="71"/>
        <v>58312.420227086805</v>
      </c>
      <c r="I355">
        <f t="shared" si="72"/>
        <v>58315.504364311506</v>
      </c>
      <c r="J355" s="41">
        <f t="shared" si="73"/>
        <v>616.28385441375053</v>
      </c>
      <c r="K355">
        <f t="shared" si="74"/>
        <v>21.999883326760703</v>
      </c>
      <c r="L355">
        <f t="shared" si="75"/>
        <v>37.78904886216079</v>
      </c>
      <c r="M355" s="41">
        <f t="shared" si="76"/>
        <v>69.050934158137295</v>
      </c>
      <c r="N355" s="5">
        <f t="shared" si="77"/>
        <v>3.9694433297864563E-8</v>
      </c>
      <c r="O355" s="4">
        <f>SUM($N$54:N355)*0.1+$O$30</f>
        <v>3.1358748495211964E-7</v>
      </c>
      <c r="P355" s="4">
        <f>SUM($O$235:O355)</f>
        <v>3.1960149859553158E-5</v>
      </c>
      <c r="Q355" s="5">
        <f t="shared" si="78"/>
        <v>-3.8594245292965041E-6</v>
      </c>
      <c r="R355" s="4">
        <f>SUM($Q$54:Q355)*0.1+$O$8</f>
        <v>1.0269432795270578E-4</v>
      </c>
      <c r="S355" s="4">
        <f>SUM($R$235:R355)</f>
        <v>1.4859511201032915E-2</v>
      </c>
      <c r="T355">
        <f t="shared" si="79"/>
        <v>1.0269480673709166E-4</v>
      </c>
      <c r="U355">
        <f t="shared" si="80"/>
        <v>1.4859545571275109E-2</v>
      </c>
      <c r="X355" s="1"/>
    </row>
    <row r="356" spans="1:24" x14ac:dyDescent="0.3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571.48599658184366</v>
      </c>
      <c r="E356">
        <f t="shared" si="68"/>
        <v>-230.67194220781573</v>
      </c>
      <c r="F356">
        <f t="shared" si="69"/>
        <v>37799.298984325142</v>
      </c>
      <c r="G356">
        <f t="shared" si="70"/>
        <v>-622.81424396113914</v>
      </c>
      <c r="H356">
        <f t="shared" si="71"/>
        <v>58506.132785980786</v>
      </c>
      <c r="I356">
        <f t="shared" si="72"/>
        <v>58509.447708496591</v>
      </c>
      <c r="J356" s="41">
        <f t="shared" si="73"/>
        <v>616.28385441375053</v>
      </c>
      <c r="K356">
        <f t="shared" si="74"/>
        <v>22.073049648317632</v>
      </c>
      <c r="L356">
        <f t="shared" si="75"/>
        <v>37.78904886216079</v>
      </c>
      <c r="M356" s="41">
        <f t="shared" si="76"/>
        <v>69.074280036041074</v>
      </c>
      <c r="N356" s="5">
        <f t="shared" si="77"/>
        <v>4.122114227085928E-8</v>
      </c>
      <c r="O356" s="4">
        <f>SUM($N$54:N356)*0.1+$O$30</f>
        <v>3.1770959917920557E-7</v>
      </c>
      <c r="P356" s="4">
        <f>SUM($O$235:O356)</f>
        <v>3.2277859458732362E-5</v>
      </c>
      <c r="Q356" s="5">
        <f t="shared" si="78"/>
        <v>-3.872245451469118E-6</v>
      </c>
      <c r="R356" s="4">
        <f>SUM($Q$54:Q356)*0.1+$O$8</f>
        <v>1.0230710340755888E-4</v>
      </c>
      <c r="S356" s="4">
        <f>SUM($R$235:R356)</f>
        <v>1.4961818304440475E-2</v>
      </c>
      <c r="T356">
        <f t="shared" si="79"/>
        <v>1.0230759672201451E-4</v>
      </c>
      <c r="U356">
        <f t="shared" si="80"/>
        <v>1.496185312169924E-2</v>
      </c>
      <c r="X356" s="1"/>
    </row>
    <row r="357" spans="1:24" x14ac:dyDescent="0.3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571.48599658184366</v>
      </c>
      <c r="E357">
        <f t="shared" si="68"/>
        <v>-230.67194220781573</v>
      </c>
      <c r="F357">
        <f t="shared" si="69"/>
        <v>37799.298984325142</v>
      </c>
      <c r="G357">
        <f t="shared" si="70"/>
        <v>-645.88143818192111</v>
      </c>
      <c r="H357">
        <f t="shared" si="71"/>
        <v>58699.845344874768</v>
      </c>
      <c r="I357">
        <f t="shared" si="72"/>
        <v>58703.398592793623</v>
      </c>
      <c r="J357" s="41">
        <f t="shared" si="73"/>
        <v>616.28385441375053</v>
      </c>
      <c r="K357">
        <f t="shared" si="74"/>
        <v>22.146218814428249</v>
      </c>
      <c r="L357">
        <f t="shared" si="75"/>
        <v>37.78904886216079</v>
      </c>
      <c r="M357" s="41">
        <f t="shared" si="76"/>
        <v>69.097696412375896</v>
      </c>
      <c r="N357" s="5">
        <f t="shared" si="77"/>
        <v>4.2747851243854005E-8</v>
      </c>
      <c r="O357" s="4">
        <f>SUM($N$54:N357)*0.1+$O$30</f>
        <v>3.21984384303591E-7</v>
      </c>
      <c r="P357" s="4">
        <f>SUM($O$235:O357)</f>
        <v>3.2599843843035951E-5</v>
      </c>
      <c r="Q357" s="5">
        <f t="shared" si="78"/>
        <v>-3.8850663736417318E-6</v>
      </c>
      <c r="R357" s="4">
        <f>SUM($Q$54:Q357)*0.1+$O$8</f>
        <v>1.019185967701947E-4</v>
      </c>
      <c r="S357" s="4">
        <f>SUM($R$235:R357)</f>
        <v>1.506373690121067E-2</v>
      </c>
      <c r="T357">
        <f t="shared" si="79"/>
        <v>1.0191910538044021E-4</v>
      </c>
      <c r="U357">
        <f t="shared" si="80"/>
        <v>1.5063772176274927E-2</v>
      </c>
      <c r="X357" s="1"/>
    </row>
    <row r="358" spans="1:24" x14ac:dyDescent="0.3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571.48599658184366</v>
      </c>
      <c r="E358">
        <f t="shared" si="68"/>
        <v>-230.67194220781573</v>
      </c>
      <c r="F358">
        <f t="shared" si="69"/>
        <v>37799.298984325142</v>
      </c>
      <c r="G358">
        <f t="shared" si="70"/>
        <v>-668.94863240270297</v>
      </c>
      <c r="H358">
        <f t="shared" si="71"/>
        <v>58893.557903768742</v>
      </c>
      <c r="I358">
        <f t="shared" si="72"/>
        <v>58897.356942713101</v>
      </c>
      <c r="J358" s="41">
        <f t="shared" si="73"/>
        <v>616.28385441375053</v>
      </c>
      <c r="K358">
        <f t="shared" si="74"/>
        <v>22.219390796990936</v>
      </c>
      <c r="L358">
        <f t="shared" si="75"/>
        <v>37.78904886216079</v>
      </c>
      <c r="M358" s="41">
        <f t="shared" si="76"/>
        <v>69.121183215492863</v>
      </c>
      <c r="N358" s="5">
        <f t="shared" si="77"/>
        <v>4.4274560216848723E-8</v>
      </c>
      <c r="O358" s="4">
        <f>SUM($N$54:N358)*0.1+$O$30</f>
        <v>3.2641184032527587E-7</v>
      </c>
      <c r="P358" s="4">
        <f>SUM($O$235:O358)</f>
        <v>3.2926255683361225E-5</v>
      </c>
      <c r="Q358" s="5">
        <f t="shared" si="78"/>
        <v>-3.8978872958143448E-6</v>
      </c>
      <c r="R358" s="4">
        <f>SUM($Q$54:Q358)*0.1+$O$8</f>
        <v>1.0152880804061327E-4</v>
      </c>
      <c r="S358" s="4">
        <f>SUM($R$235:R358)</f>
        <v>1.5165265709251283E-2</v>
      </c>
      <c r="T358">
        <f t="shared" si="79"/>
        <v>1.0152933274102219E-4</v>
      </c>
      <c r="U358">
        <f t="shared" si="80"/>
        <v>1.516530145333439E-2</v>
      </c>
      <c r="X358" s="1"/>
    </row>
    <row r="359" spans="1:24" x14ac:dyDescent="0.3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571.48599658184366</v>
      </c>
      <c r="E359">
        <f t="shared" si="68"/>
        <v>-230.67194220781573</v>
      </c>
      <c r="F359">
        <f t="shared" si="69"/>
        <v>37799.298984325142</v>
      </c>
      <c r="G359">
        <f t="shared" si="70"/>
        <v>-692.01582662348494</v>
      </c>
      <c r="H359">
        <f t="shared" si="71"/>
        <v>59087.270462662724</v>
      </c>
      <c r="I359">
        <f t="shared" si="72"/>
        <v>59091.322684740713</v>
      </c>
      <c r="J359" s="41">
        <f t="shared" si="73"/>
        <v>616.28385441375053</v>
      </c>
      <c r="K359">
        <f t="shared" si="74"/>
        <v>22.292565568271957</v>
      </c>
      <c r="L359">
        <f t="shared" si="75"/>
        <v>37.78904886216079</v>
      </c>
      <c r="M359" s="41">
        <f t="shared" si="76"/>
        <v>69.144740373625183</v>
      </c>
      <c r="N359" s="5">
        <f t="shared" si="77"/>
        <v>4.5801269189843447E-8</v>
      </c>
      <c r="O359" s="4">
        <f>SUM($N$54:N359)*0.1+$O$30</f>
        <v>3.3099196724426023E-7</v>
      </c>
      <c r="P359" s="4">
        <f>SUM($O$235:O359)</f>
        <v>3.3257247650605484E-5</v>
      </c>
      <c r="Q359" s="5">
        <f t="shared" si="78"/>
        <v>-3.9107082179869587E-6</v>
      </c>
      <c r="R359" s="4">
        <f>SUM($Q$54:Q359)*0.1+$O$8</f>
        <v>1.0113773721881456E-4</v>
      </c>
      <c r="S359" s="4">
        <f>SUM($R$235:R359)</f>
        <v>1.5266403446470098E-2</v>
      </c>
      <c r="T359">
        <f t="shared" si="79"/>
        <v>1.0113827883360666E-4</v>
      </c>
      <c r="U359">
        <f t="shared" si="80"/>
        <v>1.5266439671217234E-2</v>
      </c>
      <c r="X359" s="1"/>
    </row>
    <row r="360" spans="1:24" x14ac:dyDescent="0.3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571.48599658184366</v>
      </c>
      <c r="E360">
        <f t="shared" si="68"/>
        <v>-230.67194220781573</v>
      </c>
      <c r="F360">
        <f t="shared" si="69"/>
        <v>37799.298984325142</v>
      </c>
      <c r="G360">
        <f t="shared" si="70"/>
        <v>-715.0830208442668</v>
      </c>
      <c r="H360">
        <f t="shared" si="71"/>
        <v>59280.983021556691</v>
      </c>
      <c r="I360">
        <f t="shared" si="72"/>
        <v>59285.29574632139</v>
      </c>
      <c r="J360" s="41">
        <f t="shared" si="73"/>
        <v>616.28385441375053</v>
      </c>
      <c r="K360">
        <f t="shared" si="74"/>
        <v>22.365743100899476</v>
      </c>
      <c r="L360">
        <f t="shared" si="75"/>
        <v>37.78904886216079</v>
      </c>
      <c r="M360" s="41">
        <f t="shared" si="76"/>
        <v>69.16836781488891</v>
      </c>
      <c r="N360" s="5">
        <f t="shared" si="77"/>
        <v>4.7327978162838165E-8</v>
      </c>
      <c r="O360" s="4">
        <f>SUM($N$54:N360)*0.1+$O$30</f>
        <v>3.3572476506054403E-7</v>
      </c>
      <c r="P360" s="4">
        <f>SUM($O$235:O360)</f>
        <v>3.3592972415666028E-5</v>
      </c>
      <c r="Q360" s="5">
        <f t="shared" si="78"/>
        <v>-3.9235291401595717E-6</v>
      </c>
      <c r="R360" s="4">
        <f>SUM($Q$54:Q360)*0.1+$O$8</f>
        <v>1.0074538430479861E-4</v>
      </c>
      <c r="S360" s="4">
        <f>SUM($R$235:R360)</f>
        <v>1.5367148830774897E-2</v>
      </c>
      <c r="T360">
        <f t="shared" si="79"/>
        <v>1.0074594368925945E-4</v>
      </c>
      <c r="U360">
        <f t="shared" si="80"/>
        <v>1.5367185548270771E-2</v>
      </c>
      <c r="X360" s="1"/>
    </row>
    <row r="361" spans="1:24" x14ac:dyDescent="0.3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571.48599658184366</v>
      </c>
      <c r="E361">
        <f t="shared" si="68"/>
        <v>-230.67194220781573</v>
      </c>
      <c r="F361">
        <f t="shared" si="69"/>
        <v>37799.298984325142</v>
      </c>
      <c r="G361">
        <f t="shared" si="70"/>
        <v>-738.15021506504866</v>
      </c>
      <c r="H361">
        <f t="shared" si="71"/>
        <v>59474.695580450672</v>
      </c>
      <c r="I361">
        <f t="shared" si="72"/>
        <v>59479.276055843846</v>
      </c>
      <c r="J361" s="41">
        <f t="shared" si="73"/>
        <v>616.28385441375053</v>
      </c>
      <c r="K361">
        <f t="shared" si="74"/>
        <v>22.438923367857683</v>
      </c>
      <c r="L361">
        <f t="shared" si="75"/>
        <v>37.78904886216079</v>
      </c>
      <c r="M361" s="41">
        <f t="shared" si="76"/>
        <v>69.19206546728401</v>
      </c>
      <c r="N361" s="5">
        <f t="shared" si="77"/>
        <v>4.8854687135832883E-8</v>
      </c>
      <c r="O361" s="4">
        <f>SUM($N$54:N361)*0.1+$O$30</f>
        <v>3.4061023377412731E-7</v>
      </c>
      <c r="P361" s="4">
        <f>SUM($O$235:O361)</f>
        <v>3.3933582649440158E-5</v>
      </c>
      <c r="Q361" s="5">
        <f t="shared" si="78"/>
        <v>-3.9363500623321856E-6</v>
      </c>
      <c r="R361" s="4">
        <f>SUM($Q$54:Q361)*0.1+$O$8</f>
        <v>1.0035174929856539E-4</v>
      </c>
      <c r="S361" s="4">
        <f>SUM($R$235:R361)</f>
        <v>1.5467500580073464E-2</v>
      </c>
      <c r="T361">
        <f t="shared" si="79"/>
        <v>1.0035232734029376E-4</v>
      </c>
      <c r="U361">
        <f t="shared" si="80"/>
        <v>1.546753780285034E-2</v>
      </c>
      <c r="X361" s="1"/>
    </row>
    <row r="362" spans="1:24" x14ac:dyDescent="0.3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571.48599658184366</v>
      </c>
      <c r="E362">
        <f t="shared" si="68"/>
        <v>-230.67194220781573</v>
      </c>
      <c r="F362">
        <f t="shared" si="69"/>
        <v>37799.298984325142</v>
      </c>
      <c r="G362">
        <f t="shared" si="70"/>
        <v>-761.21740928583063</v>
      </c>
      <c r="H362">
        <f t="shared" si="71"/>
        <v>59668.408139344654</v>
      </c>
      <c r="I362">
        <f t="shared" si="72"/>
        <v>59673.263542625282</v>
      </c>
      <c r="J362" s="41">
        <f t="shared" si="73"/>
        <v>616.28385441375053</v>
      </c>
      <c r="K362">
        <f t="shared" si="74"/>
        <v>22.512106342481065</v>
      </c>
      <c r="L362">
        <f t="shared" si="75"/>
        <v>37.78904886216079</v>
      </c>
      <c r="M362" s="41">
        <f t="shared" si="76"/>
        <v>69.215833258695255</v>
      </c>
      <c r="N362" s="5">
        <f t="shared" si="77"/>
        <v>5.0381396108827607E-8</v>
      </c>
      <c r="O362" s="4">
        <f>SUM($N$54:N362)*0.1+$O$30</f>
        <v>3.4564837338501009E-7</v>
      </c>
      <c r="P362" s="4">
        <f>SUM($O$235:O362)</f>
        <v>3.4279231022825166E-5</v>
      </c>
      <c r="Q362" s="5">
        <f t="shared" si="78"/>
        <v>-3.9491709845047995E-6</v>
      </c>
      <c r="R362" s="4">
        <f>SUM($Q$54:Q362)*0.1+$O$8</f>
        <v>9.9956832200114907E-5</v>
      </c>
      <c r="S362" s="4">
        <f>SUM($R$235:R362)</f>
        <v>1.5567457412273578E-2</v>
      </c>
      <c r="T362">
        <f t="shared" si="79"/>
        <v>9.9957429820298757E-5</v>
      </c>
      <c r="U362">
        <f t="shared" si="80"/>
        <v>1.556749515331966E-2</v>
      </c>
      <c r="X362" s="1"/>
    </row>
    <row r="363" spans="1:24" x14ac:dyDescent="0.3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571.48599658184366</v>
      </c>
      <c r="E363">
        <f t="shared" si="68"/>
        <v>-230.67194220781573</v>
      </c>
      <c r="F363">
        <f t="shared" si="69"/>
        <v>37799.298984325142</v>
      </c>
      <c r="G363">
        <f t="shared" si="70"/>
        <v>-784.28460350661248</v>
      </c>
      <c r="H363">
        <f t="shared" si="71"/>
        <v>59862.120698238628</v>
      </c>
      <c r="I363">
        <f t="shared" si="72"/>
        <v>59867.258136896387</v>
      </c>
      <c r="J363" s="41">
        <f t="shared" si="73"/>
        <v>616.28385441375053</v>
      </c>
      <c r="K363">
        <f t="shared" si="74"/>
        <v>22.585291998448717</v>
      </c>
      <c r="L363">
        <f t="shared" si="75"/>
        <v>37.78904886216079</v>
      </c>
      <c r="M363" s="41">
        <f t="shared" si="76"/>
        <v>69.239671116893092</v>
      </c>
      <c r="N363" s="5">
        <f t="shared" si="77"/>
        <v>5.1908105081822325E-8</v>
      </c>
      <c r="O363" s="4">
        <f>SUM($N$54:N363)*0.1+$O$30</f>
        <v>3.5083918389319231E-7</v>
      </c>
      <c r="P363" s="4">
        <f>SUM($O$235:O363)</f>
        <v>3.4630070206718361E-5</v>
      </c>
      <c r="Q363" s="5">
        <f t="shared" si="78"/>
        <v>-3.9619919066774125E-6</v>
      </c>
      <c r="R363" s="4">
        <f>SUM($Q$54:Q363)*0.1+$O$8</f>
        <v>9.9560633009447176E-5</v>
      </c>
      <c r="S363" s="4">
        <f>SUM($R$235:R363)</f>
        <v>1.5667018045283025E-2</v>
      </c>
      <c r="T363">
        <f t="shared" si="79"/>
        <v>9.9561251164169179E-5</v>
      </c>
      <c r="U363">
        <f t="shared" si="80"/>
        <v>1.566705631805115E-2</v>
      </c>
      <c r="X363" s="1"/>
    </row>
    <row r="364" spans="1:24" x14ac:dyDescent="0.3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571.48599658184366</v>
      </c>
      <c r="E364">
        <f t="shared" si="68"/>
        <v>-230.67194220781573</v>
      </c>
      <c r="F364">
        <f t="shared" si="69"/>
        <v>37799.298984325142</v>
      </c>
      <c r="G364">
        <f t="shared" si="70"/>
        <v>-807.35179772739446</v>
      </c>
      <c r="H364">
        <f t="shared" si="71"/>
        <v>60055.83325713261</v>
      </c>
      <c r="I364">
        <f t="shared" si="72"/>
        <v>60061.259769786782</v>
      </c>
      <c r="J364" s="41">
        <f t="shared" si="73"/>
        <v>616.28385441375053</v>
      </c>
      <c r="K364">
        <f t="shared" si="74"/>
        <v>22.658480309778863</v>
      </c>
      <c r="L364">
        <f t="shared" si="75"/>
        <v>37.78904886216079</v>
      </c>
      <c r="M364" s="41">
        <f t="shared" si="76"/>
        <v>69.263578969534663</v>
      </c>
      <c r="N364" s="5">
        <f t="shared" si="77"/>
        <v>5.3434814054817049E-8</v>
      </c>
      <c r="O364" s="4">
        <f>SUM($N$54:N364)*0.1+$O$30</f>
        <v>3.5618266529867402E-7</v>
      </c>
      <c r="P364" s="4">
        <f>SUM($O$235:O364)</f>
        <v>3.4986252872017034E-5</v>
      </c>
      <c r="Q364" s="5">
        <f t="shared" si="78"/>
        <v>-3.9748128288500264E-6</v>
      </c>
      <c r="R364" s="4">
        <f>SUM($Q$54:Q364)*0.1+$O$8</f>
        <v>9.9163151726562167E-5</v>
      </c>
      <c r="S364" s="4">
        <f>SUM($R$235:R364)</f>
        <v>1.5766181197009586E-2</v>
      </c>
      <c r="T364">
        <f t="shared" si="79"/>
        <v>9.9163791408135707E-5</v>
      </c>
      <c r="U364">
        <f t="shared" si="80"/>
        <v>1.5766220015426293E-2</v>
      </c>
      <c r="X364" s="1"/>
    </row>
    <row r="365" spans="1:24" x14ac:dyDescent="0.3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571.48599658184366</v>
      </c>
      <c r="E365">
        <f t="shared" si="68"/>
        <v>-230.67194220781573</v>
      </c>
      <c r="F365">
        <f t="shared" si="69"/>
        <v>37799.298984325142</v>
      </c>
      <c r="G365">
        <f t="shared" si="70"/>
        <v>-830.41899194817631</v>
      </c>
      <c r="H365">
        <f t="shared" si="71"/>
        <v>60249.545816026592</v>
      </c>
      <c r="I365">
        <f t="shared" si="72"/>
        <v>60255.268373310522</v>
      </c>
      <c r="J365" s="41">
        <f t="shared" si="73"/>
        <v>616.28385441375053</v>
      </c>
      <c r="K365">
        <f t="shared" si="74"/>
        <v>22.731671250823389</v>
      </c>
      <c r="L365">
        <f t="shared" si="75"/>
        <v>37.78904886216079</v>
      </c>
      <c r="M365" s="41">
        <f t="shared" si="76"/>
        <v>69.287556744164661</v>
      </c>
      <c r="N365" s="5">
        <f t="shared" si="77"/>
        <v>5.4961523027811767E-8</v>
      </c>
      <c r="O365" s="4">
        <f>SUM($N$54:N365)*0.1+$O$30</f>
        <v>3.6167881760145516E-7</v>
      </c>
      <c r="P365" s="4">
        <f>SUM($O$235:O365)</f>
        <v>3.5347931689618487E-5</v>
      </c>
      <c r="Q365" s="5">
        <f t="shared" si="78"/>
        <v>-3.9876337510226402E-6</v>
      </c>
      <c r="R365" s="4">
        <f>SUM($Q$54:Q365)*0.1+$O$8</f>
        <v>9.8764388351459896E-5</v>
      </c>
      <c r="S365" s="4">
        <f>SUM($R$235:R365)</f>
        <v>1.5864945585361046E-2</v>
      </c>
      <c r="T365">
        <f t="shared" si="79"/>
        <v>9.8765050589796641E-5</v>
      </c>
      <c r="U365">
        <f t="shared" si="80"/>
        <v>1.5864984963835978E-2</v>
      </c>
      <c r="X365" s="1"/>
    </row>
    <row r="366" spans="1:24" x14ac:dyDescent="0.3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571.48599658184366</v>
      </c>
      <c r="E366">
        <f t="shared" si="68"/>
        <v>-230.67194220781573</v>
      </c>
      <c r="F366">
        <f t="shared" si="69"/>
        <v>37799.298984325142</v>
      </c>
      <c r="G366">
        <f t="shared" si="70"/>
        <v>-853.48618616895817</v>
      </c>
      <c r="H366">
        <f t="shared" si="71"/>
        <v>60443.258374920559</v>
      </c>
      <c r="I366">
        <f t="shared" si="72"/>
        <v>60449.283880352006</v>
      </c>
      <c r="J366" s="41">
        <f t="shared" si="73"/>
        <v>616.28385441375053</v>
      </c>
      <c r="K366">
        <f t="shared" si="74"/>
        <v>22.804864796262518</v>
      </c>
      <c r="L366">
        <f t="shared" si="75"/>
        <v>37.78904886216079</v>
      </c>
      <c r="M366" s="41">
        <f t="shared" si="76"/>
        <v>69.311604368216294</v>
      </c>
      <c r="N366" s="5">
        <f t="shared" si="77"/>
        <v>5.6488232000806485E-8</v>
      </c>
      <c r="O366" s="4">
        <f>SUM($N$54:N366)*0.1+$O$30</f>
        <v>3.673276408015358E-7</v>
      </c>
      <c r="P366" s="4">
        <f>SUM($O$235:O366)</f>
        <v>3.5715259330420026E-5</v>
      </c>
      <c r="Q366" s="5">
        <f t="shared" si="78"/>
        <v>-4.0004546731952524E-6</v>
      </c>
      <c r="R366" s="4">
        <f>SUM($Q$54:Q366)*0.1+$O$8</f>
        <v>9.8364342884140374E-5</v>
      </c>
      <c r="S366" s="4">
        <f>SUM($R$235:R366)</f>
        <v>1.5963309928245187E-2</v>
      </c>
      <c r="T366">
        <f t="shared" si="79"/>
        <v>9.8365028748150302E-5</v>
      </c>
      <c r="U366">
        <f t="shared" si="80"/>
        <v>1.5963349881680862E-2</v>
      </c>
      <c r="X366" s="1"/>
    </row>
    <row r="367" spans="1:24" x14ac:dyDescent="0.3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571.48599658184366</v>
      </c>
      <c r="E367">
        <f t="shared" si="68"/>
        <v>-230.67194220781573</v>
      </c>
      <c r="F367">
        <f t="shared" si="69"/>
        <v>37799.298984325142</v>
      </c>
      <c r="G367">
        <f t="shared" si="70"/>
        <v>-876.55338038974014</v>
      </c>
      <c r="H367">
        <f t="shared" si="71"/>
        <v>60636.97093381454</v>
      </c>
      <c r="I367">
        <f t="shared" si="72"/>
        <v>60643.306224652217</v>
      </c>
      <c r="J367" s="41">
        <f t="shared" si="73"/>
        <v>616.28385441375053</v>
      </c>
      <c r="K367">
        <f t="shared" si="74"/>
        <v>22.878060921099628</v>
      </c>
      <c r="L367">
        <f t="shared" si="75"/>
        <v>37.78904886216079</v>
      </c>
      <c r="M367" s="41">
        <f t="shared" si="76"/>
        <v>69.33572176901221</v>
      </c>
      <c r="N367" s="5">
        <f t="shared" si="77"/>
        <v>5.8014940973801209E-8</v>
      </c>
      <c r="O367" s="4">
        <f>SUM($N$54:N367)*0.1+$O$30</f>
        <v>3.7312913489891593E-7</v>
      </c>
      <c r="P367" s="4">
        <f>SUM($O$235:O367)</f>
        <v>3.6088388465318944E-5</v>
      </c>
      <c r="Q367" s="5">
        <f t="shared" si="78"/>
        <v>-4.0132755953678663E-6</v>
      </c>
      <c r="R367" s="4">
        <f>SUM($Q$54:Q367)*0.1+$O$8</f>
        <v>9.7963015324603589E-5</v>
      </c>
      <c r="S367" s="4">
        <f>SUM($R$235:R367)</f>
        <v>1.606127294356979E-2</v>
      </c>
      <c r="T367">
        <f t="shared" si="79"/>
        <v>9.7963725923628633E-5</v>
      </c>
      <c r="U367">
        <f t="shared" si="80"/>
        <v>1.606131348737173E-2</v>
      </c>
      <c r="X367" s="1"/>
    </row>
    <row r="368" spans="1:24" x14ac:dyDescent="0.3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571.48599658184366</v>
      </c>
      <c r="E368">
        <f t="shared" si="68"/>
        <v>-230.67194220781573</v>
      </c>
      <c r="F368">
        <f t="shared" si="69"/>
        <v>37799.298984325142</v>
      </c>
      <c r="G368">
        <f t="shared" si="70"/>
        <v>-899.620574610522</v>
      </c>
      <c r="H368">
        <f t="shared" si="71"/>
        <v>60830.683492708522</v>
      </c>
      <c r="I368">
        <f t="shared" si="72"/>
        <v>60837.335340794998</v>
      </c>
      <c r="J368" s="41">
        <f t="shared" si="73"/>
        <v>616.28385441375053</v>
      </c>
      <c r="K368">
        <f t="shared" si="74"/>
        <v>22.951259600656073</v>
      </c>
      <c r="L368">
        <f t="shared" si="75"/>
        <v>37.78904886216079</v>
      </c>
      <c r="M368" s="41">
        <f t="shared" si="76"/>
        <v>69.359908873765363</v>
      </c>
      <c r="N368" s="5">
        <f t="shared" si="77"/>
        <v>5.9541649946795927E-8</v>
      </c>
      <c r="O368" s="4">
        <f>SUM($N$54:N368)*0.1+$O$30</f>
        <v>3.7908329989359555E-7</v>
      </c>
      <c r="P368" s="4">
        <f>SUM($O$235:O368)</f>
        <v>3.6467471765212543E-5</v>
      </c>
      <c r="Q368" s="5">
        <f t="shared" si="78"/>
        <v>-4.0260965175404801E-6</v>
      </c>
      <c r="R368" s="4">
        <f>SUM($Q$54:Q368)*0.1+$O$8</f>
        <v>9.7560405672849541E-5</v>
      </c>
      <c r="S368" s="4">
        <f>SUM($R$235:R368)</f>
        <v>1.6158833349242639E-2</v>
      </c>
      <c r="T368">
        <f t="shared" si="79"/>
        <v>9.7561142158131956E-5</v>
      </c>
      <c r="U368">
        <f t="shared" si="80"/>
        <v>1.6158874499329866E-2</v>
      </c>
      <c r="X368" s="1"/>
    </row>
    <row r="369" spans="1:24" x14ac:dyDescent="0.3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571.48599658184366</v>
      </c>
      <c r="E369">
        <f t="shared" si="68"/>
        <v>-230.67194220781573</v>
      </c>
      <c r="F369">
        <f t="shared" si="69"/>
        <v>37799.298984325142</v>
      </c>
      <c r="G369">
        <f t="shared" si="70"/>
        <v>-922.68776883130386</v>
      </c>
      <c r="H369">
        <f t="shared" si="71"/>
        <v>61024.396051602496</v>
      </c>
      <c r="I369">
        <f t="shared" si="72"/>
        <v>61031.371164193821</v>
      </c>
      <c r="J369" s="41">
        <f t="shared" si="73"/>
        <v>616.28385441375053</v>
      </c>
      <c r="K369">
        <f t="shared" si="74"/>
        <v>23.024460810566186</v>
      </c>
      <c r="L369">
        <f t="shared" si="75"/>
        <v>37.78904886216079</v>
      </c>
      <c r="M369" s="41">
        <f t="shared" si="76"/>
        <v>69.384165609580009</v>
      </c>
      <c r="N369" s="5">
        <f t="shared" si="77"/>
        <v>6.1068358919790645E-8</v>
      </c>
      <c r="O369" s="4">
        <f>SUM($N$54:N369)*0.1+$O$30</f>
        <v>3.851901357855746E-7</v>
      </c>
      <c r="P369" s="4">
        <f>SUM($O$235:O369)</f>
        <v>3.6852661900998115E-5</v>
      </c>
      <c r="Q369" s="5">
        <f t="shared" si="78"/>
        <v>-4.0389174397130931E-6</v>
      </c>
      <c r="R369" s="4">
        <f>SUM($Q$54:Q369)*0.1+$O$8</f>
        <v>9.715651392887823E-5</v>
      </c>
      <c r="S369" s="4">
        <f>SUM($R$235:R369)</f>
        <v>1.6255989863171519E-2</v>
      </c>
      <c r="T369">
        <f t="shared" si="79"/>
        <v>9.715727749506476E-5</v>
      </c>
      <c r="U369">
        <f t="shared" si="80"/>
        <v>1.6256031635987437E-2</v>
      </c>
      <c r="X369" s="1"/>
    </row>
    <row r="370" spans="1:24" x14ac:dyDescent="0.3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571.48599658184366</v>
      </c>
      <c r="E370">
        <f t="shared" si="68"/>
        <v>-230.67194220781573</v>
      </c>
      <c r="F370">
        <f t="shared" si="69"/>
        <v>37799.298984325142</v>
      </c>
      <c r="G370">
        <f t="shared" si="70"/>
        <v>-945.75496305208583</v>
      </c>
      <c r="H370">
        <f t="shared" si="71"/>
        <v>61218.108610496478</v>
      </c>
      <c r="I370">
        <f t="shared" si="72"/>
        <v>61225.413631078722</v>
      </c>
      <c r="J370" s="41">
        <f t="shared" si="73"/>
        <v>616.28385441375053</v>
      </c>
      <c r="K370">
        <f t="shared" si="74"/>
        <v>23.097664526772355</v>
      </c>
      <c r="L370">
        <f t="shared" si="75"/>
        <v>37.78904886216079</v>
      </c>
      <c r="M370" s="41">
        <f t="shared" si="76"/>
        <v>69.4084919034526</v>
      </c>
      <c r="N370" s="5">
        <f t="shared" si="77"/>
        <v>6.259506789278537E-8</v>
      </c>
      <c r="O370" s="4">
        <f>SUM($N$54:N370)*0.1+$O$30</f>
        <v>3.9144964257485315E-7</v>
      </c>
      <c r="P370" s="4">
        <f>SUM($O$235:O370)</f>
        <v>3.7244111543572967E-5</v>
      </c>
      <c r="Q370" s="5">
        <f t="shared" si="78"/>
        <v>-4.051738361885707E-6</v>
      </c>
      <c r="R370" s="4">
        <f>SUM($Q$54:Q370)*0.1+$O$8</f>
        <v>9.6751340092689656E-5</v>
      </c>
      <c r="S370" s="4">
        <f>SUM($R$235:R370)</f>
        <v>1.6352741203264208E-2</v>
      </c>
      <c r="T370">
        <f t="shared" si="79"/>
        <v>9.6752131979372782E-5</v>
      </c>
      <c r="U370">
        <f t="shared" si="80"/>
        <v>1.635278361578785E-2</v>
      </c>
      <c r="X370" s="1"/>
    </row>
    <row r="371" spans="1:24" x14ac:dyDescent="0.3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571.48599658184366</v>
      </c>
      <c r="E371">
        <f t="shared" si="68"/>
        <v>-230.67194220781573</v>
      </c>
      <c r="F371">
        <f t="shared" si="69"/>
        <v>37799.298984325142</v>
      </c>
      <c r="G371">
        <f t="shared" si="70"/>
        <v>-968.82215727286768</v>
      </c>
      <c r="H371">
        <f t="shared" si="71"/>
        <v>61411.821169390452</v>
      </c>
      <c r="I371">
        <f t="shared" si="72"/>
        <v>61419.462678483404</v>
      </c>
      <c r="J371" s="41">
        <f t="shared" si="73"/>
        <v>616.28385441375053</v>
      </c>
      <c r="K371">
        <f t="shared" si="74"/>
        <v>23.170870725520157</v>
      </c>
      <c r="L371">
        <f t="shared" si="75"/>
        <v>37.78904886216079</v>
      </c>
      <c r="M371" s="41">
        <f t="shared" si="76"/>
        <v>69.432887682272693</v>
      </c>
      <c r="N371" s="5">
        <f t="shared" si="77"/>
        <v>6.4121776865780081E-8</v>
      </c>
      <c r="O371" s="4">
        <f>SUM($N$54:N371)*0.1+$O$30</f>
        <v>3.9786182026143114E-7</v>
      </c>
      <c r="P371" s="4">
        <f>SUM($O$235:O371)</f>
        <v>3.7641973363834399E-5</v>
      </c>
      <c r="Q371" s="5">
        <f t="shared" si="78"/>
        <v>-4.06455928405832E-6</v>
      </c>
      <c r="R371" s="4">
        <f>SUM($Q$54:Q371)*0.1+$O$8</f>
        <v>9.6344884164283832E-5</v>
      </c>
      <c r="S371" s="4">
        <f>SUM($R$235:R371)</f>
        <v>1.6449086087428493E-2</v>
      </c>
      <c r="T371">
        <f t="shared" si="79"/>
        <v>9.6345705657581291E-5</v>
      </c>
      <c r="U371">
        <f t="shared" si="80"/>
        <v>1.6449129157186174E-2</v>
      </c>
      <c r="X371" s="1"/>
    </row>
    <row r="372" spans="1:24" x14ac:dyDescent="0.3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571.48599658184366</v>
      </c>
      <c r="E372">
        <f t="shared" si="68"/>
        <v>-230.67194220781573</v>
      </c>
      <c r="F372">
        <f t="shared" si="69"/>
        <v>37799.298984325142</v>
      </c>
      <c r="G372">
        <f t="shared" si="70"/>
        <v>-991.88935149364966</v>
      </c>
      <c r="H372">
        <f t="shared" si="71"/>
        <v>61605.533728284434</v>
      </c>
      <c r="I372">
        <f t="shared" si="72"/>
        <v>61613.518244232713</v>
      </c>
      <c r="J372" s="41">
        <f t="shared" si="73"/>
        <v>616.28385441375053</v>
      </c>
      <c r="K372">
        <f t="shared" si="74"/>
        <v>23.244079383353629</v>
      </c>
      <c r="L372">
        <f t="shared" si="75"/>
        <v>37.78904886216079</v>
      </c>
      <c r="M372" s="41">
        <f t="shared" si="76"/>
        <v>69.457352872823861</v>
      </c>
      <c r="N372" s="5">
        <f t="shared" si="77"/>
        <v>6.5648485838774805E-8</v>
      </c>
      <c r="O372" s="4">
        <f>SUM($N$54:N372)*0.1+$O$30</f>
        <v>4.0442666884530867E-7</v>
      </c>
      <c r="P372" s="4">
        <f>SUM($O$235:O372)</f>
        <v>3.8046400032679706E-5</v>
      </c>
      <c r="Q372" s="5">
        <f t="shared" si="78"/>
        <v>-4.0773802062309339E-6</v>
      </c>
      <c r="R372" s="4">
        <f>SUM($Q$54:Q372)*0.1+$O$8</f>
        <v>9.5937146143660731E-5</v>
      </c>
      <c r="S372" s="4">
        <f>SUM($R$235:R372)</f>
        <v>1.6545023233572154E-2</v>
      </c>
      <c r="T372">
        <f t="shared" si="79"/>
        <v>9.5937998577834584E-5</v>
      </c>
      <c r="U372">
        <f t="shared" si="80"/>
        <v>1.6545066978649492E-2</v>
      </c>
      <c r="X372" s="1"/>
    </row>
    <row r="373" spans="1:24" x14ac:dyDescent="0.3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571.48599658184366</v>
      </c>
      <c r="E373">
        <f t="shared" si="68"/>
        <v>-230.67194220781573</v>
      </c>
      <c r="F373">
        <f t="shared" si="69"/>
        <v>37799.298984325142</v>
      </c>
      <c r="G373">
        <f t="shared" si="70"/>
        <v>-1014.9565457144315</v>
      </c>
      <c r="H373">
        <f t="shared" si="71"/>
        <v>61799.246287178408</v>
      </c>
      <c r="I373">
        <f t="shared" si="72"/>
        <v>61807.580266930228</v>
      </c>
      <c r="J373" s="41">
        <f t="shared" si="73"/>
        <v>616.28385441375053</v>
      </c>
      <c r="K373">
        <f t="shared" si="74"/>
        <v>23.3172904771106</v>
      </c>
      <c r="L373">
        <f t="shared" si="75"/>
        <v>37.78904886216079</v>
      </c>
      <c r="M373" s="41">
        <f t="shared" si="76"/>
        <v>69.481887401784647</v>
      </c>
      <c r="N373" s="5">
        <f t="shared" si="77"/>
        <v>6.717519481176953E-8</v>
      </c>
      <c r="O373" s="4">
        <f>SUM($N$54:N373)*0.1+$O$30</f>
        <v>4.1114418832648558E-7</v>
      </c>
      <c r="P373" s="4">
        <f>SUM($O$235:O373)</f>
        <v>3.8457544221006193E-5</v>
      </c>
      <c r="Q373" s="5">
        <f t="shared" si="78"/>
        <v>-4.0902011284035469E-6</v>
      </c>
      <c r="R373" s="4">
        <f>SUM($Q$54:Q373)*0.1+$O$8</f>
        <v>9.552812603082038E-5</v>
      </c>
      <c r="S373" s="4">
        <f>SUM($R$235:R373)</f>
        <v>1.6640551359602972E-2</v>
      </c>
      <c r="T373">
        <f t="shared" si="79"/>
        <v>9.5529010789936991E-5</v>
      </c>
      <c r="U373">
        <f t="shared" si="80"/>
        <v>1.6640595798657325E-2</v>
      </c>
      <c r="X373" s="1"/>
    </row>
    <row r="374" spans="1:24" x14ac:dyDescent="0.3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571.48599658184366</v>
      </c>
      <c r="E374">
        <f t="shared" si="68"/>
        <v>-230.67194220781573</v>
      </c>
      <c r="F374">
        <f t="shared" si="69"/>
        <v>37799.298984325142</v>
      </c>
      <c r="G374">
        <f t="shared" si="70"/>
        <v>-1038.0237399352134</v>
      </c>
      <c r="H374">
        <f t="shared" si="71"/>
        <v>61992.958846072383</v>
      </c>
      <c r="I374">
        <f t="shared" si="72"/>
        <v>62001.648685946195</v>
      </c>
      <c r="J374" s="41">
        <f t="shared" si="73"/>
        <v>616.28385441375053</v>
      </c>
      <c r="K374">
        <f t="shared" si="74"/>
        <v>23.390503983918112</v>
      </c>
      <c r="L374">
        <f t="shared" si="75"/>
        <v>37.78904886216079</v>
      </c>
      <c r="M374" s="41">
        <f t="shared" si="76"/>
        <v>69.506491195729453</v>
      </c>
      <c r="N374" s="5">
        <f t="shared" si="77"/>
        <v>6.8701903784764241E-8</v>
      </c>
      <c r="O374" s="4">
        <f>SUM($N$54:N374)*0.1+$O$30</f>
        <v>4.1801437870496204E-7</v>
      </c>
      <c r="P374" s="4">
        <f>SUM($O$235:O374)</f>
        <v>3.8875558599711154E-5</v>
      </c>
      <c r="Q374" s="5">
        <f t="shared" si="78"/>
        <v>-4.1030220505761608E-6</v>
      </c>
      <c r="R374" s="4">
        <f>SUM($Q$54:Q374)*0.1+$O$8</f>
        <v>9.5117823825762753E-5</v>
      </c>
      <c r="S374" s="4">
        <f>SUM($R$235:R374)</f>
        <v>1.6735669183428736E-2</v>
      </c>
      <c r="T374">
        <f t="shared" si="79"/>
        <v>9.5118742345395014E-5</v>
      </c>
      <c r="U374">
        <f t="shared" si="80"/>
        <v>1.6735714335702038E-2</v>
      </c>
      <c r="X374" s="1"/>
    </row>
    <row r="375" spans="1:24" x14ac:dyDescent="0.3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571.48599658184366</v>
      </c>
      <c r="E375">
        <f t="shared" ref="E375:E438" si="84">IF(B375&lt;$B$41,$B$14,IF(AND($B$41&lt;=B375,B375&lt;$B$41+$G$8),$B$14+$B$17,$B$14+$B$17+$B$11))</f>
        <v>-230.67194220781573</v>
      </c>
      <c r="F375">
        <f t="shared" ref="F375:F438" si="85">IF(B375&lt;$B$41,-$G$6*$B$13,IF(AND($B$41&lt;=B375,B375&lt;$B$41+$G$8),-$G$6*$B$13,-$G$6*$B$13-$G$5*$B$10))</f>
        <v>37799.298984325142</v>
      </c>
      <c r="G375">
        <f t="shared" ref="G375:G438" si="86">IF(B375&lt;$B$41,$B$14*B375,IF(AND($B$41&lt;=B375,B375&lt;$B$41+$G$8),$B$14*B375-(-B375+$B$41)*$B$17,$B$14*B375-(-B375+$B$41)*$B$17-(-B375+$B$41+$G$8)*$B$11+$G$5*$B$12))</f>
        <v>-1061.0909341559952</v>
      </c>
      <c r="H375">
        <f t="shared" ref="H375:H438" si="87">IF(B375&lt;$B$41,-$B$13*B375,IF(AND($B$41&lt;=B375,B375&lt;=$B$41+$G$8),-$B$13*B375+(-B375+B362)*B337,-$B$13*B375+(-B375+$B$41)*$B$16+(-B375+$B$41+$G$8)*$B$10))</f>
        <v>62186.671404966364</v>
      </c>
      <c r="I375">
        <f t="shared" ref="I375:I438" si="88">SQRT(SUMSQ(H375,G375))</f>
        <v>62195.723441405593</v>
      </c>
      <c r="J375" s="41">
        <f t="shared" ref="J375:J438" si="89">SQRT(SUMSQ(D375:E375))</f>
        <v>616.28385441375053</v>
      </c>
      <c r="K375">
        <f t="shared" ref="K375:K438" si="90">32*I375/(PI()*$G$13^3)</f>
        <v>23.463719881187956</v>
      </c>
      <c r="L375">
        <f t="shared" ref="L375:L438" si="91">16*F375/(PI()*$G$13^3)*$G$23</f>
        <v>37.78904886216079</v>
      </c>
      <c r="M375" s="41">
        <f t="shared" ref="M375:M438" si="92">SQRT(K375^2+3*L375^2)</f>
        <v>69.531164181129483</v>
      </c>
      <c r="N375" s="5">
        <f t="shared" ref="N375:N438" si="93">-G375/($G$15*$B$42)</f>
        <v>7.0228612757758965E-8</v>
      </c>
      <c r="O375" s="4">
        <f>SUM($N$54:N375)*0.1+$O$30</f>
        <v>4.2503723998073788E-7</v>
      </c>
      <c r="P375" s="4">
        <f>SUM($O$235:O375)</f>
        <v>3.930059583969189E-5</v>
      </c>
      <c r="Q375" s="5">
        <f t="shared" ref="Q375:Q438" si="94">-H375/($B$42*$G$15)</f>
        <v>-4.1158429727487738E-6</v>
      </c>
      <c r="R375" s="4">
        <f>SUM($Q$54:Q375)*0.1+$O$8</f>
        <v>9.4706239528487889E-5</v>
      </c>
      <c r="S375" s="4">
        <f>SUM($R$235:R375)</f>
        <v>1.6830375422957223E-2</v>
      </c>
      <c r="T375">
        <f t="shared" ref="T375:T438" si="95">SQRT(SUMSQ(O375,R375))</f>
        <v>9.4707193297461275E-5</v>
      </c>
      <c r="U375">
        <f t="shared" ref="U375:U438" si="96">SQRT(S375^2+P375^2)</f>
        <v>1.6830421308289222E-2</v>
      </c>
      <c r="X375" s="1"/>
    </row>
    <row r="376" spans="1:24" x14ac:dyDescent="0.3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571.48599658184366</v>
      </c>
      <c r="E376">
        <f t="shared" si="84"/>
        <v>-230.67194220781573</v>
      </c>
      <c r="F376">
        <f t="shared" si="85"/>
        <v>37799.298984325142</v>
      </c>
      <c r="G376">
        <f t="shared" si="86"/>
        <v>-1084.1581283767773</v>
      </c>
      <c r="H376">
        <f t="shared" si="87"/>
        <v>62380.383963860346</v>
      </c>
      <c r="I376">
        <f t="shared" si="88"/>
        <v>62389.804474176468</v>
      </c>
      <c r="J376" s="41">
        <f t="shared" si="89"/>
        <v>616.28385441375053</v>
      </c>
      <c r="K376">
        <f t="shared" si="90"/>
        <v>23.536938146612226</v>
      </c>
      <c r="L376">
        <f t="shared" si="91"/>
        <v>37.78904886216079</v>
      </c>
      <c r="M376" s="41">
        <f t="shared" si="92"/>
        <v>69.555906284353568</v>
      </c>
      <c r="N376" s="5">
        <f t="shared" si="93"/>
        <v>7.175532173075369E-8</v>
      </c>
      <c r="O376" s="4">
        <f>SUM($N$54:N376)*0.1+$O$30</f>
        <v>4.3221277215381327E-7</v>
      </c>
      <c r="P376" s="4">
        <f>SUM($O$235:O376)</f>
        <v>3.97328086118457E-5</v>
      </c>
      <c r="Q376" s="5">
        <f t="shared" si="94"/>
        <v>-4.1286638949213877E-6</v>
      </c>
      <c r="R376" s="4">
        <f>SUM($Q$54:Q376)*0.1+$O$8</f>
        <v>9.4293373138995749E-5</v>
      </c>
      <c r="S376" s="4">
        <f>SUM($R$235:R376)</f>
        <v>1.6924668796096217E-2</v>
      </c>
      <c r="T376">
        <f t="shared" si="95"/>
        <v>9.4294363701179391E-5</v>
      </c>
      <c r="U376">
        <f t="shared" si="96"/>
        <v>1.6924715434938134E-2</v>
      </c>
      <c r="X376" s="1"/>
    </row>
    <row r="377" spans="1:24" x14ac:dyDescent="0.3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571.48599658184366</v>
      </c>
      <c r="E377">
        <f t="shared" si="84"/>
        <v>-230.67194220781573</v>
      </c>
      <c r="F377">
        <f t="shared" si="85"/>
        <v>37799.298984325142</v>
      </c>
      <c r="G377">
        <f t="shared" si="86"/>
        <v>-1107.2253225975592</v>
      </c>
      <c r="H377">
        <f t="shared" si="87"/>
        <v>62574.09652275432</v>
      </c>
      <c r="I377">
        <f t="shared" si="88"/>
        <v>62583.891725858462</v>
      </c>
      <c r="J377" s="41">
        <f t="shared" si="89"/>
        <v>616.28385441375053</v>
      </c>
      <c r="K377">
        <f t="shared" si="90"/>
        <v>23.610158758159034</v>
      </c>
      <c r="L377">
        <f t="shared" si="91"/>
        <v>37.78904886216079</v>
      </c>
      <c r="M377" s="41">
        <f t="shared" si="92"/>
        <v>69.580717431669257</v>
      </c>
      <c r="N377" s="5">
        <f t="shared" si="93"/>
        <v>7.3282030703748414E-8</v>
      </c>
      <c r="O377" s="4">
        <f>SUM($N$54:N377)*0.1+$O$30</f>
        <v>4.3954097522418809E-7</v>
      </c>
      <c r="P377" s="4">
        <f>SUM($O$235:O377)</f>
        <v>4.0172349587069885E-5</v>
      </c>
      <c r="Q377" s="5">
        <f t="shared" si="94"/>
        <v>-4.1414848170940015E-6</v>
      </c>
      <c r="R377" s="4">
        <f>SUM($Q$54:Q377)*0.1+$O$8</f>
        <v>9.3879224657286345E-5</v>
      </c>
      <c r="S377" s="4">
        <f>SUM($R$235:R377)</f>
        <v>1.7018548020753504E-2</v>
      </c>
      <c r="T377">
        <f t="shared" si="95"/>
        <v>9.3880253613431094E-5</v>
      </c>
      <c r="U377">
        <f t="shared" si="96"/>
        <v>1.7018595434182118E-2</v>
      </c>
      <c r="X377" s="1"/>
    </row>
    <row r="378" spans="1:24" x14ac:dyDescent="0.3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571.48599658184366</v>
      </c>
      <c r="E378">
        <f t="shared" si="84"/>
        <v>-230.67194220781573</v>
      </c>
      <c r="F378">
        <f t="shared" si="85"/>
        <v>37799.298984325142</v>
      </c>
      <c r="G378">
        <f t="shared" si="86"/>
        <v>-1130.292516818341</v>
      </c>
      <c r="H378">
        <f t="shared" si="87"/>
        <v>62767.809081648302</v>
      </c>
      <c r="I378">
        <f t="shared" si="88"/>
        <v>62777.98513877159</v>
      </c>
      <c r="J378" s="41">
        <f t="shared" si="89"/>
        <v>616.28385441375053</v>
      </c>
      <c r="K378">
        <f t="shared" si="90"/>
        <v>23.683381694068252</v>
      </c>
      <c r="L378">
        <f t="shared" si="91"/>
        <v>37.78904886216079</v>
      </c>
      <c r="M378" s="41">
        <f t="shared" si="92"/>
        <v>69.605597549243512</v>
      </c>
      <c r="N378" s="5">
        <f t="shared" si="93"/>
        <v>7.4808739676743125E-8</v>
      </c>
      <c r="O378" s="4">
        <f>SUM($N$54:N378)*0.1+$O$30</f>
        <v>4.4702184919186241E-7</v>
      </c>
      <c r="P378" s="4">
        <f>SUM($O$235:O378)</f>
        <v>4.0619371436261745E-5</v>
      </c>
      <c r="Q378" s="5">
        <f t="shared" si="94"/>
        <v>-4.1543057392666146E-6</v>
      </c>
      <c r="R378" s="4">
        <f>SUM($Q$54:Q378)*0.1+$O$8</f>
        <v>9.3463794083359692E-5</v>
      </c>
      <c r="S378" s="4">
        <f>SUM($R$235:R378)</f>
        <v>1.7112011814836865E-2</v>
      </c>
      <c r="T378">
        <f t="shared" si="95"/>
        <v>9.3464863092984396E-5</v>
      </c>
      <c r="U378">
        <f t="shared" si="96"/>
        <v>1.7112060024568998E-2</v>
      </c>
      <c r="X378" s="1"/>
    </row>
    <row r="379" spans="1:24" x14ac:dyDescent="0.3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571.48599658184366</v>
      </c>
      <c r="E379">
        <f t="shared" si="84"/>
        <v>-230.67194220781573</v>
      </c>
      <c r="F379">
        <f t="shared" si="85"/>
        <v>37799.298984325142</v>
      </c>
      <c r="G379">
        <f t="shared" si="86"/>
        <v>-1153.3597110391229</v>
      </c>
      <c r="H379">
        <f t="shared" si="87"/>
        <v>62961.521640542276</v>
      </c>
      <c r="I379">
        <f t="shared" si="88"/>
        <v>62972.084655945146</v>
      </c>
      <c r="J379" s="41">
        <f t="shared" si="89"/>
        <v>616.28385441375053</v>
      </c>
      <c r="K379">
        <f t="shared" si="90"/>
        <v>23.756606932847326</v>
      </c>
      <c r="L379">
        <f t="shared" si="91"/>
        <v>37.78904886216079</v>
      </c>
      <c r="M379" s="41">
        <f t="shared" si="92"/>
        <v>69.630546563143795</v>
      </c>
      <c r="N379" s="5">
        <f t="shared" si="93"/>
        <v>7.633544864973785E-8</v>
      </c>
      <c r="O379" s="4">
        <f>SUM($N$54:N379)*0.1+$O$30</f>
        <v>4.5465539405683622E-7</v>
      </c>
      <c r="P379" s="4">
        <f>SUM($O$235:O379)</f>
        <v>4.1074026830318579E-5</v>
      </c>
      <c r="Q379" s="5">
        <f t="shared" si="94"/>
        <v>-4.1671266614392284E-6</v>
      </c>
      <c r="R379" s="4">
        <f>SUM($Q$54:Q379)*0.1+$O$8</f>
        <v>9.3047081417215762E-5</v>
      </c>
      <c r="S379" s="4">
        <f>SUM($R$235:R379)</f>
        <v>1.720505889625408E-2</v>
      </c>
      <c r="T379">
        <f t="shared" si="95"/>
        <v>9.304819220054371E-5</v>
      </c>
      <c r="U379">
        <f t="shared" si="96"/>
        <v>1.7205107924661553E-2</v>
      </c>
      <c r="X379" s="1"/>
    </row>
    <row r="380" spans="1:24" x14ac:dyDescent="0.3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571.48599658184366</v>
      </c>
      <c r="E380">
        <f t="shared" si="84"/>
        <v>-230.67194220781573</v>
      </c>
      <c r="F380">
        <f t="shared" si="85"/>
        <v>37799.298984325142</v>
      </c>
      <c r="G380">
        <f t="shared" si="86"/>
        <v>-1176.4269052599047</v>
      </c>
      <c r="H380">
        <f t="shared" si="87"/>
        <v>63155.23419943625</v>
      </c>
      <c r="I380">
        <f t="shared" si="88"/>
        <v>63166.19022110691</v>
      </c>
      <c r="J380" s="41">
        <f t="shared" si="89"/>
        <v>616.28385441375053</v>
      </c>
      <c r="K380">
        <f t="shared" si="90"/>
        <v>23.829834453267214</v>
      </c>
      <c r="L380">
        <f t="shared" si="91"/>
        <v>37.78904886216079</v>
      </c>
      <c r="M380" s="41">
        <f t="shared" si="92"/>
        <v>69.6555643993389</v>
      </c>
      <c r="N380" s="5">
        <f t="shared" si="93"/>
        <v>7.7862157622732561E-8</v>
      </c>
      <c r="O380" s="4">
        <f>SUM($N$54:N380)*0.1+$O$30</f>
        <v>4.6244160981910946E-7</v>
      </c>
      <c r="P380" s="4">
        <f>SUM($O$235:O380)</f>
        <v>4.153646844013769E-5</v>
      </c>
      <c r="Q380" s="5">
        <f t="shared" si="94"/>
        <v>-4.1799475836118415E-6</v>
      </c>
      <c r="R380" s="4">
        <f>SUM($Q$54:Q380)*0.1+$O$8</f>
        <v>9.2629086658854582E-5</v>
      </c>
      <c r="S380" s="4">
        <f>SUM($R$235:R380)</f>
        <v>1.7297687982912934E-2</v>
      </c>
      <c r="T380">
        <f t="shared" si="95"/>
        <v>9.2630240998801711E-5</v>
      </c>
      <c r="U380">
        <f t="shared" si="96"/>
        <v>1.7297737853037922E-2</v>
      </c>
      <c r="X380" s="1"/>
    </row>
    <row r="381" spans="1:24" x14ac:dyDescent="0.3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571.48599658184366</v>
      </c>
      <c r="E381">
        <f t="shared" si="84"/>
        <v>-230.67194220781573</v>
      </c>
      <c r="F381">
        <f t="shared" si="85"/>
        <v>37799.298984325142</v>
      </c>
      <c r="G381">
        <f t="shared" si="86"/>
        <v>-1199.4940994806868</v>
      </c>
      <c r="H381">
        <f t="shared" si="87"/>
        <v>63348.946758330232</v>
      </c>
      <c r="I381">
        <f t="shared" si="88"/>
        <v>63360.301778672481</v>
      </c>
      <c r="J381" s="41">
        <f t="shared" si="89"/>
        <v>616.28385441375053</v>
      </c>
      <c r="K381">
        <f t="shared" si="90"/>
        <v>23.903064234358361</v>
      </c>
      <c r="L381">
        <f t="shared" si="91"/>
        <v>37.78904886216079</v>
      </c>
      <c r="M381" s="41">
        <f t="shared" si="92"/>
        <v>69.680650983699834</v>
      </c>
      <c r="N381" s="5">
        <f t="shared" si="93"/>
        <v>7.9388866595727299E-8</v>
      </c>
      <c r="O381" s="4">
        <f>SUM($N$54:N381)*0.1+$O$30</f>
        <v>4.703804964786822E-7</v>
      </c>
      <c r="P381" s="4">
        <f>SUM($O$235:O381)</f>
        <v>4.2006848936616375E-5</v>
      </c>
      <c r="Q381" s="5">
        <f t="shared" si="94"/>
        <v>-4.1927685057844553E-6</v>
      </c>
      <c r="R381" s="4">
        <f>SUM($Q$54:Q381)*0.1+$O$8</f>
        <v>9.2209809808276125E-5</v>
      </c>
      <c r="S381" s="4">
        <f>SUM($R$235:R381)</f>
        <v>1.738989779272121E-2</v>
      </c>
      <c r="T381">
        <f t="shared" si="95"/>
        <v>9.2211009552492818E-5</v>
      </c>
      <c r="U381">
        <f t="shared" si="96"/>
        <v>1.7389948528292072E-2</v>
      </c>
      <c r="X381" s="1"/>
    </row>
    <row r="382" spans="1:24" x14ac:dyDescent="0.3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571.48599658184366</v>
      </c>
      <c r="E382">
        <f t="shared" si="84"/>
        <v>-230.67194220781573</v>
      </c>
      <c r="F382">
        <f t="shared" si="85"/>
        <v>37799.298984325142</v>
      </c>
      <c r="G382">
        <f t="shared" si="86"/>
        <v>-1222.5612937014687</v>
      </c>
      <c r="H382">
        <f t="shared" si="87"/>
        <v>63542.659317224214</v>
      </c>
      <c r="I382">
        <f t="shared" si="88"/>
        <v>63554.419273734835</v>
      </c>
      <c r="J382" s="41">
        <f t="shared" si="89"/>
        <v>616.28385441375053</v>
      </c>
      <c r="K382">
        <f t="shared" si="90"/>
        <v>23.976296255406755</v>
      </c>
      <c r="L382">
        <f t="shared" si="91"/>
        <v>37.78904886216079</v>
      </c>
      <c r="M382" s="41">
        <f t="shared" si="92"/>
        <v>69.705806242000818</v>
      </c>
      <c r="N382" s="5">
        <f t="shared" si="93"/>
        <v>8.091557556872201E-8</v>
      </c>
      <c r="O382" s="4">
        <f>SUM($N$54:N382)*0.1+$O$30</f>
        <v>4.7847205403555443E-7</v>
      </c>
      <c r="P382" s="4">
        <f>SUM($O$235:O382)</f>
        <v>4.248532099065193E-5</v>
      </c>
      <c r="Q382" s="5">
        <f t="shared" si="94"/>
        <v>-4.2055894279570692E-6</v>
      </c>
      <c r="R382" s="4">
        <f>SUM($Q$54:Q382)*0.1+$O$8</f>
        <v>9.1789250865480419E-5</v>
      </c>
      <c r="S382" s="4">
        <f>SUM($R$235:R382)</f>
        <v>1.7481687043586689E-2</v>
      </c>
      <c r="T382">
        <f t="shared" si="95"/>
        <v>9.1790497928448948E-5</v>
      </c>
      <c r="U382">
        <f t="shared" si="96"/>
        <v>1.7481738669034221E-2</v>
      </c>
      <c r="X382" s="1"/>
    </row>
    <row r="383" spans="1:24" x14ac:dyDescent="0.3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571.48599658184366</v>
      </c>
      <c r="E383">
        <f t="shared" si="84"/>
        <v>-230.67194220781573</v>
      </c>
      <c r="F383">
        <f t="shared" si="85"/>
        <v>37799.298984325142</v>
      </c>
      <c r="G383">
        <f t="shared" si="86"/>
        <v>-1245.6284879222505</v>
      </c>
      <c r="H383">
        <f t="shared" si="87"/>
        <v>63736.371876118188</v>
      </c>
      <c r="I383">
        <f t="shared" si="88"/>
        <v>63748.542652054042</v>
      </c>
      <c r="J383" s="41">
        <f t="shared" si="89"/>
        <v>616.28385441375053</v>
      </c>
      <c r="K383">
        <f t="shared" si="90"/>
        <v>24.049530495950041</v>
      </c>
      <c r="L383">
        <f t="shared" si="91"/>
        <v>37.78904886216079</v>
      </c>
      <c r="M383" s="41">
        <f t="shared" si="92"/>
        <v>69.731030099920076</v>
      </c>
      <c r="N383" s="5">
        <f t="shared" si="93"/>
        <v>8.2442284541716734E-8</v>
      </c>
      <c r="O383" s="4">
        <f>SUM($N$54:N383)*0.1+$O$30</f>
        <v>4.8671628248972609E-7</v>
      </c>
      <c r="P383" s="4">
        <f>SUM($O$235:O383)</f>
        <v>4.2972037273141653E-5</v>
      </c>
      <c r="Q383" s="5">
        <f t="shared" si="94"/>
        <v>-4.2184103501296822E-6</v>
      </c>
      <c r="R383" s="4">
        <f>SUM($Q$54:Q383)*0.1+$O$8</f>
        <v>9.1367409830467449E-5</v>
      </c>
      <c r="S383" s="4">
        <f>SUM($R$235:R383)</f>
        <v>1.7573054453417156E-2</v>
      </c>
      <c r="T383">
        <f t="shared" si="95"/>
        <v>9.1368706195656718E-5</v>
      </c>
      <c r="U383">
        <f t="shared" si="96"/>
        <v>1.7573106993891318E-2</v>
      </c>
      <c r="X383" s="1"/>
    </row>
    <row r="384" spans="1:24" x14ac:dyDescent="0.3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571.48599658184366</v>
      </c>
      <c r="E384">
        <f t="shared" si="84"/>
        <v>-230.67194220781573</v>
      </c>
      <c r="F384">
        <f t="shared" si="85"/>
        <v>37799.298984325142</v>
      </c>
      <c r="G384">
        <f t="shared" si="86"/>
        <v>-1268.6956821430324</v>
      </c>
      <c r="H384">
        <f t="shared" si="87"/>
        <v>63930.08443501217</v>
      </c>
      <c r="I384">
        <f t="shared" si="88"/>
        <v>63942.671860047209</v>
      </c>
      <c r="J384" s="41">
        <f t="shared" si="89"/>
        <v>616.28385441375053</v>
      </c>
      <c r="K384">
        <f t="shared" si="90"/>
        <v>24.12276693577375</v>
      </c>
      <c r="L384">
        <f t="shared" si="91"/>
        <v>37.78904886216079</v>
      </c>
      <c r="M384" s="41">
        <f t="shared" si="92"/>
        <v>69.756322483040833</v>
      </c>
      <c r="N384" s="5">
        <f t="shared" si="93"/>
        <v>8.3968993514711446E-8</v>
      </c>
      <c r="O384" s="4">
        <f>SUM($N$54:N384)*0.1+$O$30</f>
        <v>4.951131818411972E-7</v>
      </c>
      <c r="P384" s="4">
        <f>SUM($O$235:O384)</f>
        <v>4.3467150454982853E-5</v>
      </c>
      <c r="Q384" s="5">
        <f t="shared" si="94"/>
        <v>-4.2312312723022961E-6</v>
      </c>
      <c r="R384" s="4">
        <f>SUM($Q$54:Q384)*0.1+$O$8</f>
        <v>9.094428670323723E-5</v>
      </c>
      <c r="S384" s="4">
        <f>SUM($R$235:R384)</f>
        <v>1.7663998740120392E-2</v>
      </c>
      <c r="T384">
        <f t="shared" si="95"/>
        <v>9.094563442531723E-5</v>
      </c>
      <c r="U384">
        <f t="shared" si="96"/>
        <v>1.7664052221507485E-2</v>
      </c>
      <c r="X384" s="1"/>
    </row>
    <row r="385" spans="1:24" x14ac:dyDescent="0.3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571.48599658184366</v>
      </c>
      <c r="E385">
        <f t="shared" si="84"/>
        <v>-230.67194220781573</v>
      </c>
      <c r="F385">
        <f t="shared" si="85"/>
        <v>37799.298984325142</v>
      </c>
      <c r="G385">
        <f t="shared" si="86"/>
        <v>-1291.7628763638143</v>
      </c>
      <c r="H385">
        <f t="shared" si="87"/>
        <v>64123.796993906137</v>
      </c>
      <c r="I385">
        <f t="shared" si="88"/>
        <v>64136.806844778584</v>
      </c>
      <c r="J385" s="41">
        <f t="shared" si="89"/>
        <v>616.28385441375053</v>
      </c>
      <c r="K385">
        <f t="shared" si="90"/>
        <v>24.196005554907543</v>
      </c>
      <c r="L385">
        <f t="shared" si="91"/>
        <v>37.78904886216079</v>
      </c>
      <c r="M385" s="41">
        <f t="shared" si="92"/>
        <v>69.781683316852167</v>
      </c>
      <c r="N385" s="5">
        <f t="shared" si="93"/>
        <v>8.549570248770617E-8</v>
      </c>
      <c r="O385" s="4">
        <f>SUM($N$54:N385)*0.1+$O$30</f>
        <v>5.0366275208996784E-7</v>
      </c>
      <c r="P385" s="4">
        <f>SUM($O$235:O385)</f>
        <v>4.3970813207072821E-5</v>
      </c>
      <c r="Q385" s="5">
        <f t="shared" si="94"/>
        <v>-4.2440521944749083E-6</v>
      </c>
      <c r="R385" s="4">
        <f>SUM($Q$54:Q385)*0.1+$O$8</f>
        <v>9.0519881483789734E-5</v>
      </c>
      <c r="S385" s="4">
        <f>SUM($R$235:R385)</f>
        <v>1.7754518621604182E-2</v>
      </c>
      <c r="T385">
        <f t="shared" si="95"/>
        <v>9.0521282690907463E-5</v>
      </c>
      <c r="U385">
        <f t="shared" si="96"/>
        <v>1.7754573070544493E-2</v>
      </c>
      <c r="X385" s="1"/>
    </row>
    <row r="386" spans="1:24" x14ac:dyDescent="0.3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571.48599658184366</v>
      </c>
      <c r="E386">
        <f t="shared" si="84"/>
        <v>-230.67194220781573</v>
      </c>
      <c r="F386">
        <f t="shared" si="85"/>
        <v>37799.298984325142</v>
      </c>
      <c r="G386">
        <f t="shared" si="86"/>
        <v>-1314.8300705845961</v>
      </c>
      <c r="H386">
        <f t="shared" si="87"/>
        <v>64317.509552800118</v>
      </c>
      <c r="I386">
        <f t="shared" si="88"/>
        <v>64330.94755394986</v>
      </c>
      <c r="J386" s="41">
        <f t="shared" si="89"/>
        <v>616.28385441375053</v>
      </c>
      <c r="K386">
        <f t="shared" si="90"/>
        <v>24.269246333621556</v>
      </c>
      <c r="L386">
        <f t="shared" si="91"/>
        <v>37.78904886216079</v>
      </c>
      <c r="M386" s="41">
        <f t="shared" si="92"/>
        <v>69.807112526749961</v>
      </c>
      <c r="N386" s="5">
        <f t="shared" si="93"/>
        <v>8.7022411460700881E-8</v>
      </c>
      <c r="O386" s="4">
        <f>SUM($N$54:N386)*0.1+$O$30</f>
        <v>5.1236499323603793E-7</v>
      </c>
      <c r="P386" s="4">
        <f>SUM($O$235:O386)</f>
        <v>4.448317820030886E-5</v>
      </c>
      <c r="Q386" s="5">
        <f t="shared" si="94"/>
        <v>-4.2568731166475221E-6</v>
      </c>
      <c r="R386" s="4">
        <f>SUM($Q$54:Q386)*0.1+$O$8</f>
        <v>9.0094194172124988E-5</v>
      </c>
      <c r="S386" s="4">
        <f>SUM($R$235:R386)</f>
        <v>1.7844612815776307E-2</v>
      </c>
      <c r="T386">
        <f t="shared" si="95"/>
        <v>9.009565106824444E-5</v>
      </c>
      <c r="U386">
        <f t="shared" si="96"/>
        <v>1.7844668259682239E-2</v>
      </c>
      <c r="X386" s="1"/>
    </row>
    <row r="387" spans="1:24" x14ac:dyDescent="0.3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571.48599658184366</v>
      </c>
      <c r="E387">
        <f t="shared" si="84"/>
        <v>-230.67194220781573</v>
      </c>
      <c r="F387">
        <f t="shared" si="85"/>
        <v>37799.298984325142</v>
      </c>
      <c r="G387">
        <f t="shared" si="86"/>
        <v>-1337.8972648053782</v>
      </c>
      <c r="H387">
        <f t="shared" si="87"/>
        <v>64511.2221116941</v>
      </c>
      <c r="I387">
        <f t="shared" si="88"/>
        <v>64525.093935890582</v>
      </c>
      <c r="J387" s="41">
        <f t="shared" si="89"/>
        <v>616.28385441375053</v>
      </c>
      <c r="K387">
        <f t="shared" si="90"/>
        <v>24.342489252422794</v>
      </c>
      <c r="L387">
        <f t="shared" si="91"/>
        <v>37.78904886216079</v>
      </c>
      <c r="M387" s="41">
        <f t="shared" si="92"/>
        <v>69.832610038037728</v>
      </c>
      <c r="N387" s="5">
        <f t="shared" si="93"/>
        <v>8.8549120433695619E-8</v>
      </c>
      <c r="O387" s="4">
        <f>SUM($N$54:N387)*0.1+$O$30</f>
        <v>5.2121990527940745E-7</v>
      </c>
      <c r="P387" s="4">
        <f>SUM($O$235:O387)</f>
        <v>4.5004398105588268E-5</v>
      </c>
      <c r="Q387" s="5">
        <f t="shared" si="94"/>
        <v>-4.269694038820136E-6</v>
      </c>
      <c r="R387" s="4">
        <f>SUM($Q$54:Q387)*0.1+$O$8</f>
        <v>8.9667224768242966E-5</v>
      </c>
      <c r="S387" s="4">
        <f>SUM($R$235:R387)</f>
        <v>1.7934280040544551E-2</v>
      </c>
      <c r="T387">
        <f t="shared" si="95"/>
        <v>8.9668739635551166E-5</v>
      </c>
      <c r="U387">
        <f t="shared" si="96"/>
        <v>1.793433650761922E-2</v>
      </c>
      <c r="X387" s="1"/>
    </row>
    <row r="388" spans="1:24" x14ac:dyDescent="0.3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571.48599658184366</v>
      </c>
      <c r="E388">
        <f t="shared" si="84"/>
        <v>-230.67194220781573</v>
      </c>
      <c r="F388">
        <f t="shared" si="85"/>
        <v>37799.298984325142</v>
      </c>
      <c r="G388">
        <f t="shared" si="86"/>
        <v>-1360.9644590261601</v>
      </c>
      <c r="H388">
        <f t="shared" si="87"/>
        <v>64704.934670588074</v>
      </c>
      <c r="I388">
        <f t="shared" si="88"/>
        <v>64719.245939548789</v>
      </c>
      <c r="J388" s="41">
        <f t="shared" si="89"/>
        <v>616.28385441375053</v>
      </c>
      <c r="K388">
        <f t="shared" si="90"/>
        <v>24.415734292051592</v>
      </c>
      <c r="L388">
        <f t="shared" si="91"/>
        <v>37.78904886216079</v>
      </c>
      <c r="M388" s="41">
        <f t="shared" si="92"/>
        <v>69.858175775927563</v>
      </c>
      <c r="N388" s="5">
        <f t="shared" si="93"/>
        <v>9.007582940669033E-8</v>
      </c>
      <c r="O388" s="4">
        <f>SUM($N$54:N388)*0.1+$O$30</f>
        <v>5.3022748822007652E-7</v>
      </c>
      <c r="P388" s="4">
        <f>SUM($O$235:O388)</f>
        <v>4.5534625593808346E-5</v>
      </c>
      <c r="Q388" s="5">
        <f t="shared" si="94"/>
        <v>-4.282514960992749E-6</v>
      </c>
      <c r="R388" s="4">
        <f>SUM($Q$54:Q388)*0.1+$O$8</f>
        <v>8.9238973272143693E-5</v>
      </c>
      <c r="S388" s="4">
        <f>SUM($R$235:R388)</f>
        <v>1.8023519013816696E-2</v>
      </c>
      <c r="T388">
        <f t="shared" si="95"/>
        <v>8.9240548473525419E-5</v>
      </c>
      <c r="U388">
        <f t="shared" si="96"/>
        <v>1.8023576533073005E-2</v>
      </c>
      <c r="X388" s="1"/>
    </row>
    <row r="389" spans="1:24" x14ac:dyDescent="0.3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571.48599658184366</v>
      </c>
      <c r="E389">
        <f t="shared" si="84"/>
        <v>-230.67194220781573</v>
      </c>
      <c r="F389">
        <f t="shared" si="85"/>
        <v>37799.298984325142</v>
      </c>
      <c r="G389">
        <f t="shared" si="86"/>
        <v>-1384.0316532469419</v>
      </c>
      <c r="H389">
        <f t="shared" si="87"/>
        <v>64898.647229482056</v>
      </c>
      <c r="I389">
        <f t="shared" si="88"/>
        <v>64913.403514481877</v>
      </c>
      <c r="J389" s="41">
        <f t="shared" si="89"/>
        <v>616.28385441375053</v>
      </c>
      <c r="K389">
        <f t="shared" si="90"/>
        <v>24.48898143347817</v>
      </c>
      <c r="L389">
        <f t="shared" si="91"/>
        <v>37.78904886216079</v>
      </c>
      <c r="M389" s="41">
        <f t="shared" si="92"/>
        <v>69.883809665541037</v>
      </c>
      <c r="N389" s="5">
        <f t="shared" si="93"/>
        <v>9.1602538379685041E-8</v>
      </c>
      <c r="O389" s="4">
        <f>SUM($N$54:N389)*0.1+$O$30</f>
        <v>5.3938774205804503E-7</v>
      </c>
      <c r="P389" s="4">
        <f>SUM($O$235:O389)</f>
        <v>4.6074013335866394E-5</v>
      </c>
      <c r="Q389" s="5">
        <f t="shared" si="94"/>
        <v>-4.2953358831653629E-6</v>
      </c>
      <c r="R389" s="4">
        <f>SUM($Q$54:Q389)*0.1+$O$8</f>
        <v>8.8809439683827158E-5</v>
      </c>
      <c r="S389" s="4">
        <f>SUM($R$235:R389)</f>
        <v>1.8112328453500522E-2</v>
      </c>
      <c r="T389">
        <f t="shared" si="95"/>
        <v>8.8811077665410724E-5</v>
      </c>
      <c r="U389">
        <f t="shared" si="96"/>
        <v>1.8112387054780757E-2</v>
      </c>
      <c r="X389" s="1"/>
    </row>
    <row r="390" spans="1:24" x14ac:dyDescent="0.3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571.48599658184366</v>
      </c>
      <c r="E390">
        <f t="shared" si="84"/>
        <v>-230.67194220781573</v>
      </c>
      <c r="F390">
        <f t="shared" si="85"/>
        <v>37799.298984325142</v>
      </c>
      <c r="G390">
        <f t="shared" si="86"/>
        <v>-1407.0988474677238</v>
      </c>
      <c r="H390">
        <f t="shared" si="87"/>
        <v>65092.359788376038</v>
      </c>
      <c r="I390">
        <f t="shared" si="88"/>
        <v>65107.566610847454</v>
      </c>
      <c r="J390" s="41">
        <f t="shared" si="89"/>
        <v>616.28385441375053</v>
      </c>
      <c r="K390">
        <f t="shared" si="90"/>
        <v>24.562230657899168</v>
      </c>
      <c r="L390">
        <f t="shared" si="91"/>
        <v>37.78904886216079</v>
      </c>
      <c r="M390" s="41">
        <f t="shared" si="92"/>
        <v>69.909511631910078</v>
      </c>
      <c r="N390" s="5">
        <f t="shared" si="93"/>
        <v>9.3129247352679766E-8</v>
      </c>
      <c r="O390" s="4">
        <f>SUM($N$54:N390)*0.1+$O$30</f>
        <v>5.4870066679331308E-7</v>
      </c>
      <c r="P390" s="4">
        <f>SUM($O$235:O390)</f>
        <v>4.6622714002659705E-5</v>
      </c>
      <c r="Q390" s="5">
        <f t="shared" si="94"/>
        <v>-4.3081568053379767E-6</v>
      </c>
      <c r="R390" s="4">
        <f>SUM($Q$54:Q390)*0.1+$O$8</f>
        <v>8.8378624003293359E-5</v>
      </c>
      <c r="S390" s="4">
        <f>SUM($R$235:R390)</f>
        <v>1.8200707077503816E-2</v>
      </c>
      <c r="T390">
        <f t="shared" si="95"/>
        <v>8.8380327297070134E-5</v>
      </c>
      <c r="U390">
        <f t="shared" si="96"/>
        <v>1.8200766791499703E-2</v>
      </c>
      <c r="X390" s="1"/>
    </row>
    <row r="391" spans="1:24" x14ac:dyDescent="0.3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571.48599658184366</v>
      </c>
      <c r="E391">
        <f t="shared" si="84"/>
        <v>-230.67194220781573</v>
      </c>
      <c r="F391">
        <f t="shared" si="85"/>
        <v>37799.298984325142</v>
      </c>
      <c r="G391">
        <f t="shared" si="86"/>
        <v>-1430.1660416885056</v>
      </c>
      <c r="H391">
        <f t="shared" si="87"/>
        <v>65286.072347270012</v>
      </c>
      <c r="I391">
        <f t="shared" si="88"/>
        <v>65301.735179394527</v>
      </c>
      <c r="J391" s="41">
        <f t="shared" si="89"/>
        <v>616.28385441375053</v>
      </c>
      <c r="K391">
        <f t="shared" si="90"/>
        <v>24.635481946734355</v>
      </c>
      <c r="L391">
        <f t="shared" si="91"/>
        <v>37.78904886216079</v>
      </c>
      <c r="M391" s="41">
        <f t="shared" si="92"/>
        <v>69.935281599977856</v>
      </c>
      <c r="N391" s="5">
        <f t="shared" si="93"/>
        <v>9.4655956325674477E-8</v>
      </c>
      <c r="O391" s="4">
        <f>SUM($N$54:N391)*0.1+$O$30</f>
        <v>5.5816626242588046E-7</v>
      </c>
      <c r="P391" s="4">
        <f>SUM($O$235:O391)</f>
        <v>4.7180880265085588E-5</v>
      </c>
      <c r="Q391" s="5">
        <f t="shared" si="94"/>
        <v>-4.3209777275105898E-6</v>
      </c>
      <c r="R391" s="4">
        <f>SUM($Q$54:Q391)*0.1+$O$8</f>
        <v>8.7946526230542311E-5</v>
      </c>
      <c r="S391" s="4">
        <f>SUM($R$235:R391)</f>
        <v>1.828865360373436E-2</v>
      </c>
      <c r="T391">
        <f t="shared" si="95"/>
        <v>8.7948297457062676E-5</v>
      </c>
      <c r="U391">
        <f t="shared" si="96"/>
        <v>1.8288714462007666E-2</v>
      </c>
      <c r="X391" s="1"/>
    </row>
    <row r="392" spans="1:24" x14ac:dyDescent="0.3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571.48599658184366</v>
      </c>
      <c r="E392">
        <f t="shared" si="84"/>
        <v>-230.67194220781573</v>
      </c>
      <c r="F392">
        <f t="shared" si="85"/>
        <v>37799.298984325142</v>
      </c>
      <c r="G392">
        <f t="shared" si="86"/>
        <v>-1453.2332359092877</v>
      </c>
      <c r="H392">
        <f t="shared" si="87"/>
        <v>65479.784906163986</v>
      </c>
      <c r="I392">
        <f t="shared" si="88"/>
        <v>65495.909171454761</v>
      </c>
      <c r="J392" s="41">
        <f t="shared" si="89"/>
        <v>616.28385441375053</v>
      </c>
      <c r="K392">
        <f t="shared" si="90"/>
        <v>24.708735281623298</v>
      </c>
      <c r="L392">
        <f t="shared" si="91"/>
        <v>37.78904886216079</v>
      </c>
      <c r="M392" s="41">
        <f t="shared" si="92"/>
        <v>69.961119494599743</v>
      </c>
      <c r="N392" s="5">
        <f t="shared" si="93"/>
        <v>9.6182665298669215E-8</v>
      </c>
      <c r="O392" s="4">
        <f>SUM($N$54:N392)*0.1+$O$30</f>
        <v>5.6778452895574738E-7</v>
      </c>
      <c r="P392" s="4">
        <f>SUM($O$235:O392)</f>
        <v>4.7748664794041333E-5</v>
      </c>
      <c r="Q392" s="5">
        <f t="shared" si="94"/>
        <v>-4.3337986496832036E-6</v>
      </c>
      <c r="R392" s="4">
        <f>SUM($Q$54:Q392)*0.1+$O$8</f>
        <v>8.7513146365573985E-5</v>
      </c>
      <c r="S392" s="4">
        <f>SUM($R$235:R392)</f>
        <v>1.8376166750099933E-2</v>
      </c>
      <c r="T392">
        <f t="shared" si="95"/>
        <v>8.7514988236722614E-5</v>
      </c>
      <c r="U392">
        <f t="shared" si="96"/>
        <v>1.8376228785103539E-2</v>
      </c>
      <c r="X392" s="1"/>
    </row>
    <row r="393" spans="1:24" x14ac:dyDescent="0.3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571.48599658184366</v>
      </c>
      <c r="E393">
        <f t="shared" si="84"/>
        <v>-230.67194220781573</v>
      </c>
      <c r="F393">
        <f t="shared" si="85"/>
        <v>37799.298984325142</v>
      </c>
      <c r="G393">
        <f t="shared" si="86"/>
        <v>-1476.3004301300696</v>
      </c>
      <c r="H393">
        <f t="shared" si="87"/>
        <v>65673.497465057968</v>
      </c>
      <c r="I393">
        <f t="shared" si="88"/>
        <v>65690.088538933924</v>
      </c>
      <c r="J393" s="41">
        <f t="shared" si="89"/>
        <v>616.28385441375053</v>
      </c>
      <c r="K393">
        <f t="shared" si="90"/>
        <v>24.781990644422152</v>
      </c>
      <c r="L393">
        <f t="shared" si="91"/>
        <v>37.78904886216079</v>
      </c>
      <c r="M393" s="41">
        <f t="shared" si="92"/>
        <v>69.987025240544085</v>
      </c>
      <c r="N393" s="5">
        <f t="shared" si="93"/>
        <v>9.7709374271663926E-8</v>
      </c>
      <c r="O393" s="4">
        <f>SUM($N$54:N393)*0.1+$O$30</f>
        <v>5.7755546638291375E-7</v>
      </c>
      <c r="P393" s="4">
        <f>SUM($O$235:O393)</f>
        <v>4.832622026042425E-5</v>
      </c>
      <c r="Q393" s="5">
        <f t="shared" si="94"/>
        <v>-4.3466195718558167E-6</v>
      </c>
      <c r="R393" s="4">
        <f>SUM($Q$54:Q393)*0.1+$O$8</f>
        <v>8.7078484408388397E-5</v>
      </c>
      <c r="S393" s="4">
        <f>SUM($R$235:R393)</f>
        <v>1.8463245234508322E-2</v>
      </c>
      <c r="T393">
        <f t="shared" si="95"/>
        <v>8.7080399730241759E-5</v>
      </c>
      <c r="U393">
        <f t="shared" si="96"/>
        <v>1.8463308479607844E-2</v>
      </c>
      <c r="X393" s="1"/>
    </row>
    <row r="394" spans="1:24" x14ac:dyDescent="0.3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571.48599658184366</v>
      </c>
      <c r="E394">
        <f t="shared" si="84"/>
        <v>-230.67194220781573</v>
      </c>
      <c r="F394">
        <f t="shared" si="85"/>
        <v>37799.298984325142</v>
      </c>
      <c r="G394">
        <f t="shared" si="86"/>
        <v>-1499.3676243508514</v>
      </c>
      <c r="H394">
        <f t="shared" si="87"/>
        <v>65867.21002395195</v>
      </c>
      <c r="I394">
        <f t="shared" si="88"/>
        <v>65884.2732343034</v>
      </c>
      <c r="J394" s="41">
        <f t="shared" si="89"/>
        <v>616.28385441375053</v>
      </c>
      <c r="K394">
        <f t="shared" si="90"/>
        <v>24.855248017200452</v>
      </c>
      <c r="L394">
        <f t="shared" si="91"/>
        <v>37.78904886216079</v>
      </c>
      <c r="M394" s="41">
        <f t="shared" si="92"/>
        <v>70.012998762493197</v>
      </c>
      <c r="N394" s="5">
        <f t="shared" si="93"/>
        <v>9.923608324465865E-8</v>
      </c>
      <c r="O394" s="4">
        <f>SUM($N$54:N394)*0.1+$O$30</f>
        <v>5.8747907470737965E-7</v>
      </c>
      <c r="P394" s="4">
        <f>SUM($O$235:O394)</f>
        <v>4.8913699335131631E-5</v>
      </c>
      <c r="Q394" s="5">
        <f t="shared" si="94"/>
        <v>-4.3594404940284305E-6</v>
      </c>
      <c r="R394" s="4">
        <f>SUM($Q$54:Q394)*0.1+$O$8</f>
        <v>8.6642540358985559E-5</v>
      </c>
      <c r="S394" s="4">
        <f>SUM($R$235:R394)</f>
        <v>1.8549887774867307E-2</v>
      </c>
      <c r="T394">
        <f t="shared" si="95"/>
        <v>8.6644532034754854E-5</v>
      </c>
      <c r="U394">
        <f t="shared" si="96"/>
        <v>1.854995226436322E-2</v>
      </c>
      <c r="X394" s="1"/>
    </row>
    <row r="395" spans="1:24" x14ac:dyDescent="0.3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571.48599658184366</v>
      </c>
      <c r="E395">
        <f t="shared" si="84"/>
        <v>-230.67194220781573</v>
      </c>
      <c r="F395">
        <f t="shared" si="85"/>
        <v>37799.298984325142</v>
      </c>
      <c r="G395">
        <f t="shared" si="86"/>
        <v>-1522.4348185716333</v>
      </c>
      <c r="H395">
        <f t="shared" si="87"/>
        <v>66060.922582845917</v>
      </c>
      <c r="I395">
        <f t="shared" si="88"/>
        <v>66078.463210592003</v>
      </c>
      <c r="J395" s="41">
        <f t="shared" si="89"/>
        <v>616.28385441375053</v>
      </c>
      <c r="K395">
        <f t="shared" si="90"/>
        <v>24.928507382238031</v>
      </c>
      <c r="L395">
        <f t="shared" si="91"/>
        <v>37.78904886216079</v>
      </c>
      <c r="M395" s="41">
        <f t="shared" si="92"/>
        <v>70.039039985044226</v>
      </c>
      <c r="N395" s="5">
        <f t="shared" si="93"/>
        <v>1.0076279221765336E-7</v>
      </c>
      <c r="O395" s="4">
        <f>SUM($N$54:N395)*0.1+$O$30</f>
        <v>5.9755535392914489E-7</v>
      </c>
      <c r="P395" s="4">
        <f>SUM($O$235:O395)</f>
        <v>4.9511254689060776E-5</v>
      </c>
      <c r="Q395" s="5">
        <f t="shared" si="94"/>
        <v>-4.3722614162010435E-6</v>
      </c>
      <c r="R395" s="4">
        <f>SUM($Q$54:Q395)*0.1+$O$8</f>
        <v>8.6205314217365457E-5</v>
      </c>
      <c r="S395" s="4">
        <f>SUM($R$235:R395)</f>
        <v>1.8636093089084673E-2</v>
      </c>
      <c r="T395">
        <f t="shared" si="95"/>
        <v>8.6207385250428059E-5</v>
      </c>
      <c r="U395">
        <f t="shared" si="96"/>
        <v>1.8636158858234986E-2</v>
      </c>
      <c r="X395" s="1"/>
    </row>
    <row r="396" spans="1:24" x14ac:dyDescent="0.3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571.48599658184366</v>
      </c>
      <c r="E396">
        <f t="shared" si="84"/>
        <v>-230.67194220781573</v>
      </c>
      <c r="F396">
        <f t="shared" si="85"/>
        <v>37799.298984325142</v>
      </c>
      <c r="G396">
        <f t="shared" si="86"/>
        <v>-1545.5020127924151</v>
      </c>
      <c r="H396">
        <f t="shared" si="87"/>
        <v>66254.635141739898</v>
      </c>
      <c r="I396">
        <f t="shared" si="88"/>
        <v>66272.658421377826</v>
      </c>
      <c r="J396" s="41">
        <f t="shared" si="89"/>
        <v>616.28385441375053</v>
      </c>
      <c r="K396">
        <f t="shared" si="90"/>
        <v>25.001768722021943</v>
      </c>
      <c r="L396">
        <f t="shared" si="91"/>
        <v>37.78904886216079</v>
      </c>
      <c r="M396" s="41">
        <f t="shared" si="92"/>
        <v>70.065148832709994</v>
      </c>
      <c r="N396" s="5">
        <f t="shared" si="93"/>
        <v>1.0228950119064809E-7</v>
      </c>
      <c r="O396" s="4">
        <f>SUM($N$54:N396)*0.1+$O$30</f>
        <v>6.0778430404820978E-7</v>
      </c>
      <c r="P396" s="4">
        <f>SUM($O$235:O396)</f>
        <v>5.0119038993108986E-5</v>
      </c>
      <c r="Q396" s="5">
        <f t="shared" si="94"/>
        <v>-4.3850823383736574E-6</v>
      </c>
      <c r="R396" s="4">
        <f>SUM($Q$54:Q396)*0.1+$O$8</f>
        <v>8.5766805983528092E-5</v>
      </c>
      <c r="S396" s="4">
        <f>SUM($R$235:R396)</f>
        <v>1.8721859895068201E-2</v>
      </c>
      <c r="T396">
        <f t="shared" si="95"/>
        <v>8.5768959480550996E-5</v>
      </c>
      <c r="U396">
        <f t="shared" si="96"/>
        <v>1.8721926980111655E-2</v>
      </c>
      <c r="X396" s="1"/>
    </row>
    <row r="397" spans="1:24" x14ac:dyDescent="0.3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571.48599658184366</v>
      </c>
      <c r="E397">
        <f t="shared" si="84"/>
        <v>-230.67194220781573</v>
      </c>
      <c r="F397">
        <f t="shared" si="85"/>
        <v>37799.298984325142</v>
      </c>
      <c r="G397">
        <f t="shared" si="86"/>
        <v>-1568.5692070131972</v>
      </c>
      <c r="H397">
        <f t="shared" si="87"/>
        <v>66448.34770063388</v>
      </c>
      <c r="I397">
        <f t="shared" si="88"/>
        <v>66466.858820780195</v>
      </c>
      <c r="J397" s="41">
        <f t="shared" si="89"/>
        <v>616.28385441375053</v>
      </c>
      <c r="K397">
        <f t="shared" si="90"/>
        <v>25.075032019243409</v>
      </c>
      <c r="L397">
        <f t="shared" si="91"/>
        <v>37.78904886216079</v>
      </c>
      <c r="M397" s="41">
        <f t="shared" si="92"/>
        <v>70.091325229919931</v>
      </c>
      <c r="N397" s="5">
        <f t="shared" si="93"/>
        <v>1.0381621016364281E-7</v>
      </c>
      <c r="O397" s="4">
        <f>SUM($N$54:N397)*0.1+$O$30</f>
        <v>6.18165925064574E-7</v>
      </c>
      <c r="P397" s="4">
        <f>SUM($O$235:O397)</f>
        <v>5.0737204918173561E-5</v>
      </c>
      <c r="Q397" s="5">
        <f t="shared" si="94"/>
        <v>-4.3979032605462713E-6</v>
      </c>
      <c r="R397" s="4">
        <f>SUM($Q$54:Q397)*0.1+$O$8</f>
        <v>8.5327015657473464E-5</v>
      </c>
      <c r="S397" s="4">
        <f>SUM($R$235:R397)</f>
        <v>1.8807186910725675E-2</v>
      </c>
      <c r="T397">
        <f t="shared" si="95"/>
        <v>8.5329254831632232E-5</v>
      </c>
      <c r="U397">
        <f t="shared" si="96"/>
        <v>1.880725534890549E-2</v>
      </c>
      <c r="X397" s="1"/>
    </row>
    <row r="398" spans="1:24" x14ac:dyDescent="0.3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571.48599658184366</v>
      </c>
      <c r="E398">
        <f t="shared" si="84"/>
        <v>-230.67194220781573</v>
      </c>
      <c r="F398">
        <f t="shared" si="85"/>
        <v>37799.298984325142</v>
      </c>
      <c r="G398">
        <f t="shared" si="86"/>
        <v>-1591.6364012339791</v>
      </c>
      <c r="H398">
        <f t="shared" si="87"/>
        <v>66642.060259527861</v>
      </c>
      <c r="I398">
        <f t="shared" si="88"/>
        <v>66661.064363451893</v>
      </c>
      <c r="J398" s="41">
        <f t="shared" si="89"/>
        <v>616.28385441375053</v>
      </c>
      <c r="K398">
        <f t="shared" si="90"/>
        <v>25.148297256794923</v>
      </c>
      <c r="L398">
        <f t="shared" si="91"/>
        <v>37.78904886216079</v>
      </c>
      <c r="M398" s="41">
        <f t="shared" si="92"/>
        <v>70.117569101020948</v>
      </c>
      <c r="N398" s="5">
        <f t="shared" si="93"/>
        <v>1.0534291913663753E-7</v>
      </c>
      <c r="O398" s="4">
        <f>SUM($N$54:N398)*0.1+$O$30</f>
        <v>6.2870021697823788E-7</v>
      </c>
      <c r="P398" s="4">
        <f>SUM($O$235:O398)</f>
        <v>5.13659051351518E-5</v>
      </c>
      <c r="Q398" s="5">
        <f t="shared" si="94"/>
        <v>-4.4107241827188843E-6</v>
      </c>
      <c r="R398" s="4">
        <f>SUM($Q$54:Q398)*0.1+$O$8</f>
        <v>8.4885943239201573E-5</v>
      </c>
      <c r="S398" s="4">
        <f>SUM($R$235:R398)</f>
        <v>1.8892072853964877E-2</v>
      </c>
      <c r="T398">
        <f t="shared" si="95"/>
        <v>8.4888271413498465E-5</v>
      </c>
      <c r="U398">
        <f t="shared" si="96"/>
        <v>1.8892142683553048E-2</v>
      </c>
      <c r="X398" s="1"/>
    </row>
    <row r="399" spans="1:24" x14ac:dyDescent="0.3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571.48599658184366</v>
      </c>
      <c r="E399">
        <f t="shared" si="84"/>
        <v>-230.67194220781573</v>
      </c>
      <c r="F399">
        <f t="shared" si="85"/>
        <v>37799.298984325142</v>
      </c>
      <c r="G399">
        <f t="shared" si="86"/>
        <v>-1614.7035954547609</v>
      </c>
      <c r="H399">
        <f t="shared" si="87"/>
        <v>66835.772818421829</v>
      </c>
      <c r="I399">
        <f t="shared" si="88"/>
        <v>66855.275004571391</v>
      </c>
      <c r="J399" s="41">
        <f t="shared" si="89"/>
        <v>616.28385441375053</v>
      </c>
      <c r="K399">
        <f t="shared" si="90"/>
        <v>25.221564417767283</v>
      </c>
      <c r="L399">
        <f t="shared" si="91"/>
        <v>37.78904886216079</v>
      </c>
      <c r="M399" s="41">
        <f t="shared" si="92"/>
        <v>70.143880370278296</v>
      </c>
      <c r="N399" s="5">
        <f t="shared" si="93"/>
        <v>1.0686962810963225E-7</v>
      </c>
      <c r="O399" s="4">
        <f>SUM($N$54:N399)*0.1+$O$30</f>
        <v>6.3938717978920108E-7</v>
      </c>
      <c r="P399" s="4">
        <f>SUM($O$235:O399)</f>
        <v>5.2005292314940998E-5</v>
      </c>
      <c r="Q399" s="5">
        <f t="shared" si="94"/>
        <v>-4.4235451048914973E-6</v>
      </c>
      <c r="R399" s="4">
        <f>SUM($Q$54:Q399)*0.1+$O$8</f>
        <v>8.4443588728712432E-5</v>
      </c>
      <c r="S399" s="4">
        <f>SUM($R$235:R399)</f>
        <v>1.8976516442693589E-2</v>
      </c>
      <c r="T399">
        <f t="shared" si="95"/>
        <v>8.4446009339397498E-5</v>
      </c>
      <c r="U399">
        <f t="shared" si="96"/>
        <v>1.897658770301576E-2</v>
      </c>
      <c r="X399" s="1"/>
    </row>
    <row r="400" spans="1:24" x14ac:dyDescent="0.3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571.48599658184366</v>
      </c>
      <c r="E400">
        <f t="shared" si="84"/>
        <v>-230.67194220781573</v>
      </c>
      <c r="F400">
        <f t="shared" si="85"/>
        <v>37799.298984325142</v>
      </c>
      <c r="G400">
        <f t="shared" si="86"/>
        <v>-1637.7707896755428</v>
      </c>
      <c r="H400">
        <f t="shared" si="87"/>
        <v>67029.485377315825</v>
      </c>
      <c r="I400">
        <f t="shared" si="88"/>
        <v>67049.490699835369</v>
      </c>
      <c r="J400" s="41">
        <f t="shared" si="89"/>
        <v>616.28385441375053</v>
      </c>
      <c r="K400">
        <f t="shared" si="90"/>
        <v>25.294833485446787</v>
      </c>
      <c r="L400">
        <f t="shared" si="91"/>
        <v>37.78904886216079</v>
      </c>
      <c r="M400" s="41">
        <f t="shared" si="92"/>
        <v>70.170258961876485</v>
      </c>
      <c r="N400" s="5">
        <f t="shared" si="93"/>
        <v>1.0839633708262697E-7</v>
      </c>
      <c r="O400" s="4">
        <f>SUM($N$54:N400)*0.1+$O$30</f>
        <v>6.5022681349746361E-7</v>
      </c>
      <c r="P400" s="4">
        <f>SUM($O$235:O400)</f>
        <v>5.2655519128438462E-5</v>
      </c>
      <c r="Q400" s="5">
        <f t="shared" si="94"/>
        <v>-4.436366027064112E-6</v>
      </c>
      <c r="R400" s="4">
        <f>SUM($Q$54:Q400)*0.1+$O$8</f>
        <v>8.3999952126006015E-5</v>
      </c>
      <c r="S400" s="4">
        <f>SUM($R$235:R400)</f>
        <v>1.9060516394819593E-2</v>
      </c>
      <c r="T400">
        <f t="shared" si="95"/>
        <v>8.4002468726105265E-5</v>
      </c>
      <c r="U400">
        <f t="shared" si="96"/>
        <v>1.9060589126280468E-2</v>
      </c>
      <c r="X400" s="1"/>
    </row>
    <row r="401" spans="1:24" x14ac:dyDescent="0.3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571.48599658184366</v>
      </c>
      <c r="E401">
        <f t="shared" si="84"/>
        <v>-230.67194220781573</v>
      </c>
      <c r="F401">
        <f t="shared" si="85"/>
        <v>37799.298984325142</v>
      </c>
      <c r="G401">
        <f t="shared" si="86"/>
        <v>-1660.8379838963247</v>
      </c>
      <c r="H401">
        <f t="shared" si="87"/>
        <v>67223.197936209792</v>
      </c>
      <c r="I401">
        <f t="shared" si="88"/>
        <v>67243.711405451089</v>
      </c>
      <c r="J401" s="41">
        <f t="shared" si="89"/>
        <v>616.28385441375053</v>
      </c>
      <c r="K401">
        <f t="shared" si="90"/>
        <v>25.368104443312358</v>
      </c>
      <c r="L401">
        <f t="shared" si="91"/>
        <v>37.78904886216079</v>
      </c>
      <c r="M401" s="41">
        <f t="shared" si="92"/>
        <v>70.196704799920141</v>
      </c>
      <c r="N401" s="5">
        <f t="shared" si="93"/>
        <v>1.0992304605562168E-7</v>
      </c>
      <c r="O401" s="4">
        <f>SUM($N$54:N401)*0.1+$O$30</f>
        <v>6.6121911810302591E-7</v>
      </c>
      <c r="P401" s="4">
        <f>SUM($O$235:O401)</f>
        <v>5.331673824654149E-5</v>
      </c>
      <c r="Q401" s="5">
        <f t="shared" si="94"/>
        <v>-4.4491869492367251E-6</v>
      </c>
      <c r="R401" s="4">
        <f>SUM($Q$54:Q401)*0.1+$O$8</f>
        <v>8.3555033431082347E-5</v>
      </c>
      <c r="S401" s="4">
        <f>SUM($R$235:R401)</f>
        <v>1.9144071428250677E-2</v>
      </c>
      <c r="T401">
        <f t="shared" si="95"/>
        <v>8.3557649694037189E-5</v>
      </c>
      <c r="U401">
        <f t="shared" si="96"/>
        <v>1.9144145672360027E-2</v>
      </c>
      <c r="X401" s="1"/>
    </row>
    <row r="402" spans="1:24" x14ac:dyDescent="0.3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571.48599658184366</v>
      </c>
      <c r="E402">
        <f t="shared" si="84"/>
        <v>-230.67194220781573</v>
      </c>
      <c r="F402">
        <f t="shared" si="85"/>
        <v>37799.298984325142</v>
      </c>
      <c r="G402">
        <f t="shared" si="86"/>
        <v>-1683.9051781171067</v>
      </c>
      <c r="H402">
        <f t="shared" si="87"/>
        <v>67416.910495103759</v>
      </c>
      <c r="I402">
        <f t="shared" si="88"/>
        <v>67437.937078129253</v>
      </c>
      <c r="J402" s="41">
        <f t="shared" si="89"/>
        <v>616.28385441375053</v>
      </c>
      <c r="K402">
        <f t="shared" si="90"/>
        <v>25.441377275032842</v>
      </c>
      <c r="L402">
        <f t="shared" si="91"/>
        <v>37.78904886216079</v>
      </c>
      <c r="M402" s="41">
        <f t="shared" si="92"/>
        <v>70.223217808434882</v>
      </c>
      <c r="N402" s="5">
        <f t="shared" si="93"/>
        <v>1.1144975502861642E-7</v>
      </c>
      <c r="O402" s="4">
        <f>SUM($N$54:N402)*0.1+$O$30</f>
        <v>6.7236409360588753E-7</v>
      </c>
      <c r="P402" s="4">
        <f>SUM($O$235:O402)</f>
        <v>5.3989102340147378E-5</v>
      </c>
      <c r="Q402" s="5">
        <f t="shared" si="94"/>
        <v>-4.4620078714093372E-6</v>
      </c>
      <c r="R402" s="4">
        <f>SUM($Q$54:Q402)*0.1+$O$8</f>
        <v>8.3108832643941403E-5</v>
      </c>
      <c r="S402" s="4">
        <f>SUM($R$235:R402)</f>
        <v>1.9227180260894618E-2</v>
      </c>
      <c r="T402">
        <f t="shared" si="95"/>
        <v>8.3111552367363652E-5</v>
      </c>
      <c r="U402">
        <f t="shared" si="96"/>
        <v>1.9227256060293865E-2</v>
      </c>
      <c r="X402" s="1"/>
    </row>
    <row r="403" spans="1:24" x14ac:dyDescent="0.3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571.48599658184366</v>
      </c>
      <c r="E403">
        <f t="shared" si="84"/>
        <v>-230.67194220781573</v>
      </c>
      <c r="F403">
        <f t="shared" si="85"/>
        <v>37799.298984325142</v>
      </c>
      <c r="G403">
        <f t="shared" si="86"/>
        <v>-1706.9723723378886</v>
      </c>
      <c r="H403">
        <f t="shared" si="87"/>
        <v>67610.62305399774</v>
      </c>
      <c r="I403">
        <f t="shared" si="88"/>
        <v>67632.167675076751</v>
      </c>
      <c r="J403" s="41">
        <f t="shared" si="89"/>
        <v>616.28385441375053</v>
      </c>
      <c r="K403">
        <f t="shared" si="90"/>
        <v>25.514651964464271</v>
      </c>
      <c r="L403">
        <f t="shared" si="91"/>
        <v>37.78904886216079</v>
      </c>
      <c r="M403" s="41">
        <f t="shared" si="92"/>
        <v>70.249797911368177</v>
      </c>
      <c r="N403" s="5">
        <f t="shared" si="93"/>
        <v>1.1297646400161113E-7</v>
      </c>
      <c r="O403" s="4">
        <f>SUM($N$54:N403)*0.1+$O$30</f>
        <v>6.8366174000604859E-7</v>
      </c>
      <c r="P403" s="4">
        <f>SUM($O$235:O403)</f>
        <v>5.4672764080153424E-5</v>
      </c>
      <c r="Q403" s="5">
        <f t="shared" si="94"/>
        <v>-4.4748287935819511E-6</v>
      </c>
      <c r="R403" s="4">
        <f>SUM($Q$54:Q403)*0.1+$O$8</f>
        <v>8.2661349764583223E-5</v>
      </c>
      <c r="S403" s="4">
        <f>SUM($R$235:R403)</f>
        <v>1.9309841610659201E-2</v>
      </c>
      <c r="T403">
        <f t="shared" si="95"/>
        <v>8.2664176874130366E-5</v>
      </c>
      <c r="U403">
        <f t="shared" si="96"/>
        <v>1.930991900914858E-2</v>
      </c>
      <c r="X403" s="1"/>
    </row>
    <row r="404" spans="1:24" x14ac:dyDescent="0.3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571.48599658184366</v>
      </c>
      <c r="E404">
        <f t="shared" si="84"/>
        <v>-230.67194220781573</v>
      </c>
      <c r="F404">
        <f t="shared" si="85"/>
        <v>37799.298984325142</v>
      </c>
      <c r="G404">
        <f t="shared" si="86"/>
        <v>-1730.0395665586705</v>
      </c>
      <c r="H404">
        <f t="shared" si="87"/>
        <v>67804.335612891722</v>
      </c>
      <c r="I404">
        <f t="shared" si="88"/>
        <v>67826.403153989493</v>
      </c>
      <c r="J404" s="41">
        <f t="shared" si="89"/>
        <v>616.28385441375053</v>
      </c>
      <c r="K404">
        <f t="shared" si="90"/>
        <v>25.587928495647166</v>
      </c>
      <c r="L404">
        <f t="shared" si="91"/>
        <v>37.78904886216079</v>
      </c>
      <c r="M404" s="41">
        <f t="shared" si="92"/>
        <v>70.27644503259026</v>
      </c>
      <c r="N404" s="5">
        <f t="shared" si="93"/>
        <v>1.1450317297460585E-7</v>
      </c>
      <c r="O404" s="4">
        <f>SUM($N$54:N404)*0.1+$O$30</f>
        <v>6.951120573035092E-7</v>
      </c>
      <c r="P404" s="4">
        <f>SUM($O$235:O404)</f>
        <v>5.5367876137456937E-5</v>
      </c>
      <c r="Q404" s="5">
        <f t="shared" si="94"/>
        <v>-4.487649715754565E-6</v>
      </c>
      <c r="R404" s="4">
        <f>SUM($Q$54:Q404)*0.1+$O$8</f>
        <v>8.2212584793007765E-5</v>
      </c>
      <c r="S404" s="4">
        <f>SUM($R$235:R404)</f>
        <v>1.9392054195452209E-2</v>
      </c>
      <c r="T404">
        <f t="shared" si="95"/>
        <v>8.2215523346383318E-5</v>
      </c>
      <c r="U404">
        <f t="shared" si="96"/>
        <v>1.9392133238018545E-2</v>
      </c>
      <c r="X404" s="1"/>
    </row>
    <row r="405" spans="1:24" x14ac:dyDescent="0.3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571.48599658184366</v>
      </c>
      <c r="E405">
        <f t="shared" si="84"/>
        <v>-230.67194220781573</v>
      </c>
      <c r="F405">
        <f t="shared" si="85"/>
        <v>37799.298984325142</v>
      </c>
      <c r="G405">
        <f t="shared" si="86"/>
        <v>-1753.1067607794523</v>
      </c>
      <c r="H405">
        <f t="shared" si="87"/>
        <v>67998.048171785704</v>
      </c>
      <c r="I405">
        <f t="shared" si="88"/>
        <v>68020.643473045595</v>
      </c>
      <c r="J405" s="41">
        <f t="shared" si="89"/>
        <v>616.28385441375053</v>
      </c>
      <c r="K405">
        <f t="shared" si="90"/>
        <v>25.661206852803968</v>
      </c>
      <c r="L405">
        <f t="shared" si="91"/>
        <v>37.78904886216079</v>
      </c>
      <c r="M405" s="41">
        <f t="shared" si="92"/>
        <v>70.303159095894983</v>
      </c>
      <c r="N405" s="5">
        <f t="shared" si="93"/>
        <v>1.1602988194760057E-7</v>
      </c>
      <c r="O405" s="4">
        <f>SUM($N$54:N405)*0.1+$O$30</f>
        <v>7.0671504549826924E-7</v>
      </c>
      <c r="P405" s="4">
        <f>SUM($O$235:O405)</f>
        <v>5.6074591182955209E-5</v>
      </c>
      <c r="Q405" s="5">
        <f t="shared" si="94"/>
        <v>-4.5004706379271788E-6</v>
      </c>
      <c r="R405" s="4">
        <f>SUM($Q$54:Q405)*0.1+$O$8</f>
        <v>8.1762537729215031E-5</v>
      </c>
      <c r="S405" s="4">
        <f>SUM($R$235:R405)</f>
        <v>1.9473816733181423E-2</v>
      </c>
      <c r="T405">
        <f t="shared" si="95"/>
        <v>8.1765591920298882E-5</v>
      </c>
      <c r="U405">
        <f t="shared" si="96"/>
        <v>1.9473897466026496E-2</v>
      </c>
      <c r="X405" s="1"/>
    </row>
    <row r="406" spans="1:24" x14ac:dyDescent="0.3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571.48599658184366</v>
      </c>
      <c r="E406">
        <f t="shared" si="84"/>
        <v>-230.67194220781573</v>
      </c>
      <c r="F406">
        <f t="shared" si="85"/>
        <v>37799.298984325142</v>
      </c>
      <c r="G406">
        <f t="shared" si="86"/>
        <v>-1776.1739550002342</v>
      </c>
      <c r="H406">
        <f t="shared" si="87"/>
        <v>68191.760730679671</v>
      </c>
      <c r="I406">
        <f t="shared" si="88"/>
        <v>68214.888590898452</v>
      </c>
      <c r="J406" s="41">
        <f t="shared" si="89"/>
        <v>616.28385441375053</v>
      </c>
      <c r="K406">
        <f t="shared" si="90"/>
        <v>25.734487020336413</v>
      </c>
      <c r="L406">
        <f t="shared" si="91"/>
        <v>37.78904886216079</v>
      </c>
      <c r="M406" s="41">
        <f t="shared" si="92"/>
        <v>70.329940025000667</v>
      </c>
      <c r="N406" s="5">
        <f t="shared" si="93"/>
        <v>1.1755659092059529E-7</v>
      </c>
      <c r="O406" s="4">
        <f>SUM($N$54:N406)*0.1+$O$30</f>
        <v>7.1847070459032883E-7</v>
      </c>
      <c r="P406" s="4">
        <f>SUM($O$235:O406)</f>
        <v>5.679306188754554E-5</v>
      </c>
      <c r="Q406" s="5">
        <f t="shared" si="94"/>
        <v>-4.5132915600997918E-6</v>
      </c>
      <c r="R406" s="4">
        <f>SUM($Q$54:Q406)*0.1+$O$8</f>
        <v>8.1311208573205061E-5</v>
      </c>
      <c r="S406" s="4">
        <f>SUM($R$235:R406)</f>
        <v>1.9555127941754628E-2</v>
      </c>
      <c r="T406">
        <f t="shared" si="95"/>
        <v>8.1314382736319228E-5</v>
      </c>
      <c r="U406">
        <f t="shared" si="96"/>
        <v>1.9555210412324157E-2</v>
      </c>
      <c r="X406" s="1"/>
    </row>
    <row r="407" spans="1:24" x14ac:dyDescent="0.3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571.48599658184366</v>
      </c>
      <c r="E407">
        <f t="shared" si="84"/>
        <v>-230.67194220781573</v>
      </c>
      <c r="F407">
        <f t="shared" si="85"/>
        <v>37799.298984325142</v>
      </c>
      <c r="G407">
        <f t="shared" si="86"/>
        <v>-1799.241149221016</v>
      </c>
      <c r="H407">
        <f t="shared" si="87"/>
        <v>68385.473289573652</v>
      </c>
      <c r="I407">
        <f t="shared" si="88"/>
        <v>68409.138466670091</v>
      </c>
      <c r="J407" s="41">
        <f t="shared" si="89"/>
        <v>616.28385441375053</v>
      </c>
      <c r="K407">
        <f t="shared" si="90"/>
        <v>25.807768982823031</v>
      </c>
      <c r="L407">
        <f t="shared" si="91"/>
        <v>37.78904886216079</v>
      </c>
      <c r="M407" s="41">
        <f t="shared" si="92"/>
        <v>70.35678774355101</v>
      </c>
      <c r="N407" s="5">
        <f t="shared" si="93"/>
        <v>1.1908329989359E-7</v>
      </c>
      <c r="O407" s="4">
        <f>SUM($N$54:N407)*0.1+$O$30</f>
        <v>7.3037903457968775E-7</v>
      </c>
      <c r="P407" s="4">
        <f>SUM($O$235:O407)</f>
        <v>5.7523440922125225E-5</v>
      </c>
      <c r="Q407" s="5">
        <f t="shared" si="94"/>
        <v>-4.5261124822724049E-6</v>
      </c>
      <c r="R407" s="4">
        <f>SUM($Q$54:Q407)*0.1+$O$8</f>
        <v>8.0858597324977814E-5</v>
      </c>
      <c r="S407" s="4">
        <f>SUM($R$235:R407)</f>
        <v>1.9635986539079605E-2</v>
      </c>
      <c r="T407">
        <f t="shared" si="95"/>
        <v>8.0861895939293089E-5</v>
      </c>
      <c r="U407">
        <f t="shared" si="96"/>
        <v>1.963607079609286E-2</v>
      </c>
      <c r="X407" s="1"/>
    </row>
    <row r="408" spans="1:24" x14ac:dyDescent="0.3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571.48599658184366</v>
      </c>
      <c r="E408">
        <f t="shared" si="84"/>
        <v>-230.67194220781573</v>
      </c>
      <c r="F408">
        <f t="shared" si="85"/>
        <v>37799.298984325142</v>
      </c>
      <c r="G408">
        <f t="shared" si="86"/>
        <v>-1822.3083434417981</v>
      </c>
      <c r="H408">
        <f t="shared" si="87"/>
        <v>68579.185848467634</v>
      </c>
      <c r="I408">
        <f t="shared" si="88"/>
        <v>68603.393059944501</v>
      </c>
      <c r="J408" s="41">
        <f t="shared" si="89"/>
        <v>616.28385441375053</v>
      </c>
      <c r="K408">
        <f t="shared" si="90"/>
        <v>25.881052725016641</v>
      </c>
      <c r="L408">
        <f t="shared" si="91"/>
        <v>37.78904886216079</v>
      </c>
      <c r="M408" s="41">
        <f t="shared" si="92"/>
        <v>70.383702175115928</v>
      </c>
      <c r="N408" s="5">
        <f t="shared" si="93"/>
        <v>1.2061000886658474E-7</v>
      </c>
      <c r="O408" s="4">
        <f>SUM($N$54:N408)*0.1+$O$30</f>
        <v>7.4244003546634621E-7</v>
      </c>
      <c r="P408" s="4">
        <f>SUM($O$235:O408)</f>
        <v>5.826588095759157E-5</v>
      </c>
      <c r="Q408" s="5">
        <f t="shared" si="94"/>
        <v>-4.5389334044450187E-6</v>
      </c>
      <c r="R408" s="4">
        <f>SUM($Q$54:Q408)*0.1+$O$8</f>
        <v>8.0404703984533318E-5</v>
      </c>
      <c r="S408" s="4">
        <f>SUM($R$235:R408)</f>
        <v>1.9716391243064138E-2</v>
      </c>
      <c r="T408">
        <f t="shared" si="95"/>
        <v>8.040813167862248E-5</v>
      </c>
      <c r="U408">
        <f t="shared" si="96"/>
        <v>1.9716477336544174E-2</v>
      </c>
      <c r="X408" s="1"/>
    </row>
    <row r="409" spans="1:24" x14ac:dyDescent="0.3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571.48599658184366</v>
      </c>
      <c r="E409">
        <f t="shared" si="84"/>
        <v>-230.67194220781573</v>
      </c>
      <c r="F409">
        <f t="shared" si="85"/>
        <v>37799.298984325142</v>
      </c>
      <c r="G409">
        <f t="shared" si="86"/>
        <v>-1845.37553766258</v>
      </c>
      <c r="H409">
        <f t="shared" si="87"/>
        <v>68772.898407361601</v>
      </c>
      <c r="I409">
        <f t="shared" si="88"/>
        <v>68797.652330761135</v>
      </c>
      <c r="J409" s="41">
        <f t="shared" si="89"/>
        <v>616.28385441375053</v>
      </c>
      <c r="K409">
        <f t="shared" si="90"/>
        <v>25.95433823184187</v>
      </c>
      <c r="L409">
        <f t="shared" si="91"/>
        <v>37.78904886216079</v>
      </c>
      <c r="M409" s="41">
        <f t="shared" si="92"/>
        <v>70.410683243192409</v>
      </c>
      <c r="N409" s="5">
        <f t="shared" si="93"/>
        <v>1.2213671783957946E-7</v>
      </c>
      <c r="O409" s="4">
        <f>SUM($N$54:N409)*0.1+$O$30</f>
        <v>7.5465370725030422E-7</v>
      </c>
      <c r="P409" s="4">
        <f>SUM($O$235:O409)</f>
        <v>5.9020534664841874E-5</v>
      </c>
      <c r="Q409" s="5">
        <f t="shared" si="94"/>
        <v>-4.5517543266176318E-6</v>
      </c>
      <c r="R409" s="4">
        <f>SUM($Q$54:Q409)*0.1+$O$8</f>
        <v>7.9949528551871544E-5</v>
      </c>
      <c r="S409" s="4">
        <f>SUM($R$235:R409)</f>
        <v>1.979634077161601E-2</v>
      </c>
      <c r="T409">
        <f t="shared" si="95"/>
        <v>7.9953090108415384E-5</v>
      </c>
      <c r="U409">
        <f t="shared" si="96"/>
        <v>1.9796428752920522E-2</v>
      </c>
      <c r="X409" s="1"/>
    </row>
    <row r="410" spans="1:24" x14ac:dyDescent="0.3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571.48599658184366</v>
      </c>
      <c r="E410">
        <f t="shared" si="84"/>
        <v>-230.67194220781573</v>
      </c>
      <c r="F410">
        <f t="shared" si="85"/>
        <v>37799.298984325142</v>
      </c>
      <c r="G410">
        <f t="shared" si="86"/>
        <v>-1868.4427318833618</v>
      </c>
      <c r="H410">
        <f t="shared" si="87"/>
        <v>68966.610966255597</v>
      </c>
      <c r="I410">
        <f t="shared" si="88"/>
        <v>68991.916239608647</v>
      </c>
      <c r="J410" s="41">
        <f t="shared" si="89"/>
        <v>616.28385441375053</v>
      </c>
      <c r="K410">
        <f t="shared" si="90"/>
        <v>26.027625488392829</v>
      </c>
      <c r="L410">
        <f t="shared" si="91"/>
        <v>37.78904886216079</v>
      </c>
      <c r="M410" s="41">
        <f t="shared" si="92"/>
        <v>70.437730871205403</v>
      </c>
      <c r="N410" s="5">
        <f t="shared" si="93"/>
        <v>1.2366342681257416E-7</v>
      </c>
      <c r="O410" s="4">
        <f>SUM($N$54:N410)*0.1+$O$30</f>
        <v>7.6702004993156156E-7</v>
      </c>
      <c r="P410" s="4">
        <f>SUM($O$235:O410)</f>
        <v>5.9787554714773439E-5</v>
      </c>
      <c r="Q410" s="5">
        <f t="shared" si="94"/>
        <v>-4.5645752487902465E-6</v>
      </c>
      <c r="R410" s="4">
        <f>SUM($Q$54:Q410)*0.1+$O$8</f>
        <v>7.9493071026992535E-5</v>
      </c>
      <c r="S410" s="4">
        <f>SUM($R$235:R410)</f>
        <v>1.9875833842643003E-2</v>
      </c>
      <c r="T410">
        <f t="shared" si="95"/>
        <v>7.9496771387644894E-5</v>
      </c>
      <c r="U410">
        <f t="shared" si="96"/>
        <v>1.987592376449587E-2</v>
      </c>
      <c r="X410" s="1"/>
    </row>
    <row r="411" spans="1:24" x14ac:dyDescent="0.3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571.48599658184366</v>
      </c>
      <c r="E411">
        <f t="shared" si="84"/>
        <v>-230.67194220781573</v>
      </c>
      <c r="F411">
        <f t="shared" si="85"/>
        <v>37799.298984325142</v>
      </c>
      <c r="G411">
        <f t="shared" si="86"/>
        <v>-1891.5099261041437</v>
      </c>
      <c r="H411">
        <f t="shared" si="87"/>
        <v>69160.323525149564</v>
      </c>
      <c r="I411">
        <f t="shared" si="88"/>
        <v>69186.184747418374</v>
      </c>
      <c r="J411" s="41">
        <f t="shared" si="89"/>
        <v>616.28385441375053</v>
      </c>
      <c r="K411">
        <f t="shared" si="90"/>
        <v>26.100914479930616</v>
      </c>
      <c r="L411">
        <f t="shared" si="91"/>
        <v>37.78904886216079</v>
      </c>
      <c r="M411" s="41">
        <f t="shared" si="92"/>
        <v>70.46484498250868</v>
      </c>
      <c r="N411" s="5">
        <f t="shared" si="93"/>
        <v>1.2519013578556889E-7</v>
      </c>
      <c r="O411" s="4">
        <f>SUM($N$54:N411)*0.1+$O$30</f>
        <v>7.7953906351011844E-7</v>
      </c>
      <c r="P411" s="4">
        <f>SUM($O$235:O411)</f>
        <v>6.0567093778283558E-5</v>
      </c>
      <c r="Q411" s="5">
        <f t="shared" si="94"/>
        <v>-4.5773961709628595E-6</v>
      </c>
      <c r="R411" s="4">
        <f>SUM($Q$54:Q411)*0.1+$O$8</f>
        <v>7.9035331409896248E-5</v>
      </c>
      <c r="S411" s="4">
        <f>SUM($R$235:R411)</f>
        <v>1.9954869174052901E-2</v>
      </c>
      <c r="T411">
        <f t="shared" si="95"/>
        <v>7.9039175680314832E-5</v>
      </c>
      <c r="U411">
        <f t="shared" si="96"/>
        <v>1.9954961090576335E-2</v>
      </c>
      <c r="X411" s="1"/>
    </row>
    <row r="412" spans="1:24" x14ac:dyDescent="0.3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571.48599658184366</v>
      </c>
      <c r="E412">
        <f t="shared" si="84"/>
        <v>-230.67194220781573</v>
      </c>
      <c r="F412">
        <f t="shared" si="85"/>
        <v>37799.298984325142</v>
      </c>
      <c r="G412">
        <f t="shared" si="86"/>
        <v>-1914.5771203249255</v>
      </c>
      <c r="H412">
        <f t="shared" si="87"/>
        <v>69354.036084043546</v>
      </c>
      <c r="I412">
        <f t="shared" si="88"/>
        <v>69380.45781555846</v>
      </c>
      <c r="J412" s="41">
        <f t="shared" si="89"/>
        <v>616.28385441375053</v>
      </c>
      <c r="K412">
        <f t="shared" si="90"/>
        <v>26.174205191881132</v>
      </c>
      <c r="L412">
        <f t="shared" si="91"/>
        <v>37.78904886216079</v>
      </c>
      <c r="M412" s="41">
        <f t="shared" si="92"/>
        <v>70.492025500385679</v>
      </c>
      <c r="N412" s="5">
        <f t="shared" si="93"/>
        <v>1.2671684475856361E-7</v>
      </c>
      <c r="O412" s="4">
        <f>SUM($N$54:N412)*0.1+$O$30</f>
        <v>7.9221074798597487E-7</v>
      </c>
      <c r="P412" s="4">
        <f>SUM($O$235:O412)</f>
        <v>6.1359304526269537E-5</v>
      </c>
      <c r="Q412" s="5">
        <f t="shared" si="94"/>
        <v>-4.5902170931354734E-6</v>
      </c>
      <c r="R412" s="4">
        <f>SUM($Q$54:Q412)*0.1+$O$8</f>
        <v>7.8576309700582685E-5</v>
      </c>
      <c r="S412" s="4">
        <f>SUM($R$235:R412)</f>
        <v>2.0033445483753482E-2</v>
      </c>
      <c r="T412">
        <f t="shared" si="95"/>
        <v>7.8580303155632511E-5</v>
      </c>
      <c r="U412">
        <f t="shared" si="96"/>
        <v>2.0033539450500872E-2</v>
      </c>
      <c r="X412" s="1"/>
    </row>
    <row r="413" spans="1:24" x14ac:dyDescent="0.3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571.48599658184366</v>
      </c>
      <c r="E413">
        <f t="shared" si="84"/>
        <v>-230.67194220781573</v>
      </c>
      <c r="F413">
        <f t="shared" si="85"/>
        <v>37799.298984325142</v>
      </c>
      <c r="G413">
        <f t="shared" si="86"/>
        <v>-1937.6443145457076</v>
      </c>
      <c r="H413">
        <f t="shared" si="87"/>
        <v>69547.748642937528</v>
      </c>
      <c r="I413">
        <f t="shared" si="88"/>
        <v>69574.735405827523</v>
      </c>
      <c r="J413" s="41">
        <f t="shared" si="89"/>
        <v>616.28385441375053</v>
      </c>
      <c r="K413">
        <f t="shared" si="90"/>
        <v>26.247497609832664</v>
      </c>
      <c r="L413">
        <f t="shared" si="91"/>
        <v>37.78904886216079</v>
      </c>
      <c r="M413" s="41">
        <f t="shared" si="92"/>
        <v>70.51927234805035</v>
      </c>
      <c r="N413" s="5">
        <f t="shared" si="93"/>
        <v>1.2824355373155834E-7</v>
      </c>
      <c r="O413" s="4">
        <f>SUM($N$54:N413)*0.1+$O$30</f>
        <v>8.0503510335913063E-7</v>
      </c>
      <c r="P413" s="4">
        <f>SUM($O$235:O413)</f>
        <v>6.216433962962867E-5</v>
      </c>
      <c r="Q413" s="5">
        <f t="shared" si="94"/>
        <v>-4.6030380153080864E-6</v>
      </c>
      <c r="R413" s="4">
        <f>SUM($Q$54:Q413)*0.1+$O$8</f>
        <v>7.8116005899051886E-5</v>
      </c>
      <c r="S413" s="4">
        <f>SUM($R$235:R413)</f>
        <v>2.0111561489652534E-2</v>
      </c>
      <c r="T413">
        <f t="shared" si="95"/>
        <v>7.8120153988188931E-5</v>
      </c>
      <c r="U413">
        <f t="shared" si="96"/>
        <v>2.0111657563641951E-2</v>
      </c>
      <c r="X413" s="1"/>
    </row>
    <row r="414" spans="1:24" x14ac:dyDescent="0.3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571.48599658184366</v>
      </c>
      <c r="E414">
        <f t="shared" si="84"/>
        <v>-230.67194220781573</v>
      </c>
      <c r="F414">
        <f t="shared" si="85"/>
        <v>37799.298984325142</v>
      </c>
      <c r="G414">
        <f t="shared" si="86"/>
        <v>-1960.7115087664895</v>
      </c>
      <c r="H414">
        <f t="shared" si="87"/>
        <v>69741.461201831495</v>
      </c>
      <c r="I414">
        <f t="shared" si="88"/>
        <v>69769.017480448849</v>
      </c>
      <c r="J414" s="41">
        <f t="shared" si="89"/>
        <v>616.28385441375053</v>
      </c>
      <c r="K414">
        <f t="shared" si="90"/>
        <v>26.32079171953372</v>
      </c>
      <c r="L414">
        <f t="shared" si="91"/>
        <v>37.78904886216079</v>
      </c>
      <c r="M414" s="41">
        <f t="shared" si="92"/>
        <v>70.546585448648059</v>
      </c>
      <c r="N414" s="5">
        <f t="shared" si="93"/>
        <v>1.2977026270455306E-7</v>
      </c>
      <c r="O414" s="4">
        <f>SUM($N$54:N414)*0.1+$O$30</f>
        <v>8.1801212962958614E-7</v>
      </c>
      <c r="P414" s="4">
        <f>SUM($O$235:O414)</f>
        <v>6.2982351759258251E-5</v>
      </c>
      <c r="Q414" s="5">
        <f t="shared" si="94"/>
        <v>-4.6158589374806994E-6</v>
      </c>
      <c r="R414" s="4">
        <f>SUM($Q$54:Q414)*0.1+$O$8</f>
        <v>7.765442000530381E-5</v>
      </c>
      <c r="S414" s="4">
        <f>SUM($R$235:R414)</f>
        <v>2.0189215909657839E-2</v>
      </c>
      <c r="T414">
        <f t="shared" si="95"/>
        <v>7.7658728358146251E-5</v>
      </c>
      <c r="U414">
        <f t="shared" si="96"/>
        <v>2.0189314149406223E-2</v>
      </c>
      <c r="X414" s="1"/>
    </row>
    <row r="415" spans="1:24" x14ac:dyDescent="0.3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571.48599658184366</v>
      </c>
      <c r="E415">
        <f t="shared" si="84"/>
        <v>-230.67194220781573</v>
      </c>
      <c r="F415">
        <f t="shared" si="85"/>
        <v>37799.298984325142</v>
      </c>
      <c r="G415">
        <f t="shared" si="86"/>
        <v>-1983.7787029872713</v>
      </c>
      <c r="H415">
        <f t="shared" si="87"/>
        <v>69935.173760725476</v>
      </c>
      <c r="I415">
        <f t="shared" si="88"/>
        <v>69963.304002064469</v>
      </c>
      <c r="J415" s="41">
        <f t="shared" si="89"/>
        <v>616.28385441375053</v>
      </c>
      <c r="K415">
        <f t="shared" si="90"/>
        <v>26.39408750689077</v>
      </c>
      <c r="L415">
        <f t="shared" si="91"/>
        <v>37.78904886216079</v>
      </c>
      <c r="M415" s="41">
        <f t="shared" si="92"/>
        <v>70.573964725256403</v>
      </c>
      <c r="N415" s="5">
        <f t="shared" si="93"/>
        <v>1.3129697167754776E-7</v>
      </c>
      <c r="O415" s="4">
        <f>SUM($N$54:N415)*0.1+$O$30</f>
        <v>8.3114182679734078E-7</v>
      </c>
      <c r="P415" s="4">
        <f>SUM($O$235:O415)</f>
        <v>6.3813493586055593E-5</v>
      </c>
      <c r="Q415" s="5">
        <f t="shared" si="94"/>
        <v>-4.6286798596533133E-6</v>
      </c>
      <c r="R415" s="4">
        <f>SUM($Q$54:Q415)*0.1+$O$8</f>
        <v>7.7191552019338484E-5</v>
      </c>
      <c r="S415" s="4">
        <f>SUM($R$235:R415)</f>
        <v>2.0266407461677176E-2</v>
      </c>
      <c r="T415">
        <f t="shared" si="95"/>
        <v>7.7196026451433963E-5</v>
      </c>
      <c r="U415">
        <f t="shared" si="96"/>
        <v>2.0266507927235219E-2</v>
      </c>
      <c r="X415" s="1"/>
    </row>
    <row r="416" spans="1:24" x14ac:dyDescent="0.3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571.48599658184366</v>
      </c>
      <c r="E416">
        <f t="shared" si="84"/>
        <v>-230.67194220781573</v>
      </c>
      <c r="F416">
        <f t="shared" si="85"/>
        <v>37799.298984325142</v>
      </c>
      <c r="G416">
        <f t="shared" si="86"/>
        <v>-2006.8458972080532</v>
      </c>
      <c r="H416">
        <f t="shared" si="87"/>
        <v>70128.886319619458</v>
      </c>
      <c r="I416">
        <f t="shared" si="88"/>
        <v>70157.594933729371</v>
      </c>
      <c r="J416" s="41">
        <f t="shared" si="89"/>
        <v>616.28385441375053</v>
      </c>
      <c r="K416">
        <f t="shared" si="90"/>
        <v>26.467384957966086</v>
      </c>
      <c r="L416">
        <f t="shared" si="91"/>
        <v>37.78904886216079</v>
      </c>
      <c r="M416" s="41">
        <f t="shared" si="92"/>
        <v>70.601410100886071</v>
      </c>
      <c r="N416" s="5">
        <f t="shared" si="93"/>
        <v>1.3282368065054248E-7</v>
      </c>
      <c r="O416" s="4">
        <f>SUM($N$54:N416)*0.1+$O$30</f>
        <v>8.4442419486239517E-7</v>
      </c>
      <c r="P416" s="4">
        <f>SUM($O$235:O416)</f>
        <v>6.4657917780917983E-5</v>
      </c>
      <c r="Q416" s="5">
        <f t="shared" si="94"/>
        <v>-4.6415007818259271E-6</v>
      </c>
      <c r="R416" s="4">
        <f>SUM($Q$54:Q416)*0.1+$O$8</f>
        <v>7.6727401941155881E-5</v>
      </c>
      <c r="S416" s="4">
        <f>SUM($R$235:R416)</f>
        <v>2.0343134863618332E-2</v>
      </c>
      <c r="T416">
        <f t="shared" si="95"/>
        <v>7.6732048459952898E-5</v>
      </c>
      <c r="U416">
        <f t="shared" si="96"/>
        <v>2.0343237616606051E-2</v>
      </c>
      <c r="X416" s="1"/>
    </row>
    <row r="417" spans="1:24" x14ac:dyDescent="0.3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571.48599658184366</v>
      </c>
      <c r="E417">
        <f t="shared" si="84"/>
        <v>-230.67194220781573</v>
      </c>
      <c r="F417">
        <f t="shared" si="85"/>
        <v>37799.298984325142</v>
      </c>
      <c r="G417">
        <f t="shared" si="86"/>
        <v>-2029.9130914288351</v>
      </c>
      <c r="H417">
        <f t="shared" si="87"/>
        <v>70322.59887851344</v>
      </c>
      <c r="I417">
        <f t="shared" si="88"/>
        <v>70351.890238905835</v>
      </c>
      <c r="J417" s="41">
        <f t="shared" si="89"/>
        <v>616.28385441375053</v>
      </c>
      <c r="K417">
        <f t="shared" si="90"/>
        <v>26.540684058975586</v>
      </c>
      <c r="L417">
        <f t="shared" si="91"/>
        <v>37.78904886216079</v>
      </c>
      <c r="M417" s="41">
        <f t="shared" si="92"/>
        <v>70.628921498481688</v>
      </c>
      <c r="N417" s="5">
        <f t="shared" si="93"/>
        <v>1.3435038962353721E-7</v>
      </c>
      <c r="O417" s="4">
        <f>SUM($N$54:N417)*0.1+$O$30</f>
        <v>8.5785923382474889E-7</v>
      </c>
      <c r="P417" s="4">
        <f>SUM($O$235:O417)</f>
        <v>6.5515777014742735E-5</v>
      </c>
      <c r="Q417" s="5">
        <f t="shared" si="94"/>
        <v>-4.654321703998541E-6</v>
      </c>
      <c r="R417" s="4">
        <f>SUM($Q$54:Q417)*0.1+$O$8</f>
        <v>7.6261969770756043E-5</v>
      </c>
      <c r="S417" s="4">
        <f>SUM($R$235:R417)</f>
        <v>2.0419396833389086E-2</v>
      </c>
      <c r="T417">
        <f t="shared" si="95"/>
        <v>7.6266794581788784E-5</v>
      </c>
      <c r="U417">
        <f t="shared" si="96"/>
        <v>2.0419501937032111E-2</v>
      </c>
      <c r="X417" s="1"/>
    </row>
    <row r="418" spans="1:24" x14ac:dyDescent="0.3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571.48599658184366</v>
      </c>
      <c r="E418">
        <f t="shared" si="84"/>
        <v>-230.67194220781573</v>
      </c>
      <c r="F418">
        <f t="shared" si="85"/>
        <v>37799.298984325142</v>
      </c>
      <c r="G418">
        <f t="shared" si="86"/>
        <v>-2052.9802856496171</v>
      </c>
      <c r="H418">
        <f t="shared" si="87"/>
        <v>70516.311437407407</v>
      </c>
      <c r="I418">
        <f t="shared" si="88"/>
        <v>70546.189881457802</v>
      </c>
      <c r="J418" s="41">
        <f t="shared" si="89"/>
        <v>616.28385441375053</v>
      </c>
      <c r="K418">
        <f t="shared" si="90"/>
        <v>26.613984796286719</v>
      </c>
      <c r="L418">
        <f t="shared" si="91"/>
        <v>37.78904886216079</v>
      </c>
      <c r="M418" s="41">
        <f t="shared" si="92"/>
        <v>70.65649884092268</v>
      </c>
      <c r="N418" s="5">
        <f t="shared" si="93"/>
        <v>1.3587709859653193E-7</v>
      </c>
      <c r="O418" s="4">
        <f>SUM($N$54:N418)*0.1+$O$30</f>
        <v>8.7144694368440195E-7</v>
      </c>
      <c r="P418" s="4">
        <f>SUM($O$235:O418)</f>
        <v>6.6387223958427134E-5</v>
      </c>
      <c r="Q418" s="5">
        <f t="shared" si="94"/>
        <v>-4.6671426261711532E-6</v>
      </c>
      <c r="R418" s="4">
        <f>SUM($Q$54:Q418)*0.1+$O$8</f>
        <v>7.5795255508138927E-5</v>
      </c>
      <c r="S418" s="4">
        <f>SUM($R$235:R418)</f>
        <v>2.0495192088897225E-2</v>
      </c>
      <c r="T418">
        <f t="shared" si="95"/>
        <v>7.5800265021434593E-5</v>
      </c>
      <c r="U418">
        <f t="shared" si="96"/>
        <v>2.0495299608063802E-2</v>
      </c>
      <c r="X418" s="1"/>
    </row>
    <row r="419" spans="1:24" x14ac:dyDescent="0.3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571.48599658184366</v>
      </c>
      <c r="E419">
        <f t="shared" si="84"/>
        <v>-230.67194220781573</v>
      </c>
      <c r="F419">
        <f t="shared" si="85"/>
        <v>37799.298984325142</v>
      </c>
      <c r="G419">
        <f t="shared" si="86"/>
        <v>-2076.047479870399</v>
      </c>
      <c r="H419">
        <f t="shared" si="87"/>
        <v>70710.023996301403</v>
      </c>
      <c r="I419">
        <f t="shared" si="88"/>
        <v>70740.49382564555</v>
      </c>
      <c r="J419" s="41">
        <f t="shared" si="89"/>
        <v>616.28385441375053</v>
      </c>
      <c r="K419">
        <f t="shared" si="90"/>
        <v>26.687287156416453</v>
      </c>
      <c r="L419">
        <f t="shared" si="91"/>
        <v>37.78904886216079</v>
      </c>
      <c r="M419" s="41">
        <f t="shared" si="92"/>
        <v>70.684142051024139</v>
      </c>
      <c r="N419" s="5">
        <f t="shared" si="93"/>
        <v>1.3740380756952666E-7</v>
      </c>
      <c r="O419" s="4">
        <f>SUM($N$54:N419)*0.1+$O$30</f>
        <v>8.8518732444135476E-7</v>
      </c>
      <c r="P419" s="4">
        <f>SUM($O$235:O419)</f>
        <v>6.7272411282868496E-5</v>
      </c>
      <c r="Q419" s="5">
        <f t="shared" si="94"/>
        <v>-4.6799635483437679E-6</v>
      </c>
      <c r="R419" s="4">
        <f>SUM($Q$54:Q419)*0.1+$O$8</f>
        <v>7.5327259153304535E-5</v>
      </c>
      <c r="S419" s="4">
        <f>SUM($R$235:R419)</f>
        <v>2.0570519348050528E-2</v>
      </c>
      <c r="T419">
        <f t="shared" si="95"/>
        <v>7.5332459990023248E-5</v>
      </c>
      <c r="U419">
        <f t="shared" si="96"/>
        <v>2.0570629349289264E-2</v>
      </c>
      <c r="X419" s="1"/>
    </row>
    <row r="420" spans="1:24" x14ac:dyDescent="0.3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571.48599658184366</v>
      </c>
      <c r="E420">
        <f t="shared" si="84"/>
        <v>-230.67194220781573</v>
      </c>
      <c r="F420">
        <f t="shared" si="85"/>
        <v>37799.298984325142</v>
      </c>
      <c r="G420">
        <f t="shared" si="86"/>
        <v>-2099.1146740911809</v>
      </c>
      <c r="H420">
        <f t="shared" si="87"/>
        <v>70903.73655519537</v>
      </c>
      <c r="I420">
        <f t="shared" si="88"/>
        <v>70934.802036119989</v>
      </c>
      <c r="J420" s="41">
        <f t="shared" si="89"/>
        <v>616.28385441375053</v>
      </c>
      <c r="K420">
        <f t="shared" si="90"/>
        <v>26.76059112602913</v>
      </c>
      <c r="L420">
        <f t="shared" si="91"/>
        <v>37.78904886216079</v>
      </c>
      <c r="M420" s="41">
        <f t="shared" si="92"/>
        <v>70.711851051537579</v>
      </c>
      <c r="N420" s="5">
        <f t="shared" si="93"/>
        <v>1.3893051654252138E-7</v>
      </c>
      <c r="O420" s="4">
        <f>SUM($N$54:N420)*0.1+$O$30</f>
        <v>8.9908037609560669E-7</v>
      </c>
      <c r="P420" s="4">
        <f>SUM($O$235:O420)</f>
        <v>6.8171491658964106E-5</v>
      </c>
      <c r="Q420" s="5">
        <f t="shared" si="94"/>
        <v>-4.6927844705163809E-6</v>
      </c>
      <c r="R420" s="4">
        <f>SUM($Q$54:Q420)*0.1+$O$8</f>
        <v>7.4857980706252906E-5</v>
      </c>
      <c r="S420" s="4">
        <f>SUM($R$235:R420)</f>
        <v>2.0645377328756782E-2</v>
      </c>
      <c r="T420">
        <f t="shared" si="95"/>
        <v>7.4863379705570417E-5</v>
      </c>
      <c r="U420">
        <f t="shared" si="96"/>
        <v>2.064548988033511E-2</v>
      </c>
      <c r="X420" s="1"/>
    </row>
    <row r="421" spans="1:24" x14ac:dyDescent="0.3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571.48599658184366</v>
      </c>
      <c r="E421">
        <f t="shared" si="84"/>
        <v>-230.67194220781573</v>
      </c>
      <c r="F421">
        <f t="shared" si="85"/>
        <v>37799.298984325142</v>
      </c>
      <c r="G421">
        <f t="shared" si="86"/>
        <v>-2122.1818683119627</v>
      </c>
      <c r="H421">
        <f t="shared" si="87"/>
        <v>71097.449114089337</v>
      </c>
      <c r="I421">
        <f t="shared" si="88"/>
        <v>71129.114477917654</v>
      </c>
      <c r="J421" s="41">
        <f t="shared" si="89"/>
        <v>616.28385441375053</v>
      </c>
      <c r="K421">
        <f t="shared" si="90"/>
        <v>26.833896691934562</v>
      </c>
      <c r="L421">
        <f t="shared" si="91"/>
        <v>37.78904886216079</v>
      </c>
      <c r="M421" s="41">
        <f t="shared" si="92"/>
        <v>70.739625765151914</v>
      </c>
      <c r="N421" s="5">
        <f t="shared" si="93"/>
        <v>1.4045722551551608E-7</v>
      </c>
      <c r="O421" s="4">
        <f>SUM($N$54:N421)*0.1+$O$30</f>
        <v>9.1312609864715838E-7</v>
      </c>
      <c r="P421" s="4">
        <f>SUM($O$235:O421)</f>
        <v>6.9084617757611265E-5</v>
      </c>
      <c r="Q421" s="5">
        <f t="shared" si="94"/>
        <v>-4.7056053926889939E-6</v>
      </c>
      <c r="R421" s="4">
        <f>SUM($Q$54:Q421)*0.1+$O$8</f>
        <v>7.4387420166984001E-5</v>
      </c>
      <c r="S421" s="4">
        <f>SUM($R$235:R421)</f>
        <v>2.0719764748923765E-2</v>
      </c>
      <c r="T421">
        <f t="shared" si="95"/>
        <v>7.4393024393228218E-5</v>
      </c>
      <c r="U421">
        <f t="shared" si="96"/>
        <v>2.0719879920867171E-2</v>
      </c>
      <c r="X421" s="1"/>
    </row>
    <row r="422" spans="1:24" x14ac:dyDescent="0.3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571.48599658184366</v>
      </c>
      <c r="E422">
        <f t="shared" si="84"/>
        <v>-230.67194220781573</v>
      </c>
      <c r="F422">
        <f t="shared" si="85"/>
        <v>37799.298984325142</v>
      </c>
      <c r="G422">
        <f t="shared" si="86"/>
        <v>-2145.2490625327446</v>
      </c>
      <c r="H422">
        <f t="shared" si="87"/>
        <v>71291.161672983333</v>
      </c>
      <c r="I422">
        <f t="shared" si="88"/>
        <v>71323.431116455307</v>
      </c>
      <c r="J422" s="41">
        <f t="shared" si="89"/>
        <v>616.28385441375053</v>
      </c>
      <c r="K422">
        <f t="shared" si="90"/>
        <v>26.907203841086012</v>
      </c>
      <c r="L422">
        <f t="shared" si="91"/>
        <v>37.78904886216079</v>
      </c>
      <c r="M422" s="41">
        <f t="shared" si="92"/>
        <v>70.767466114494169</v>
      </c>
      <c r="N422" s="5">
        <f t="shared" si="93"/>
        <v>1.419839344885108E-7</v>
      </c>
      <c r="O422" s="4">
        <f>SUM($N$54:N422)*0.1+$O$30</f>
        <v>9.273244920960094E-7</v>
      </c>
      <c r="P422" s="4">
        <f>SUM($O$235:O422)</f>
        <v>7.0011942249707272E-5</v>
      </c>
      <c r="Q422" s="5">
        <f t="shared" si="94"/>
        <v>-4.7184263148616086E-6</v>
      </c>
      <c r="R422" s="4">
        <f>SUM($Q$54:Q422)*0.1+$O$8</f>
        <v>7.3915577535497846E-5</v>
      </c>
      <c r="S422" s="4">
        <f>SUM($R$235:R422)</f>
        <v>2.0793680326459264E-2</v>
      </c>
      <c r="T422">
        <f t="shared" si="95"/>
        <v>7.3921394285550606E-5</v>
      </c>
      <c r="U422">
        <f t="shared" si="96"/>
        <v>2.0793798190591267E-2</v>
      </c>
      <c r="X422" s="1"/>
    </row>
    <row r="423" spans="1:24" x14ac:dyDescent="0.3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571.48599658184366</v>
      </c>
      <c r="E423">
        <f t="shared" si="84"/>
        <v>-230.67194220781573</v>
      </c>
      <c r="F423">
        <f t="shared" si="85"/>
        <v>37799.298984325142</v>
      </c>
      <c r="G423">
        <f t="shared" si="86"/>
        <v>-2168.3162567535264</v>
      </c>
      <c r="H423">
        <f t="shared" si="87"/>
        <v>71484.8742318773</v>
      </c>
      <c r="I423">
        <f t="shared" si="88"/>
        <v>71517.751917524758</v>
      </c>
      <c r="J423" s="41">
        <f t="shared" si="89"/>
        <v>616.28385441375053</v>
      </c>
      <c r="K423">
        <f t="shared" si="90"/>
        <v>26.980512560578234</v>
      </c>
      <c r="L423">
        <f t="shared" si="91"/>
        <v>37.78904886216079</v>
      </c>
      <c r="M423" s="41">
        <f t="shared" si="92"/>
        <v>70.795372022130422</v>
      </c>
      <c r="N423" s="5">
        <f t="shared" si="93"/>
        <v>1.4351064346150553E-7</v>
      </c>
      <c r="O423" s="4">
        <f>SUM($N$54:N423)*0.1+$O$30</f>
        <v>9.4167555644215996E-7</v>
      </c>
      <c r="P423" s="4">
        <f>SUM($O$235:O423)</f>
        <v>7.0953617806149429E-5</v>
      </c>
      <c r="Q423" s="5">
        <f t="shared" si="94"/>
        <v>-4.7312472370342208E-6</v>
      </c>
      <c r="R423" s="4">
        <f>SUM($Q$54:Q423)*0.1+$O$8</f>
        <v>7.3442452811794414E-5</v>
      </c>
      <c r="S423" s="4">
        <f>SUM($R$235:R423)</f>
        <v>2.0867122779271059E-2</v>
      </c>
      <c r="T423">
        <f t="shared" si="95"/>
        <v>7.3448489622770664E-5</v>
      </c>
      <c r="U423">
        <f t="shared" si="96"/>
        <v>2.0867243409253961E-2</v>
      </c>
      <c r="X423" s="1"/>
    </row>
    <row r="424" spans="1:24" x14ac:dyDescent="0.3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571.48599658184366</v>
      </c>
      <c r="E424">
        <f t="shared" si="84"/>
        <v>-230.67194220781573</v>
      </c>
      <c r="F424">
        <f t="shared" si="85"/>
        <v>37799.298984325142</v>
      </c>
      <c r="G424">
        <f t="shared" si="86"/>
        <v>-2191.3834509743083</v>
      </c>
      <c r="H424">
        <f t="shared" si="87"/>
        <v>71678.586790771282</v>
      </c>
      <c r="I424">
        <f t="shared" si="88"/>
        <v>71712.076847287972</v>
      </c>
      <c r="J424" s="41">
        <f t="shared" si="89"/>
        <v>616.28385441375053</v>
      </c>
      <c r="K424">
        <f t="shared" si="90"/>
        <v>27.053822837645612</v>
      </c>
      <c r="L424">
        <f t="shared" si="91"/>
        <v>37.78904886216079</v>
      </c>
      <c r="M424" s="41">
        <f t="shared" si="92"/>
        <v>70.823343410566565</v>
      </c>
      <c r="N424" s="5">
        <f t="shared" si="93"/>
        <v>1.4503735243450025E-7</v>
      </c>
      <c r="O424" s="4">
        <f>SUM($N$54:N424)*0.1+$O$30</f>
        <v>9.5617929168561007E-7</v>
      </c>
      <c r="P424" s="4">
        <f>SUM($O$235:O424)</f>
        <v>7.1909797097835035E-5</v>
      </c>
      <c r="Q424" s="5">
        <f t="shared" si="94"/>
        <v>-4.7440681592068347E-6</v>
      </c>
      <c r="R424" s="4">
        <f>SUM($Q$54:Q424)*0.1+$O$8</f>
        <v>7.2968045995873746E-5</v>
      </c>
      <c r="S424" s="4">
        <f>SUM($R$235:R424)</f>
        <v>2.0940090825266933E-2</v>
      </c>
      <c r="T424">
        <f t="shared" si="95"/>
        <v>7.2974310653090759E-5</v>
      </c>
      <c r="U424">
        <f t="shared" si="96"/>
        <v>2.0940214296643361E-2</v>
      </c>
      <c r="X424" s="1"/>
    </row>
    <row r="425" spans="1:24" x14ac:dyDescent="0.3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571.48599658184366</v>
      </c>
      <c r="E425">
        <f t="shared" si="84"/>
        <v>-230.67194220781573</v>
      </c>
      <c r="F425">
        <f t="shared" si="85"/>
        <v>37799.298984325142</v>
      </c>
      <c r="G425">
        <f t="shared" si="86"/>
        <v>-2214.4506451950901</v>
      </c>
      <c r="H425">
        <f t="shared" si="87"/>
        <v>71872.299349665249</v>
      </c>
      <c r="I425">
        <f t="shared" si="88"/>
        <v>71906.405872271891</v>
      </c>
      <c r="J425" s="41">
        <f t="shared" si="89"/>
        <v>616.28385441375053</v>
      </c>
      <c r="K425">
        <f t="shared" si="90"/>
        <v>27.127134659660236</v>
      </c>
      <c r="L425">
        <f t="shared" si="91"/>
        <v>37.78904886216079</v>
      </c>
      <c r="M425" s="41">
        <f t="shared" si="92"/>
        <v>70.851380202249189</v>
      </c>
      <c r="N425" s="5">
        <f t="shared" si="93"/>
        <v>1.4656406140749495E-7</v>
      </c>
      <c r="O425" s="4">
        <f>SUM($N$54:N425)*0.1+$O$30</f>
        <v>9.708356978263595E-7</v>
      </c>
      <c r="P425" s="4">
        <f>SUM($O$235:O425)</f>
        <v>7.2880632795661391E-5</v>
      </c>
      <c r="Q425" s="5">
        <f t="shared" si="94"/>
        <v>-4.7568890813794477E-6</v>
      </c>
      <c r="R425" s="4">
        <f>SUM($Q$54:Q425)*0.1+$O$8</f>
        <v>7.2492357087735801E-5</v>
      </c>
      <c r="S425" s="4">
        <f>SUM($R$235:R425)</f>
        <v>2.1012583182354667E-2</v>
      </c>
      <c r="T425">
        <f t="shared" si="95"/>
        <v>7.2498857632986001E-5</v>
      </c>
      <c r="U425">
        <f t="shared" si="96"/>
        <v>2.1012709572589893E-2</v>
      </c>
      <c r="X425" s="1"/>
    </row>
    <row r="426" spans="1:24" x14ac:dyDescent="0.3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571.48599658184366</v>
      </c>
      <c r="E426">
        <f t="shared" si="84"/>
        <v>-230.67194220781573</v>
      </c>
      <c r="F426">
        <f t="shared" si="85"/>
        <v>37799.298984325142</v>
      </c>
      <c r="G426">
        <f t="shared" si="86"/>
        <v>-2237.5178394158725</v>
      </c>
      <c r="H426">
        <f t="shared" si="87"/>
        <v>72066.011908559231</v>
      </c>
      <c r="I426">
        <f t="shared" si="88"/>
        <v>72100.738959363691</v>
      </c>
      <c r="J426" s="41">
        <f t="shared" si="89"/>
        <v>616.28385441375053</v>
      </c>
      <c r="K426">
        <f t="shared" si="90"/>
        <v>27.200448014130085</v>
      </c>
      <c r="L426">
        <f t="shared" si="91"/>
        <v>37.78904886216079</v>
      </c>
      <c r="M426" s="41">
        <f t="shared" si="92"/>
        <v>70.879482319566364</v>
      </c>
      <c r="N426" s="5">
        <f t="shared" si="93"/>
        <v>1.480907703804897E-7</v>
      </c>
      <c r="O426" s="4">
        <f>SUM($N$54:N426)*0.1+$O$30</f>
        <v>9.8564477486440849E-7</v>
      </c>
      <c r="P426" s="4">
        <f>SUM($O$235:O426)</f>
        <v>7.3866277570525796E-5</v>
      </c>
      <c r="Q426" s="5">
        <f t="shared" si="94"/>
        <v>-4.7697100035520616E-6</v>
      </c>
      <c r="R426" s="4">
        <f>SUM($Q$54:Q426)*0.1+$O$8</f>
        <v>7.201538608738058E-5</v>
      </c>
      <c r="S426" s="4">
        <f>SUM($R$235:R426)</f>
        <v>2.1084598568442046E-2</v>
      </c>
      <c r="T426">
        <f t="shared" si="95"/>
        <v>7.202213082752207E-5</v>
      </c>
      <c r="U426">
        <f t="shared" si="96"/>
        <v>2.1084727956967111E-2</v>
      </c>
      <c r="X426" s="1"/>
    </row>
    <row r="427" spans="1:24" x14ac:dyDescent="0.3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571.48599658184366</v>
      </c>
      <c r="E427">
        <f t="shared" si="84"/>
        <v>-230.67194220781573</v>
      </c>
      <c r="F427">
        <f t="shared" si="85"/>
        <v>37799.298984325142</v>
      </c>
      <c r="G427">
        <f t="shared" si="86"/>
        <v>-2260.5850336366543</v>
      </c>
      <c r="H427">
        <f t="shared" si="87"/>
        <v>72259.724467453212</v>
      </c>
      <c r="I427">
        <f t="shared" si="88"/>
        <v>72295.07607580586</v>
      </c>
      <c r="J427" s="41">
        <f t="shared" si="89"/>
        <v>616.28385441375053</v>
      </c>
      <c r="K427">
        <f t="shared" si="90"/>
        <v>27.273762888697188</v>
      </c>
      <c r="L427">
        <f t="shared" si="91"/>
        <v>37.78904886216079</v>
      </c>
      <c r="M427" s="41">
        <f t="shared" si="92"/>
        <v>70.90764968484855</v>
      </c>
      <c r="N427" s="5">
        <f t="shared" si="93"/>
        <v>1.4961747935348442E-7</v>
      </c>
      <c r="O427" s="4">
        <f>SUM($N$54:N427)*0.1+$O$30</f>
        <v>1.000606522799757E-6</v>
      </c>
      <c r="P427" s="4">
        <f>SUM($O$235:O427)</f>
        <v>7.4866884093325551E-5</v>
      </c>
      <c r="Q427" s="5">
        <f t="shared" si="94"/>
        <v>-4.7825309257246754E-6</v>
      </c>
      <c r="R427" s="4">
        <f>SUM($Q$54:Q427)*0.1+$O$8</f>
        <v>7.1537132994808122E-5</v>
      </c>
      <c r="S427" s="4">
        <f>SUM($R$235:R427)</f>
        <v>2.1156135701436856E-2</v>
      </c>
      <c r="T427">
        <f t="shared" si="95"/>
        <v>7.1544130510687847E-5</v>
      </c>
      <c r="U427">
        <f t="shared" si="96"/>
        <v>2.1156268169692523E-2</v>
      </c>
      <c r="X427" s="1"/>
    </row>
    <row r="428" spans="1:24" x14ac:dyDescent="0.3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571.48599658184366</v>
      </c>
      <c r="E428">
        <f t="shared" si="84"/>
        <v>-230.67194220781573</v>
      </c>
      <c r="F428">
        <f t="shared" si="85"/>
        <v>37799.298984325142</v>
      </c>
      <c r="G428">
        <f t="shared" si="86"/>
        <v>-2283.6522278574362</v>
      </c>
      <c r="H428">
        <f t="shared" si="87"/>
        <v>72453.437026347179</v>
      </c>
      <c r="I428">
        <f t="shared" si="88"/>
        <v>72489.417189191518</v>
      </c>
      <c r="J428" s="41">
        <f t="shared" si="89"/>
        <v>616.28385441375053</v>
      </c>
      <c r="K428">
        <f t="shared" si="90"/>
        <v>27.347079271135847</v>
      </c>
      <c r="L428">
        <f t="shared" si="91"/>
        <v>37.78904886216079</v>
      </c>
      <c r="M428" s="41">
        <f t="shared" si="92"/>
        <v>70.935882220369379</v>
      </c>
      <c r="N428" s="5">
        <f t="shared" si="93"/>
        <v>1.5114418832647915E-7</v>
      </c>
      <c r="O428" s="4">
        <f>SUM($N$54:N428)*0.1+$O$30</f>
        <v>1.0157209416324049E-6</v>
      </c>
      <c r="P428" s="4">
        <f>SUM($O$235:O428)</f>
        <v>7.5882605034957956E-5</v>
      </c>
      <c r="Q428" s="5">
        <f t="shared" si="94"/>
        <v>-4.7953518478972876E-6</v>
      </c>
      <c r="R428" s="4">
        <f>SUM($Q$54:Q428)*0.1+$O$8</f>
        <v>7.1057597810018387E-5</v>
      </c>
      <c r="S428" s="4">
        <f>SUM($R$235:R428)</f>
        <v>2.1227193299246876E-2</v>
      </c>
      <c r="T428">
        <f t="shared" si="95"/>
        <v>7.106485696574363E-5</v>
      </c>
      <c r="U428">
        <f t="shared" si="96"/>
        <v>2.1227328930728387E-2</v>
      </c>
      <c r="X428" s="1"/>
    </row>
    <row r="429" spans="1:24" x14ac:dyDescent="0.3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571.48599658184366</v>
      </c>
      <c r="E429">
        <f t="shared" si="84"/>
        <v>-230.67194220781573</v>
      </c>
      <c r="F429">
        <f t="shared" si="85"/>
        <v>37799.298984325142</v>
      </c>
      <c r="G429">
        <f t="shared" si="86"/>
        <v>-2306.719422078218</v>
      </c>
      <c r="H429">
        <f t="shared" si="87"/>
        <v>72647.149585241175</v>
      </c>
      <c r="I429">
        <f t="shared" si="88"/>
        <v>72683.762267459708</v>
      </c>
      <c r="J429" s="41">
        <f t="shared" si="89"/>
        <v>616.28385441375053</v>
      </c>
      <c r="K429">
        <f t="shared" si="90"/>
        <v>27.420397149350872</v>
      </c>
      <c r="L429">
        <f t="shared" si="91"/>
        <v>37.78904886216079</v>
      </c>
      <c r="M429" s="41">
        <f t="shared" si="92"/>
        <v>70.964179848346433</v>
      </c>
      <c r="N429" s="5">
        <f t="shared" si="93"/>
        <v>1.5267089729947385E-7</v>
      </c>
      <c r="O429" s="4">
        <f>SUM($N$54:N429)*0.1+$O$30</f>
        <v>1.0309880313623523E-6</v>
      </c>
      <c r="P429" s="4">
        <f>SUM($O$235:O429)</f>
        <v>7.6913593066320311E-5</v>
      </c>
      <c r="Q429" s="5">
        <f t="shared" si="94"/>
        <v>-4.8081727700699023E-6</v>
      </c>
      <c r="R429" s="4">
        <f>SUM($Q$54:Q429)*0.1+$O$8</f>
        <v>7.0576780533011403E-5</v>
      </c>
      <c r="S429" s="4">
        <f>SUM($R$235:R429)</f>
        <v>2.1297770079779888E-2</v>
      </c>
      <c r="T429">
        <f t="shared" si="95"/>
        <v>7.0584310485586447E-5</v>
      </c>
      <c r="U429">
        <f t="shared" si="96"/>
        <v>2.1297908960082577E-2</v>
      </c>
      <c r="X429" s="1"/>
    </row>
    <row r="430" spans="1:24" x14ac:dyDescent="0.3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571.48599658184366</v>
      </c>
      <c r="E430">
        <f t="shared" si="84"/>
        <v>-230.67194220781573</v>
      </c>
      <c r="F430">
        <f t="shared" si="85"/>
        <v>37799.298984325142</v>
      </c>
      <c r="G430">
        <f t="shared" si="86"/>
        <v>-2329.7866162989999</v>
      </c>
      <c r="H430">
        <f t="shared" si="87"/>
        <v>72840.862144135142</v>
      </c>
      <c r="I430">
        <f t="shared" si="88"/>
        <v>72878.111278890778</v>
      </c>
      <c r="J430" s="41">
        <f t="shared" si="89"/>
        <v>616.28385441375053</v>
      </c>
      <c r="K430">
        <f t="shared" si="90"/>
        <v>27.49371651137583</v>
      </c>
      <c r="L430">
        <f t="shared" si="91"/>
        <v>37.78904886216079</v>
      </c>
      <c r="M430" s="41">
        <f t="shared" si="92"/>
        <v>70.992542490942157</v>
      </c>
      <c r="N430" s="5">
        <f t="shared" si="93"/>
        <v>1.5419760627246857E-7</v>
      </c>
      <c r="O430" s="4">
        <f>SUM($N$54:N430)*0.1+$O$30</f>
        <v>1.046407791989599E-6</v>
      </c>
      <c r="P430" s="4">
        <f>SUM($O$235:O430)</f>
        <v>7.7960000858309916E-5</v>
      </c>
      <c r="Q430" s="5">
        <f t="shared" si="94"/>
        <v>-4.8209936922425154E-6</v>
      </c>
      <c r="R430" s="4">
        <f>SUM($Q$54:Q430)*0.1+$O$8</f>
        <v>7.0094681163787142E-5</v>
      </c>
      <c r="S430" s="4">
        <f>SUM($R$235:R430)</f>
        <v>2.1367864760943676E-2</v>
      </c>
      <c r="T430">
        <f t="shared" si="95"/>
        <v>7.0102491373132478E-5</v>
      </c>
      <c r="U430">
        <f t="shared" si="96"/>
        <v>2.1368006977809426E-2</v>
      </c>
      <c r="X430" s="1"/>
    </row>
    <row r="431" spans="1:24" x14ac:dyDescent="0.3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571.48599658184366</v>
      </c>
      <c r="E431">
        <f t="shared" si="84"/>
        <v>-230.67194220781573</v>
      </c>
      <c r="F431">
        <f t="shared" si="85"/>
        <v>37799.298984325142</v>
      </c>
      <c r="G431">
        <f t="shared" si="86"/>
        <v>-2352.8538105197817</v>
      </c>
      <c r="H431">
        <f t="shared" si="87"/>
        <v>73034.574703029124</v>
      </c>
      <c r="I431">
        <f t="shared" si="88"/>
        <v>73072.464192101936</v>
      </c>
      <c r="J431" s="41">
        <f t="shared" si="89"/>
        <v>616.28385441375053</v>
      </c>
      <c r="K431">
        <f t="shared" si="90"/>
        <v>27.567037345371364</v>
      </c>
      <c r="L431">
        <f t="shared" si="91"/>
        <v>37.78904886216079</v>
      </c>
      <c r="M431" s="41">
        <f t="shared" si="92"/>
        <v>71.020970070264653</v>
      </c>
      <c r="N431" s="5">
        <f t="shared" si="93"/>
        <v>1.557243152454633E-7</v>
      </c>
      <c r="O431" s="4">
        <f>SUM($N$54:N431)*0.1+$O$30</f>
        <v>1.0619802235141453E-6</v>
      </c>
      <c r="P431" s="4">
        <f>SUM($O$235:O431)</f>
        <v>7.9021981081824058E-5</v>
      </c>
      <c r="Q431" s="5">
        <f t="shared" si="94"/>
        <v>-4.8338146144151292E-6</v>
      </c>
      <c r="R431" s="4">
        <f>SUM($Q$54:Q431)*0.1+$O$8</f>
        <v>6.9611299702345645E-5</v>
      </c>
      <c r="S431" s="4">
        <f>SUM($R$235:R431)</f>
        <v>2.1437476060646023E-2</v>
      </c>
      <c r="T431">
        <f t="shared" si="95"/>
        <v>6.9619399941718265E-5</v>
      </c>
      <c r="U431">
        <f t="shared" si="96"/>
        <v>2.1437621704010579E-2</v>
      </c>
      <c r="X431" s="1"/>
    </row>
    <row r="432" spans="1:24" x14ac:dyDescent="0.3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571.48599658184366</v>
      </c>
      <c r="E432">
        <f t="shared" si="84"/>
        <v>-230.67194220781573</v>
      </c>
      <c r="F432">
        <f t="shared" si="85"/>
        <v>37799.298984325142</v>
      </c>
      <c r="G432">
        <f t="shared" si="86"/>
        <v>-2375.9210047405636</v>
      </c>
      <c r="H432">
        <f t="shared" si="87"/>
        <v>73228.287261923106</v>
      </c>
      <c r="I432">
        <f t="shared" si="88"/>
        <v>73266.820976042742</v>
      </c>
      <c r="J432" s="41">
        <f t="shared" si="89"/>
        <v>616.28385441375053</v>
      </c>
      <c r="K432">
        <f t="shared" si="90"/>
        <v>27.640359639623505</v>
      </c>
      <c r="L432">
        <f t="shared" si="91"/>
        <v>37.78904886216079</v>
      </c>
      <c r="M432" s="41">
        <f t="shared" si="92"/>
        <v>71.049462508368464</v>
      </c>
      <c r="N432" s="5">
        <f t="shared" si="93"/>
        <v>1.5725102421845799E-7</v>
      </c>
      <c r="O432" s="4">
        <f>SUM($N$54:N432)*0.1+$O$30</f>
        <v>1.0777053259359911E-6</v>
      </c>
      <c r="P432" s="4">
        <f>SUM($O$235:O432)</f>
        <v>8.0099686407760051E-5</v>
      </c>
      <c r="Q432" s="5">
        <f t="shared" si="94"/>
        <v>-4.8466355365877431E-6</v>
      </c>
      <c r="R432" s="4">
        <f>SUM($Q$54:Q432)*0.1+$O$8</f>
        <v>6.9126636148686871E-5</v>
      </c>
      <c r="S432" s="4">
        <f>SUM($R$235:R432)</f>
        <v>2.1506602696794712E-2</v>
      </c>
      <c r="T432">
        <f t="shared" si="95"/>
        <v>6.9135036515521517E-5</v>
      </c>
      <c r="U432">
        <f t="shared" si="96"/>
        <v>2.1506751858835872E-2</v>
      </c>
      <c r="X432" s="1"/>
    </row>
    <row r="433" spans="1:24" x14ac:dyDescent="0.3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571.48599658184366</v>
      </c>
      <c r="E433">
        <f t="shared" si="84"/>
        <v>-230.67194220781573</v>
      </c>
      <c r="F433">
        <f t="shared" si="85"/>
        <v>37799.298984325142</v>
      </c>
      <c r="G433">
        <f t="shared" si="86"/>
        <v>-2398.9881989613455</v>
      </c>
      <c r="H433">
        <f t="shared" si="87"/>
        <v>73421.999820817073</v>
      </c>
      <c r="I433">
        <f t="shared" si="88"/>
        <v>73461.181599990741</v>
      </c>
      <c r="J433" s="41">
        <f t="shared" si="89"/>
        <v>616.28385441375053</v>
      </c>
      <c r="K433">
        <f t="shared" si="90"/>
        <v>27.713683382542023</v>
      </c>
      <c r="L433">
        <f t="shared" si="91"/>
        <v>37.78904886216079</v>
      </c>
      <c r="M433" s="41">
        <f t="shared" si="92"/>
        <v>71.078019727255437</v>
      </c>
      <c r="N433" s="5">
        <f t="shared" si="93"/>
        <v>1.5877773319145272E-7</v>
      </c>
      <c r="O433" s="4">
        <f>SUM($N$54:N433)*0.1+$O$30</f>
        <v>1.0935830992551365E-6</v>
      </c>
      <c r="P433" s="4">
        <f>SUM($O$235:O433)</f>
        <v>8.1193269507015182E-5</v>
      </c>
      <c r="Q433" s="5">
        <f t="shared" si="94"/>
        <v>-4.8594564587603553E-6</v>
      </c>
      <c r="R433" s="4">
        <f>SUM($Q$54:Q433)*0.1+$O$8</f>
        <v>6.864069050281082E-5</v>
      </c>
      <c r="S433" s="4">
        <f>SUM($R$235:R433)</f>
        <v>2.1575243387297521E-2</v>
      </c>
      <c r="T433">
        <f t="shared" si="95"/>
        <v>6.8649401430002588E-5</v>
      </c>
      <c r="U433">
        <f t="shared" si="96"/>
        <v>2.1575396162484217E-2</v>
      </c>
      <c r="X433" s="1"/>
    </row>
    <row r="434" spans="1:24" x14ac:dyDescent="0.3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571.48599658184366</v>
      </c>
      <c r="E434">
        <f t="shared" si="84"/>
        <v>-230.67194220781573</v>
      </c>
      <c r="F434">
        <f t="shared" si="85"/>
        <v>37799.298984325142</v>
      </c>
      <c r="G434">
        <f t="shared" si="86"/>
        <v>-2422.0553931821273</v>
      </c>
      <c r="H434">
        <f t="shared" si="87"/>
        <v>73615.712379711054</v>
      </c>
      <c r="I434">
        <f t="shared" si="88"/>
        <v>73655.546033547173</v>
      </c>
      <c r="J434" s="41">
        <f t="shared" si="89"/>
        <v>616.28385441375053</v>
      </c>
      <c r="K434">
        <f t="shared" si="90"/>
        <v>27.787008562658791</v>
      </c>
      <c r="L434">
        <f t="shared" si="91"/>
        <v>37.78904886216079</v>
      </c>
      <c r="M434" s="41">
        <f t="shared" si="92"/>
        <v>71.106641648875538</v>
      </c>
      <c r="N434" s="5">
        <f t="shared" si="93"/>
        <v>1.6030444216444744E-7</v>
      </c>
      <c r="O434" s="4">
        <f>SUM($N$54:N434)*0.1+$O$30</f>
        <v>1.1096135434715812E-6</v>
      </c>
      <c r="P434" s="4">
        <f>SUM($O$235:O434)</f>
        <v>8.2302883050486763E-5</v>
      </c>
      <c r="Q434" s="5">
        <f t="shared" si="94"/>
        <v>-4.8722773809329691E-6</v>
      </c>
      <c r="R434" s="4">
        <f>SUM($Q$54:Q434)*0.1+$O$8</f>
        <v>6.8153462764717533E-5</v>
      </c>
      <c r="S434" s="4">
        <f>SUM($R$235:R434)</f>
        <v>2.1643396850062238E-2</v>
      </c>
      <c r="T434">
        <f t="shared" si="95"/>
        <v>6.8162495032368019E-5</v>
      </c>
      <c r="U434">
        <f t="shared" si="96"/>
        <v>2.1643553335204513E-2</v>
      </c>
      <c r="X434" s="1"/>
    </row>
    <row r="435" spans="1:24" x14ac:dyDescent="0.3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571.48599658184366</v>
      </c>
      <c r="E435">
        <f t="shared" si="84"/>
        <v>-230.67194220781573</v>
      </c>
      <c r="F435">
        <f t="shared" si="85"/>
        <v>37799.298984325142</v>
      </c>
      <c r="G435">
        <f t="shared" si="86"/>
        <v>-2445.1225874029092</v>
      </c>
      <c r="H435">
        <f t="shared" si="87"/>
        <v>73809.424938605036</v>
      </c>
      <c r="I435">
        <f t="shared" si="88"/>
        <v>73849.914246632674</v>
      </c>
      <c r="J435" s="41">
        <f t="shared" si="89"/>
        <v>616.28385441375053</v>
      </c>
      <c r="K435">
        <f t="shared" si="90"/>
        <v>27.86033516862619</v>
      </c>
      <c r="L435">
        <f t="shared" si="91"/>
        <v>37.78904886216079</v>
      </c>
      <c r="M435" s="41">
        <f t="shared" si="92"/>
        <v>71.135328195127613</v>
      </c>
      <c r="N435" s="5">
        <f t="shared" si="93"/>
        <v>1.6183115113744217E-7</v>
      </c>
      <c r="O435" s="4">
        <f>SUM($N$54:N435)*0.1+$O$30</f>
        <v>1.1257966585853254E-6</v>
      </c>
      <c r="P435" s="4">
        <f>SUM($O$235:O435)</f>
        <v>8.3428679709072082E-5</v>
      </c>
      <c r="Q435" s="5">
        <f t="shared" si="94"/>
        <v>-4.885098303105583E-6</v>
      </c>
      <c r="R435" s="4">
        <f>SUM($Q$54:Q435)*0.1+$O$8</f>
        <v>6.766495293440697E-5</v>
      </c>
      <c r="S435" s="4">
        <f>SUM($R$235:R435)</f>
        <v>2.1711061802996645E-2</v>
      </c>
      <c r="T435">
        <f t="shared" si="95"/>
        <v>6.7674317682057136E-5</v>
      </c>
      <c r="U435">
        <f t="shared" si="96"/>
        <v>2.1711222097296548E-2</v>
      </c>
      <c r="X435" s="1"/>
    </row>
    <row r="436" spans="1:24" x14ac:dyDescent="0.3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571.48599658184366</v>
      </c>
      <c r="E436">
        <f t="shared" si="84"/>
        <v>-230.67194220781573</v>
      </c>
      <c r="F436">
        <f t="shared" si="85"/>
        <v>37799.298984325142</v>
      </c>
      <c r="G436">
        <f t="shared" si="86"/>
        <v>-2468.1897816236915</v>
      </c>
      <c r="H436">
        <f t="shared" si="87"/>
        <v>74003.137497499018</v>
      </c>
      <c r="I436">
        <f t="shared" si="88"/>
        <v>74044.286209483151</v>
      </c>
      <c r="J436" s="41">
        <f t="shared" si="89"/>
        <v>616.28385441375053</v>
      </c>
      <c r="K436">
        <f t="shared" si="90"/>
        <v>27.93366318921553</v>
      </c>
      <c r="L436">
        <f t="shared" si="91"/>
        <v>37.78904886216079</v>
      </c>
      <c r="M436" s="41">
        <f t="shared" si="92"/>
        <v>71.164079287860261</v>
      </c>
      <c r="N436" s="5">
        <f t="shared" si="93"/>
        <v>1.6335786011043692E-7</v>
      </c>
      <c r="O436" s="4">
        <f>SUM($N$54:N436)*0.1+$O$30</f>
        <v>1.1421324445963692E-6</v>
      </c>
      <c r="P436" s="4">
        <f>SUM($O$235:O436)</f>
        <v>8.4570812153668453E-5</v>
      </c>
      <c r="Q436" s="5">
        <f t="shared" si="94"/>
        <v>-4.8979192252781969E-6</v>
      </c>
      <c r="R436" s="4">
        <f>SUM($Q$54:Q436)*0.1+$O$8</f>
        <v>6.7175161011879156E-5</v>
      </c>
      <c r="S436" s="4">
        <f>SUM($R$235:R436)</f>
        <v>2.1778236964008525E-2</v>
      </c>
      <c r="T436">
        <f t="shared" si="95"/>
        <v>6.7184869751253426E-5</v>
      </c>
      <c r="U436">
        <f t="shared" si="96"/>
        <v>2.1778401169111922E-2</v>
      </c>
      <c r="X436" s="1"/>
    </row>
    <row r="437" spans="1:24" x14ac:dyDescent="0.3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571.48599658184366</v>
      </c>
      <c r="E437">
        <f t="shared" si="84"/>
        <v>-230.67194220781573</v>
      </c>
      <c r="F437">
        <f t="shared" si="85"/>
        <v>37799.298984325142</v>
      </c>
      <c r="G437">
        <f t="shared" si="86"/>
        <v>-2491.2569758444733</v>
      </c>
      <c r="H437">
        <f t="shared" si="87"/>
        <v>74196.850056392985</v>
      </c>
      <c r="I437">
        <f t="shared" si="88"/>
        <v>74238.661892645658</v>
      </c>
      <c r="J437" s="41">
        <f t="shared" si="89"/>
        <v>616.28385441375053</v>
      </c>
      <c r="K437">
        <f t="shared" si="90"/>
        <v>28.006992613315507</v>
      </c>
      <c r="L437">
        <f t="shared" si="91"/>
        <v>37.78904886216079</v>
      </c>
      <c r="M437" s="41">
        <f t="shared" si="92"/>
        <v>71.192894848872641</v>
      </c>
      <c r="N437" s="5">
        <f t="shared" si="93"/>
        <v>1.6488456908343162E-7</v>
      </c>
      <c r="O437" s="4">
        <f>SUM($N$54:N437)*0.1+$O$30</f>
        <v>1.1586209015047123E-6</v>
      </c>
      <c r="P437" s="4">
        <f>SUM($O$235:O437)</f>
        <v>8.5729433055173161E-5</v>
      </c>
      <c r="Q437" s="5">
        <f t="shared" si="94"/>
        <v>-4.910740147450809E-6</v>
      </c>
      <c r="R437" s="4">
        <f>SUM($Q$54:Q437)*0.1+$O$8</f>
        <v>6.6684086997134066E-5</v>
      </c>
      <c r="S437" s="4">
        <f>SUM($R$235:R437)</f>
        <v>2.1844921051005658E-2</v>
      </c>
      <c r="T437">
        <f t="shared" si="95"/>
        <v>6.6694151625421754E-5</v>
      </c>
      <c r="U437">
        <f t="shared" si="96"/>
        <v>2.1845089271054996E-2</v>
      </c>
      <c r="X437" s="1"/>
    </row>
    <row r="438" spans="1:24" x14ac:dyDescent="0.3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571.48599658184366</v>
      </c>
      <c r="E438">
        <f t="shared" si="84"/>
        <v>-230.67194220781573</v>
      </c>
      <c r="F438">
        <f t="shared" si="85"/>
        <v>37799.298984325142</v>
      </c>
      <c r="G438">
        <f t="shared" si="86"/>
        <v>-2514.3241700652552</v>
      </c>
      <c r="H438">
        <f t="shared" si="87"/>
        <v>74390.562615286981</v>
      </c>
      <c r="I438">
        <f t="shared" si="88"/>
        <v>74433.041266974353</v>
      </c>
      <c r="J438" s="41">
        <f t="shared" si="89"/>
        <v>616.28385441375053</v>
      </c>
      <c r="K438">
        <f t="shared" si="90"/>
        <v>28.080323429930669</v>
      </c>
      <c r="L438">
        <f t="shared" si="91"/>
        <v>37.78904886216079</v>
      </c>
      <c r="M438" s="41">
        <f t="shared" si="92"/>
        <v>71.221774799915238</v>
      </c>
      <c r="N438" s="5">
        <f t="shared" si="93"/>
        <v>1.6641127805642634E-7</v>
      </c>
      <c r="O438" s="4">
        <f>SUM($N$54:N438)*0.1+$O$30</f>
        <v>1.1752620293103548E-6</v>
      </c>
      <c r="P438" s="4">
        <f>SUM($O$235:O438)</f>
        <v>8.6904695084483521E-5</v>
      </c>
      <c r="Q438" s="5">
        <f t="shared" si="94"/>
        <v>-4.9235610696234238E-6</v>
      </c>
      <c r="R438" s="4">
        <f>SUM($Q$54:Q438)*0.1+$O$8</f>
        <v>6.619173089017174E-5</v>
      </c>
      <c r="S438" s="4">
        <f>SUM($R$235:R438)</f>
        <v>2.1911112781895829E-2</v>
      </c>
      <c r="T438">
        <f t="shared" si="95"/>
        <v>6.6202163703873415E-5</v>
      </c>
      <c r="U438">
        <f t="shared" si="96"/>
        <v>2.191128512358384E-2</v>
      </c>
      <c r="X438" s="1"/>
    </row>
    <row r="439" spans="1:24" x14ac:dyDescent="0.3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571.48599658184366</v>
      </c>
      <c r="E439">
        <f t="shared" ref="E439:E502" si="100">IF(B439&lt;$B$41,$B$14,IF(AND($B$41&lt;=B439,B439&lt;$B$41+$G$8),$B$14+$B$17,$B$14+$B$17+$B$11))</f>
        <v>-230.67194220781573</v>
      </c>
      <c r="F439">
        <f t="shared" ref="F439:F502" si="101">IF(B439&lt;$B$41,-$G$6*$B$13,IF(AND($B$41&lt;=B439,B439&lt;$B$41+$G$8),-$G$6*$B$13,-$G$6*$B$13-$G$5*$B$10))</f>
        <v>37799.298984325142</v>
      </c>
      <c r="G439">
        <f t="shared" ref="G439:G502" si="102">IF(B439&lt;$B$41,$B$14*B439,IF(AND($B$41&lt;=B439,B439&lt;$B$41+$G$8),$B$14*B439-(-B439+$B$41)*$B$17,$B$14*B439-(-B439+$B$41)*$B$17-(-B439+$B$41+$G$8)*$B$11+$G$5*$B$12))</f>
        <v>-2537.3913642860371</v>
      </c>
      <c r="H439">
        <f t="shared" ref="H439:H502" si="103">IF(B439&lt;$B$41,-$B$13*B439,IF(AND($B$41&lt;=B439,B439&lt;=$B$41+$G$8),-$B$13*B439+(-B439+B426)*B401,-$B$13*B439+(-B439+$B$41)*$B$16+(-B439+$B$41+$G$8)*$B$10))</f>
        <v>74584.275174180948</v>
      </c>
      <c r="I439">
        <f t="shared" ref="I439:I502" si="104">SQRT(SUMSQ(H439,G439))</f>
        <v>74627.424303626467</v>
      </c>
      <c r="J439" s="41">
        <f t="shared" ref="J439:J502" si="105">SQRT(SUMSQ(D439:E439))</f>
        <v>616.28385441375053</v>
      </c>
      <c r="K439">
        <f t="shared" ref="K439:K502" si="106">32*I439/(PI()*$G$13^3)</f>
        <v>28.153655628179905</v>
      </c>
      <c r="L439">
        <f t="shared" ref="L439:L502" si="107">16*F439/(PI()*$G$13^3)*$G$23</f>
        <v>37.78904886216079</v>
      </c>
      <c r="M439" s="41">
        <f t="shared" ref="M439:M502" si="108">SQRT(K439^2+3*L439^2)</f>
        <v>71.250719062690692</v>
      </c>
      <c r="N439" s="5">
        <f t="shared" ref="N439:N502" si="109">-G439/($G$15*$B$42)</f>
        <v>1.6793798702942106E-7</v>
      </c>
      <c r="O439" s="4">
        <f>SUM($N$54:N439)*0.1+$O$30</f>
        <v>1.192055828013297E-6</v>
      </c>
      <c r="P439" s="4">
        <f>SUM($O$235:O439)</f>
        <v>8.809675091249682E-5</v>
      </c>
      <c r="Q439" s="5">
        <f t="shared" ref="Q439:Q502" si="110">-H439/($B$42*$G$15)</f>
        <v>-4.9363819917960368E-6</v>
      </c>
      <c r="R439" s="4">
        <f>SUM($Q$54:Q439)*0.1+$O$8</f>
        <v>6.5698092690992136E-5</v>
      </c>
      <c r="S439" s="4">
        <f>SUM($R$235:R439)</f>
        <v>2.1976810874586823E-2</v>
      </c>
      <c r="T439">
        <f t="shared" ref="T439:T502" si="111">SQRT(SUMSQ(O439,R439))</f>
        <v>6.5708906400360179E-5</v>
      </c>
      <c r="U439">
        <f t="shared" ref="U439:U502" si="112">SQRT(S439^2+P439^2)</f>
        <v>2.1976987447211209E-2</v>
      </c>
      <c r="X439" s="1"/>
    </row>
    <row r="440" spans="1:24" x14ac:dyDescent="0.3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571.48599658184366</v>
      </c>
      <c r="E440">
        <f t="shared" si="100"/>
        <v>-230.67194220781573</v>
      </c>
      <c r="F440">
        <f t="shared" si="101"/>
        <v>37799.298984325142</v>
      </c>
      <c r="G440">
        <f t="shared" si="102"/>
        <v>-2560.4585585068189</v>
      </c>
      <c r="H440">
        <f t="shared" si="103"/>
        <v>74777.987733074915</v>
      </c>
      <c r="I440">
        <f t="shared" si="104"/>
        <v>74821.810974058448</v>
      </c>
      <c r="J440" s="41">
        <f t="shared" si="105"/>
        <v>616.28385441375053</v>
      </c>
      <c r="K440">
        <f t="shared" si="106"/>
        <v>28.226989197294987</v>
      </c>
      <c r="L440">
        <f t="shared" si="107"/>
        <v>37.78904886216079</v>
      </c>
      <c r="M440" s="41">
        <f t="shared" si="108"/>
        <v>71.279727558854603</v>
      </c>
      <c r="N440" s="5">
        <f t="shared" si="109"/>
        <v>1.6946469600241576E-7</v>
      </c>
      <c r="O440" s="4">
        <f>SUM($N$54:N440)*0.1+$O$30</f>
        <v>1.2090022976135385E-6</v>
      </c>
      <c r="P440" s="4">
        <f>SUM($O$235:O440)</f>
        <v>8.9305753210110357E-5</v>
      </c>
      <c r="Q440" s="5">
        <f t="shared" si="110"/>
        <v>-4.9492029139686498E-6</v>
      </c>
      <c r="R440" s="4">
        <f>SUM($Q$54:Q440)*0.1+$O$8</f>
        <v>6.5203172399595256E-5</v>
      </c>
      <c r="S440" s="4">
        <f>SUM($R$235:R440)</f>
        <v>2.2042014046986417E-2</v>
      </c>
      <c r="T440">
        <f t="shared" si="111"/>
        <v>6.5214380143699711E-5</v>
      </c>
      <c r="U440">
        <f t="shared" si="112"/>
        <v>2.2042194962505503E-2</v>
      </c>
      <c r="X440" s="1"/>
    </row>
    <row r="441" spans="1:24" x14ac:dyDescent="0.3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571.48599658184366</v>
      </c>
      <c r="E441">
        <f t="shared" si="100"/>
        <v>-230.67194220781573</v>
      </c>
      <c r="F441">
        <f t="shared" si="101"/>
        <v>37799.298984325142</v>
      </c>
      <c r="G441">
        <f t="shared" si="102"/>
        <v>-2583.5257527276008</v>
      </c>
      <c r="H441">
        <f t="shared" si="103"/>
        <v>74971.700291968911</v>
      </c>
      <c r="I441">
        <f t="shared" si="104"/>
        <v>75016.201250022103</v>
      </c>
      <c r="J441" s="41">
        <f t="shared" si="105"/>
        <v>616.28385441375053</v>
      </c>
      <c r="K441">
        <f t="shared" si="106"/>
        <v>28.300324126619106</v>
      </c>
      <c r="L441">
        <f t="shared" si="107"/>
        <v>37.78904886216079</v>
      </c>
      <c r="M441" s="41">
        <f t="shared" si="108"/>
        <v>71.308800210016344</v>
      </c>
      <c r="N441" s="5">
        <f t="shared" si="109"/>
        <v>1.7099140497541049E-7</v>
      </c>
      <c r="O441" s="4">
        <f>SUM($N$54:N441)*0.1+$O$30</f>
        <v>1.2261014381110798E-6</v>
      </c>
      <c r="P441" s="4">
        <f>SUM($O$235:O441)</f>
        <v>9.0531854648221433E-5</v>
      </c>
      <c r="Q441" s="5">
        <f t="shared" si="110"/>
        <v>-4.9620238361412645E-6</v>
      </c>
      <c r="R441" s="4">
        <f>SUM($Q$54:Q441)*0.1+$O$8</f>
        <v>6.470697001598114E-5</v>
      </c>
      <c r="S441" s="4">
        <f>SUM($R$235:R441)</f>
        <v>2.2106721017002399E-2</v>
      </c>
      <c r="T441">
        <f t="shared" si="111"/>
        <v>6.4718585378433768E-5</v>
      </c>
      <c r="U441">
        <f t="shared" si="112"/>
        <v>2.2106906390091798E-2</v>
      </c>
      <c r="X441" s="1"/>
    </row>
    <row r="442" spans="1:24" x14ac:dyDescent="0.3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571.48599658184366</v>
      </c>
      <c r="E442">
        <f t="shared" si="100"/>
        <v>-230.67194220781573</v>
      </c>
      <c r="F442">
        <f t="shared" si="101"/>
        <v>37799.298984325142</v>
      </c>
      <c r="G442">
        <f t="shared" si="102"/>
        <v>-2606.5929469483826</v>
      </c>
      <c r="H442">
        <f t="shared" si="103"/>
        <v>75165.412850862878</v>
      </c>
      <c r="I442">
        <f t="shared" si="104"/>
        <v>75210.59510356067</v>
      </c>
      <c r="J442" s="41">
        <f t="shared" si="105"/>
        <v>616.28385441375053</v>
      </c>
      <c r="K442">
        <f t="shared" si="106"/>
        <v>28.373660405605406</v>
      </c>
      <c r="L442">
        <f t="shared" si="107"/>
        <v>37.78904886216079</v>
      </c>
      <c r="M442" s="41">
        <f t="shared" si="108"/>
        <v>71.337936937739855</v>
      </c>
      <c r="N442" s="5">
        <f t="shared" si="109"/>
        <v>1.7251811394840521E-7</v>
      </c>
      <c r="O442" s="4">
        <f>SUM($N$54:N442)*0.1+$O$30</f>
        <v>1.2433532495059202E-6</v>
      </c>
      <c r="P442" s="4">
        <f>SUM($O$235:O442)</f>
        <v>9.1775207897727348E-5</v>
      </c>
      <c r="Q442" s="5">
        <f t="shared" si="110"/>
        <v>-4.9748447583138767E-6</v>
      </c>
      <c r="R442" s="4">
        <f>SUM($Q$54:Q442)*0.1+$O$8</f>
        <v>6.4209485540149747E-5</v>
      </c>
      <c r="S442" s="4">
        <f>SUM($R$235:R442)</f>
        <v>2.2170930502542548E-2</v>
      </c>
      <c r="T442">
        <f t="shared" si="111"/>
        <v>6.4221522565521258E-5</v>
      </c>
      <c r="U442">
        <f t="shared" si="112"/>
        <v>2.2171120450652834E-2</v>
      </c>
      <c r="X442" s="1"/>
    </row>
    <row r="443" spans="1:24" x14ac:dyDescent="0.3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571.48599658184366</v>
      </c>
      <c r="E443">
        <f t="shared" si="100"/>
        <v>-230.67194220781573</v>
      </c>
      <c r="F443">
        <f t="shared" si="101"/>
        <v>37799.298984325142</v>
      </c>
      <c r="G443">
        <f t="shared" si="102"/>
        <v>-2629.6601411691645</v>
      </c>
      <c r="H443">
        <f t="shared" si="103"/>
        <v>75359.12540975686</v>
      </c>
      <c r="I443">
        <f t="shared" si="104"/>
        <v>75404.992507005241</v>
      </c>
      <c r="J443" s="41">
        <f t="shared" si="105"/>
        <v>616.28385441375053</v>
      </c>
      <c r="K443">
        <f t="shared" si="106"/>
        <v>28.446998023815617</v>
      </c>
      <c r="L443">
        <f t="shared" si="107"/>
        <v>37.78904886216079</v>
      </c>
      <c r="M443" s="41">
        <f t="shared" si="108"/>
        <v>71.367137663544398</v>
      </c>
      <c r="N443" s="5">
        <f t="shared" si="109"/>
        <v>1.7404482292139994E-7</v>
      </c>
      <c r="O443" s="4">
        <f>SUM($N$54:N443)*0.1+$O$30</f>
        <v>1.2607577317980602E-6</v>
      </c>
      <c r="P443" s="4">
        <f>SUM($O$235:O443)</f>
        <v>9.3035965629525402E-5</v>
      </c>
      <c r="Q443" s="5">
        <f t="shared" si="110"/>
        <v>-4.9876656804864905E-6</v>
      </c>
      <c r="R443" s="4">
        <f>SUM($Q$54:Q443)*0.1+$O$8</f>
        <v>6.3710718972101105E-5</v>
      </c>
      <c r="S443" s="4">
        <f>SUM($R$235:R443)</f>
        <v>2.223464122151465E-2</v>
      </c>
      <c r="T443">
        <f t="shared" si="111"/>
        <v>6.3723192183068883E-5</v>
      </c>
      <c r="U443">
        <f t="shared" si="112"/>
        <v>2.2234835864930035E-2</v>
      </c>
      <c r="X443" s="1"/>
    </row>
    <row r="444" spans="1:24" x14ac:dyDescent="0.3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571.48599658184366</v>
      </c>
      <c r="E444">
        <f t="shared" si="100"/>
        <v>-230.67194220781573</v>
      </c>
      <c r="F444">
        <f t="shared" si="101"/>
        <v>37799.298984325142</v>
      </c>
      <c r="G444">
        <f t="shared" si="102"/>
        <v>-2652.7273353899463</v>
      </c>
      <c r="H444">
        <f t="shared" si="103"/>
        <v>75552.837968650842</v>
      </c>
      <c r="I444">
        <f t="shared" si="104"/>
        <v>75599.393432970959</v>
      </c>
      <c r="J444" s="41">
        <f t="shared" si="105"/>
        <v>616.28385441375053</v>
      </c>
      <c r="K444">
        <f t="shared" si="106"/>
        <v>28.520336970918635</v>
      </c>
      <c r="L444">
        <f t="shared" si="107"/>
        <v>37.78904886216079</v>
      </c>
      <c r="M444" s="41">
        <f t="shared" si="108"/>
        <v>71.396402308905422</v>
      </c>
      <c r="N444" s="5">
        <f t="shared" si="109"/>
        <v>1.7557153189439463E-7</v>
      </c>
      <c r="O444" s="4">
        <f>SUM($N$54:N444)*0.1+$O$30</f>
        <v>1.2783148849874997E-6</v>
      </c>
      <c r="P444" s="4">
        <f>SUM($O$235:O444)</f>
        <v>9.4314280514512896E-5</v>
      </c>
      <c r="Q444" s="5">
        <f t="shared" si="110"/>
        <v>-5.0004866026591044E-6</v>
      </c>
      <c r="R444" s="4">
        <f>SUM($Q$54:Q444)*0.1+$O$8</f>
        <v>6.3210670311835199E-5</v>
      </c>
      <c r="S444" s="4">
        <f>SUM($R$235:R444)</f>
        <v>2.2297851891826485E-2</v>
      </c>
      <c r="T444">
        <f t="shared" si="111"/>
        <v>6.3223594727100928E-5</v>
      </c>
      <c r="U444">
        <f t="shared" si="112"/>
        <v>2.2298051353724587E-2</v>
      </c>
      <c r="X444" s="1"/>
    </row>
    <row r="445" spans="1:24" x14ac:dyDescent="0.3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571.48599658184366</v>
      </c>
      <c r="E445">
        <f t="shared" si="100"/>
        <v>-230.67194220781573</v>
      </c>
      <c r="F445">
        <f t="shared" si="101"/>
        <v>37799.298984325142</v>
      </c>
      <c r="G445">
        <f t="shared" si="102"/>
        <v>-2675.7945296107282</v>
      </c>
      <c r="H445">
        <f t="shared" si="103"/>
        <v>75746.550527544809</v>
      </c>
      <c r="I445">
        <f t="shared" si="104"/>
        <v>75793.797854353441</v>
      </c>
      <c r="J445" s="41">
        <f t="shared" si="105"/>
        <v>616.28385441375053</v>
      </c>
      <c r="K445">
        <f t="shared" si="106"/>
        <v>28.593677236689164</v>
      </c>
      <c r="L445">
        <f t="shared" si="107"/>
        <v>37.78904886216079</v>
      </c>
      <c r="M445" s="41">
        <f t="shared" si="108"/>
        <v>71.425730795255319</v>
      </c>
      <c r="N445" s="5">
        <f t="shared" si="109"/>
        <v>1.7709824086738936E-7</v>
      </c>
      <c r="O445" s="4">
        <f>SUM($N$54:N445)*0.1+$O$30</f>
        <v>1.2960247090742385E-6</v>
      </c>
      <c r="P445" s="4">
        <f>SUM($O$235:O445)</f>
        <v>9.5610305223587129E-5</v>
      </c>
      <c r="Q445" s="5">
        <f t="shared" si="110"/>
        <v>-5.0133075248317174E-6</v>
      </c>
      <c r="R445" s="4">
        <f>SUM($Q$54:Q445)*0.1+$O$8</f>
        <v>6.270933955935203E-5</v>
      </c>
      <c r="S445" s="4">
        <f>SUM($R$235:R445)</f>
        <v>2.2360561231385835E-2</v>
      </c>
      <c r="T445">
        <f t="shared" si="111"/>
        <v>6.2722730712371294E-5</v>
      </c>
      <c r="U445">
        <f t="shared" si="112"/>
        <v>2.2360765637898451E-2</v>
      </c>
      <c r="X445" s="1"/>
    </row>
    <row r="446" spans="1:24" x14ac:dyDescent="0.3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571.48599658184366</v>
      </c>
      <c r="E446">
        <f t="shared" si="100"/>
        <v>-230.67194220781573</v>
      </c>
      <c r="F446">
        <f t="shared" si="101"/>
        <v>37799.298984325142</v>
      </c>
      <c r="G446">
        <f t="shared" si="102"/>
        <v>-2698.8617238315101</v>
      </c>
      <c r="H446">
        <f t="shared" si="103"/>
        <v>75940.26308643879</v>
      </c>
      <c r="I446">
        <f t="shared" si="104"/>
        <v>75988.205744325227</v>
      </c>
      <c r="J446" s="41">
        <f t="shared" si="105"/>
        <v>616.28385441375053</v>
      </c>
      <c r="K446">
        <f t="shared" si="106"/>
        <v>28.667018811006379</v>
      </c>
      <c r="L446">
        <f t="shared" si="107"/>
        <v>37.78904886216079</v>
      </c>
      <c r="M446" s="41">
        <f t="shared" si="108"/>
        <v>71.455123043984202</v>
      </c>
      <c r="N446" s="5">
        <f t="shared" si="109"/>
        <v>1.7862494984038408E-7</v>
      </c>
      <c r="O446" s="4">
        <f>SUM($N$54:N446)*0.1+$O$30</f>
        <v>1.3138872040582771E-6</v>
      </c>
      <c r="P446" s="4">
        <f>SUM($O$235:O446)</f>
        <v>9.6924192427645401E-5</v>
      </c>
      <c r="Q446" s="5">
        <f t="shared" si="110"/>
        <v>-5.0261284470043313E-6</v>
      </c>
      <c r="R446" s="4">
        <f>SUM($Q$54:Q446)*0.1+$O$8</f>
        <v>6.2206726714651597E-5</v>
      </c>
      <c r="S446" s="4">
        <f>SUM($R$235:R446)</f>
        <v>2.2422767958100488E-2</v>
      </c>
      <c r="T446">
        <f t="shared" si="111"/>
        <v>6.2220600673220254E-5</v>
      </c>
      <c r="U446">
        <f t="shared" si="112"/>
        <v>2.2422977438375478E-2</v>
      </c>
      <c r="X446" s="1"/>
    </row>
    <row r="447" spans="1:24" x14ac:dyDescent="0.3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571.48599658184366</v>
      </c>
      <c r="E447">
        <f t="shared" si="100"/>
        <v>-230.67194220781573</v>
      </c>
      <c r="F447">
        <f t="shared" si="101"/>
        <v>37799.298984325142</v>
      </c>
      <c r="G447">
        <f t="shared" si="102"/>
        <v>-2721.9289180522924</v>
      </c>
      <c r="H447">
        <f t="shared" si="103"/>
        <v>76133.975645332772</v>
      </c>
      <c r="I447">
        <f t="shared" si="104"/>
        <v>76182.617076332142</v>
      </c>
      <c r="J447" s="41">
        <f t="shared" si="105"/>
        <v>616.28385441375053</v>
      </c>
      <c r="K447">
        <f t="shared" si="106"/>
        <v>28.740361683852555</v>
      </c>
      <c r="L447">
        <f t="shared" si="107"/>
        <v>37.78904886216079</v>
      </c>
      <c r="M447" s="41">
        <f t="shared" si="108"/>
        <v>71.484578976440702</v>
      </c>
      <c r="N447" s="5">
        <f t="shared" si="109"/>
        <v>1.8015165881337883E-7</v>
      </c>
      <c r="O447" s="4">
        <f>SUM($N$54:N447)*0.1+$O$30</f>
        <v>1.3319023699396151E-6</v>
      </c>
      <c r="P447" s="4">
        <f>SUM($O$235:O447)</f>
        <v>9.8256094797585013E-5</v>
      </c>
      <c r="Q447" s="5">
        <f t="shared" si="110"/>
        <v>-5.0389493691769452E-6</v>
      </c>
      <c r="R447" s="4">
        <f>SUM($Q$54:Q447)*0.1+$O$8</f>
        <v>6.1702831777733902E-5</v>
      </c>
      <c r="S447" s="4">
        <f>SUM($R$235:R447)</f>
        <v>2.2484470789878221E-2</v>
      </c>
      <c r="T447">
        <f t="shared" si="111"/>
        <v>6.171720516447889E-5</v>
      </c>
      <c r="U447">
        <f t="shared" si="112"/>
        <v>2.2484685476142463E-2</v>
      </c>
      <c r="X447" s="1"/>
    </row>
    <row r="448" spans="1:24" x14ac:dyDescent="0.3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571.48599658184366</v>
      </c>
      <c r="E448">
        <f t="shared" si="100"/>
        <v>-230.67194220781573</v>
      </c>
      <c r="F448">
        <f t="shared" si="101"/>
        <v>37799.298984325142</v>
      </c>
      <c r="G448">
        <f t="shared" si="102"/>
        <v>-2744.9961122730742</v>
      </c>
      <c r="H448">
        <f t="shared" si="103"/>
        <v>76327.688204226753</v>
      </c>
      <c r="I448">
        <f t="shared" si="104"/>
        <v>76377.031824089951</v>
      </c>
      <c r="J448" s="41">
        <f t="shared" si="105"/>
        <v>616.28385441375053</v>
      </c>
      <c r="K448">
        <f t="shared" si="106"/>
        <v>28.813705845311798</v>
      </c>
      <c r="L448">
        <f t="shared" si="107"/>
        <v>37.78904886216079</v>
      </c>
      <c r="M448" s="41">
        <f t="shared" si="108"/>
        <v>71.51409851393278</v>
      </c>
      <c r="N448" s="5">
        <f t="shared" si="109"/>
        <v>1.8167836778637353E-7</v>
      </c>
      <c r="O448" s="4">
        <f>SUM($N$54:N448)*0.1+$O$30</f>
        <v>1.3500702067182523E-6</v>
      </c>
      <c r="P448" s="4">
        <f>SUM($O$235:O448)</f>
        <v>9.9606165004303266E-5</v>
      </c>
      <c r="Q448" s="5">
        <f t="shared" si="110"/>
        <v>-5.0517702913495582E-6</v>
      </c>
      <c r="R448" s="4">
        <f>SUM($Q$54:Q448)*0.1+$O$8</f>
        <v>6.1197654748598943E-5</v>
      </c>
      <c r="S448" s="4">
        <f>SUM($R$235:R448)</f>
        <v>2.2545668444626819E-2</v>
      </c>
      <c r="T448">
        <f t="shared" si="111"/>
        <v>6.1212544762424172E-5</v>
      </c>
      <c r="U448">
        <f t="shared" si="112"/>
        <v>2.2545888472250288E-2</v>
      </c>
      <c r="X448" s="1"/>
    </row>
    <row r="449" spans="1:24" x14ac:dyDescent="0.3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571.48599658184366</v>
      </c>
      <c r="E449">
        <f t="shared" si="100"/>
        <v>-230.67194220781573</v>
      </c>
      <c r="F449">
        <f t="shared" si="101"/>
        <v>37799.298984325142</v>
      </c>
      <c r="G449">
        <f t="shared" si="102"/>
        <v>-2768.0633064938561</v>
      </c>
      <c r="H449">
        <f t="shared" si="103"/>
        <v>76521.400763120721</v>
      </c>
      <c r="I449">
        <f t="shared" si="104"/>
        <v>76571.449961580918</v>
      </c>
      <c r="J449" s="41">
        <f t="shared" si="105"/>
        <v>616.28385441375053</v>
      </c>
      <c r="K449">
        <f t="shared" si="106"/>
        <v>28.887051285568766</v>
      </c>
      <c r="L449">
        <f t="shared" si="107"/>
        <v>37.78904886216079</v>
      </c>
      <c r="M449" s="41">
        <f t="shared" si="108"/>
        <v>71.543681577728492</v>
      </c>
      <c r="N449" s="5">
        <f t="shared" si="109"/>
        <v>1.8320507675936826E-7</v>
      </c>
      <c r="O449" s="4">
        <f>SUM($N$54:N449)*0.1+$O$30</f>
        <v>1.3683907143941891E-6</v>
      </c>
      <c r="P449" s="4">
        <f>SUM($O$235:O449)</f>
        <v>1.0097455571869746E-4</v>
      </c>
      <c r="Q449" s="5">
        <f t="shared" si="110"/>
        <v>-5.0645912135221712E-6</v>
      </c>
      <c r="R449" s="4">
        <f>SUM($Q$54:Q449)*0.1+$O$8</f>
        <v>6.0691195627246734E-5</v>
      </c>
      <c r="S449" s="4">
        <f>SUM($R$235:R449)</f>
        <v>2.2606359640254065E-2</v>
      </c>
      <c r="T449">
        <f t="shared" si="111"/>
        <v>6.0706620065788324E-5</v>
      </c>
      <c r="U449">
        <f t="shared" si="112"/>
        <v>2.2606585147815019E-2</v>
      </c>
      <c r="X449" s="1"/>
    </row>
    <row r="450" spans="1:24" x14ac:dyDescent="0.3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571.48599658184366</v>
      </c>
      <c r="E450">
        <f t="shared" si="100"/>
        <v>-230.67194220781573</v>
      </c>
      <c r="F450">
        <f t="shared" si="101"/>
        <v>37799.298984325142</v>
      </c>
      <c r="G450">
        <f t="shared" si="102"/>
        <v>-2791.1305007146379</v>
      </c>
      <c r="H450">
        <f t="shared" si="103"/>
        <v>76715.113322014702</v>
      </c>
      <c r="I450">
        <f t="shared" si="104"/>
        <v>76765.871463050411</v>
      </c>
      <c r="J450" s="41">
        <f t="shared" si="105"/>
        <v>616.28385441375053</v>
      </c>
      <c r="K450">
        <f t="shared" si="106"/>
        <v>28.960397994907357</v>
      </c>
      <c r="L450">
        <f t="shared" si="107"/>
        <v>37.78904886216079</v>
      </c>
      <c r="M450" s="41">
        <f t="shared" si="108"/>
        <v>71.573328089056758</v>
      </c>
      <c r="N450" s="5">
        <f t="shared" si="109"/>
        <v>1.8473178573236298E-7</v>
      </c>
      <c r="O450" s="4">
        <f>SUM($N$54:N450)*0.1+$O$30</f>
        <v>1.3868638929674254E-6</v>
      </c>
      <c r="P450" s="4">
        <f>SUM($O$235:O450)</f>
        <v>1.0236141961166488E-4</v>
      </c>
      <c r="Q450" s="5">
        <f t="shared" si="110"/>
        <v>-5.0774121356947851E-6</v>
      </c>
      <c r="R450" s="4">
        <f>SUM($Q$54:Q450)*0.1+$O$8</f>
        <v>6.0183454413677263E-5</v>
      </c>
      <c r="S450" s="4">
        <f>SUM($R$235:R450)</f>
        <v>2.2666543094667743E-2</v>
      </c>
      <c r="T450">
        <f t="shared" si="111"/>
        <v>6.0199431696825725E-5</v>
      </c>
      <c r="U450">
        <f t="shared" si="112"/>
        <v>2.2666774224019061E-2</v>
      </c>
      <c r="X450" s="1"/>
    </row>
    <row r="451" spans="1:24" x14ac:dyDescent="0.3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571.48599658184366</v>
      </c>
      <c r="E451">
        <f t="shared" si="100"/>
        <v>-230.67194220781573</v>
      </c>
      <c r="F451">
        <f t="shared" si="101"/>
        <v>37799.298984325142</v>
      </c>
      <c r="G451">
        <f t="shared" si="102"/>
        <v>-2814.1976949354198</v>
      </c>
      <c r="H451">
        <f t="shared" si="103"/>
        <v>76908.825880908684</v>
      </c>
      <c r="I451">
        <f t="shared" si="104"/>
        <v>76960.296303003604</v>
      </c>
      <c r="J451" s="41">
        <f t="shared" si="105"/>
        <v>616.28385441375053</v>
      </c>
      <c r="K451">
        <f t="shared" si="106"/>
        <v>29.033745963709492</v>
      </c>
      <c r="L451">
        <f t="shared" si="107"/>
        <v>37.78904886216079</v>
      </c>
      <c r="M451" s="41">
        <f t="shared" si="108"/>
        <v>71.603037969108158</v>
      </c>
      <c r="N451" s="5">
        <f t="shared" si="109"/>
        <v>1.862584947053577E-7</v>
      </c>
      <c r="O451" s="4">
        <f>SUM($N$54:N451)*0.1+$O$30</f>
        <v>1.4054897424379613E-6</v>
      </c>
      <c r="P451" s="4">
        <f>SUM($O$235:O451)</f>
        <v>1.0376690935410284E-4</v>
      </c>
      <c r="Q451" s="5">
        <f t="shared" si="110"/>
        <v>-5.0902330578673989E-6</v>
      </c>
      <c r="R451" s="4">
        <f>SUM($Q$54:Q451)*0.1+$O$8</f>
        <v>5.9674431107890514E-5</v>
      </c>
      <c r="S451" s="4">
        <f>SUM($R$235:R451)</f>
        <v>2.2726217525775635E-2</v>
      </c>
      <c r="T451">
        <f t="shared" si="111"/>
        <v>5.9690980302441584E-5</v>
      </c>
      <c r="U451">
        <f t="shared" si="112"/>
        <v>2.2726454422112317E-2</v>
      </c>
      <c r="X451" s="1"/>
    </row>
    <row r="452" spans="1:24" x14ac:dyDescent="0.3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571.48599658184366</v>
      </c>
      <c r="E452">
        <f t="shared" si="100"/>
        <v>-230.67194220781573</v>
      </c>
      <c r="F452">
        <f t="shared" si="101"/>
        <v>37799.298984325142</v>
      </c>
      <c r="G452">
        <f t="shared" si="102"/>
        <v>-2837.2648891562017</v>
      </c>
      <c r="H452">
        <f t="shared" si="103"/>
        <v>77102.538439802651</v>
      </c>
      <c r="I452">
        <f t="shared" si="104"/>
        <v>77154.724456202195</v>
      </c>
      <c r="J452" s="41">
        <f t="shared" si="105"/>
        <v>616.28385441375053</v>
      </c>
      <c r="K452">
        <f t="shared" si="106"/>
        <v>29.107095182453868</v>
      </c>
      <c r="L452">
        <f t="shared" si="107"/>
        <v>37.78904886216079</v>
      </c>
      <c r="M452" s="41">
        <f t="shared" si="108"/>
        <v>71.632811139035695</v>
      </c>
      <c r="N452" s="5">
        <f t="shared" si="109"/>
        <v>1.877852036783524E-7</v>
      </c>
      <c r="O452" s="4">
        <f>SUM($N$54:N452)*0.1+$O$30</f>
        <v>1.4242682628057966E-6</v>
      </c>
      <c r="P452" s="4">
        <f>SUM($O$235:O452)</f>
        <v>1.0519117761690864E-4</v>
      </c>
      <c r="Q452" s="5">
        <f t="shared" si="110"/>
        <v>-5.1030539800400111E-6</v>
      </c>
      <c r="R452" s="4">
        <f>SUM($Q$54:Q452)*0.1+$O$8</f>
        <v>5.9164125709886516E-5</v>
      </c>
      <c r="S452" s="4">
        <f>SUM($R$235:R452)</f>
        <v>2.2785381651485522E-2</v>
      </c>
      <c r="T452">
        <f t="shared" si="111"/>
        <v>5.9181266555386346E-5</v>
      </c>
      <c r="U452">
        <f t="shared" si="112"/>
        <v>2.2785624463413364E-2</v>
      </c>
      <c r="X452" s="1"/>
    </row>
    <row r="453" spans="1:24" x14ac:dyDescent="0.3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571.48599658184366</v>
      </c>
      <c r="E453">
        <f t="shared" si="100"/>
        <v>-230.67194220781573</v>
      </c>
      <c r="F453">
        <f t="shared" si="101"/>
        <v>37799.298984325142</v>
      </c>
      <c r="G453">
        <f t="shared" si="102"/>
        <v>-2860.3320833769835</v>
      </c>
      <c r="H453">
        <f t="shared" si="103"/>
        <v>77296.250998696632</v>
      </c>
      <c r="I453">
        <f t="shared" si="104"/>
        <v>77349.155897661258</v>
      </c>
      <c r="J453" s="41">
        <f t="shared" si="105"/>
        <v>616.28385441375053</v>
      </c>
      <c r="K453">
        <f t="shared" si="106"/>
        <v>29.180445641714769</v>
      </c>
      <c r="L453">
        <f t="shared" si="107"/>
        <v>37.78904886216079</v>
      </c>
      <c r="M453" s="41">
        <f t="shared" si="108"/>
        <v>71.662647519955598</v>
      </c>
      <c r="N453" s="5">
        <f t="shared" si="109"/>
        <v>1.8931191265134713E-7</v>
      </c>
      <c r="O453" s="4">
        <f>SUM($N$54:N453)*0.1+$O$30</f>
        <v>1.4431994540709313E-6</v>
      </c>
      <c r="P453" s="4">
        <f>SUM($O$235:O453)</f>
        <v>1.0663437707097957E-4</v>
      </c>
      <c r="Q453" s="5">
        <f t="shared" si="110"/>
        <v>-5.115874902212625E-6</v>
      </c>
      <c r="R453" s="4">
        <f>SUM($Q$54:Q453)*0.1+$O$8</f>
        <v>5.865253821966524E-5</v>
      </c>
      <c r="S453" s="4">
        <f>SUM($R$235:R453)</f>
        <v>2.2844034189705188E-2</v>
      </c>
      <c r="T453">
        <f t="shared" si="111"/>
        <v>5.8670291155520292E-5</v>
      </c>
      <c r="U453">
        <f t="shared" si="112"/>
        <v>2.2844283069310641E-2</v>
      </c>
      <c r="X453" s="1"/>
    </row>
    <row r="454" spans="1:24" x14ac:dyDescent="0.3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571.48599658184366</v>
      </c>
      <c r="E454">
        <f t="shared" si="100"/>
        <v>-230.67194220781573</v>
      </c>
      <c r="F454">
        <f t="shared" si="101"/>
        <v>37799.298984325142</v>
      </c>
      <c r="G454">
        <f t="shared" si="102"/>
        <v>-2883.3992775977654</v>
      </c>
      <c r="H454">
        <f t="shared" si="103"/>
        <v>77489.963557590614</v>
      </c>
      <c r="I454">
        <f t="shared" si="104"/>
        <v>77543.590602646029</v>
      </c>
      <c r="J454" s="41">
        <f t="shared" si="105"/>
        <v>616.28385441375053</v>
      </c>
      <c r="K454">
        <f t="shared" si="106"/>
        <v>29.25379733216085</v>
      </c>
      <c r="L454">
        <f t="shared" si="107"/>
        <v>37.78904886216079</v>
      </c>
      <c r="M454" s="41">
        <f t="shared" si="108"/>
        <v>71.692547032948056</v>
      </c>
      <c r="N454" s="5">
        <f t="shared" si="109"/>
        <v>1.9083862162434185E-7</v>
      </c>
      <c r="O454" s="4">
        <f>SUM($N$54:N454)*0.1+$O$30</f>
        <v>1.4622833162333654E-6</v>
      </c>
      <c r="P454" s="4">
        <f>SUM($O$235:O454)</f>
        <v>1.0809666038721293E-4</v>
      </c>
      <c r="Q454" s="5">
        <f t="shared" si="110"/>
        <v>-5.1286958243852389E-6</v>
      </c>
      <c r="R454" s="4">
        <f>SUM($Q$54:Q454)*0.1+$O$8</f>
        <v>5.8139668637226716E-5</v>
      </c>
      <c r="S454" s="4">
        <f>SUM($R$235:R454)</f>
        <v>2.2902173858342416E-2</v>
      </c>
      <c r="T454">
        <f t="shared" si="111"/>
        <v>5.8158054831153514E-5</v>
      </c>
      <c r="U454">
        <f t="shared" si="112"/>
        <v>2.2902428961263686E-2</v>
      </c>
      <c r="X454" s="1"/>
    </row>
    <row r="455" spans="1:24" x14ac:dyDescent="0.3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571.48599658184366</v>
      </c>
      <c r="E455">
        <f t="shared" si="100"/>
        <v>-230.67194220781573</v>
      </c>
      <c r="F455">
        <f t="shared" si="101"/>
        <v>37799.298984325142</v>
      </c>
      <c r="G455">
        <f t="shared" si="102"/>
        <v>-2906.4664718185472</v>
      </c>
      <c r="H455">
        <f t="shared" si="103"/>
        <v>77683.676116484596</v>
      </c>
      <c r="I455">
        <f t="shared" si="104"/>
        <v>77738.028546668749</v>
      </c>
      <c r="J455" s="41">
        <f t="shared" si="105"/>
        <v>616.28385441375053</v>
      </c>
      <c r="K455">
        <f t="shared" si="106"/>
        <v>29.327150244553955</v>
      </c>
      <c r="L455">
        <f t="shared" si="107"/>
        <v>37.78904886216079</v>
      </c>
      <c r="M455" s="41">
        <f t="shared" si="108"/>
        <v>71.722509599058014</v>
      </c>
      <c r="N455" s="5">
        <f t="shared" si="109"/>
        <v>1.9236533059733655E-7</v>
      </c>
      <c r="O455" s="4">
        <f>SUM($N$54:N455)*0.1+$O$30</f>
        <v>1.4815198492930991E-6</v>
      </c>
      <c r="P455" s="4">
        <f>SUM($O$235:O455)</f>
        <v>1.0957818023650603E-4</v>
      </c>
      <c r="Q455" s="5">
        <f t="shared" si="110"/>
        <v>-5.1415167465578527E-6</v>
      </c>
      <c r="R455" s="4">
        <f>SUM($Q$54:Q455)*0.1+$O$8</f>
        <v>5.7625516962570941E-5</v>
      </c>
      <c r="S455" s="4">
        <f>SUM($R$235:R455)</f>
        <v>2.2959799375304988E-2</v>
      </c>
      <c r="T455">
        <f t="shared" si="111"/>
        <v>5.7644558340466105E-5</v>
      </c>
      <c r="U455">
        <f t="shared" si="112"/>
        <v>2.2960060860804338E-2</v>
      </c>
      <c r="X455" s="1"/>
    </row>
    <row r="456" spans="1:24" x14ac:dyDescent="0.3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571.48599658184366</v>
      </c>
      <c r="E456">
        <f t="shared" si="100"/>
        <v>-230.67194220781573</v>
      </c>
      <c r="F456">
        <f t="shared" si="101"/>
        <v>37799.298984325142</v>
      </c>
      <c r="G456">
        <f t="shared" si="102"/>
        <v>-2929.5336660393291</v>
      </c>
      <c r="H456">
        <f t="shared" si="103"/>
        <v>77877.388675378563</v>
      </c>
      <c r="I456">
        <f t="shared" si="104"/>
        <v>77932.469705485652</v>
      </c>
      <c r="J456" s="41">
        <f t="shared" si="105"/>
        <v>616.28385441375053</v>
      </c>
      <c r="K456">
        <f t="shared" si="106"/>
        <v>29.400504369747974</v>
      </c>
      <c r="L456">
        <f t="shared" si="107"/>
        <v>37.78904886216079</v>
      </c>
      <c r="M456" s="41">
        <f t="shared" si="108"/>
        <v>71.752535139295929</v>
      </c>
      <c r="N456" s="5">
        <f t="shared" si="109"/>
        <v>1.9389203957033127E-7</v>
      </c>
      <c r="O456" s="4">
        <f>SUM($N$54:N456)*0.1+$O$30</f>
        <v>1.5009090532501322E-6</v>
      </c>
      <c r="P456" s="4">
        <f>SUM($O$235:O456)</f>
        <v>1.1107908928975617E-4</v>
      </c>
      <c r="Q456" s="5">
        <f t="shared" si="110"/>
        <v>-5.1543376687304657E-6</v>
      </c>
      <c r="R456" s="4">
        <f>SUM($Q$54:Q456)*0.1+$O$8</f>
        <v>5.711008319569789E-5</v>
      </c>
      <c r="S456" s="4">
        <f>SUM($R$235:R456)</f>
        <v>2.3016909458500687E-2</v>
      </c>
      <c r="T456">
        <f t="shared" si="111"/>
        <v>5.7129802473014581E-5</v>
      </c>
      <c r="U456">
        <f t="shared" si="112"/>
        <v>2.3017177489538024E-2</v>
      </c>
      <c r="X456" s="1"/>
    </row>
    <row r="457" spans="1:24" x14ac:dyDescent="0.3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571.48599658184366</v>
      </c>
      <c r="E457">
        <f t="shared" si="100"/>
        <v>-230.67194220781573</v>
      </c>
      <c r="F457">
        <f t="shared" si="101"/>
        <v>37799.298984325142</v>
      </c>
      <c r="G457">
        <f t="shared" si="102"/>
        <v>-2952.6008602601114</v>
      </c>
      <c r="H457">
        <f t="shared" si="103"/>
        <v>78071.101234272559</v>
      </c>
      <c r="I457">
        <f t="shared" si="104"/>
        <v>78126.914055093992</v>
      </c>
      <c r="J457" s="41">
        <f t="shared" si="105"/>
        <v>616.28385441375053</v>
      </c>
      <c r="K457">
        <f t="shared" si="106"/>
        <v>29.473859698687722</v>
      </c>
      <c r="L457">
        <f t="shared" si="107"/>
        <v>37.78904886216079</v>
      </c>
      <c r="M457" s="41">
        <f t="shared" si="108"/>
        <v>71.782623574638563</v>
      </c>
      <c r="N457" s="5">
        <f t="shared" si="109"/>
        <v>1.9541874854332603E-7</v>
      </c>
      <c r="O457" s="4">
        <f>SUM($N$54:N457)*0.1+$O$30</f>
        <v>1.5204509281044647E-6</v>
      </c>
      <c r="P457" s="4">
        <f>SUM($O$235:O457)</f>
        <v>1.1259954021786064E-4</v>
      </c>
      <c r="Q457" s="5">
        <f t="shared" si="110"/>
        <v>-5.1671585909030805E-6</v>
      </c>
      <c r="R457" s="4">
        <f>SUM($Q$54:Q457)*0.1+$O$8</f>
        <v>5.6593367336607575E-5</v>
      </c>
      <c r="S457" s="4">
        <f>SUM($R$235:R457)</f>
        <v>2.3073502825837294E-2</v>
      </c>
      <c r="T457">
        <f t="shared" si="111"/>
        <v>5.6613788051330526E-5</v>
      </c>
      <c r="U457">
        <f t="shared" si="112"/>
        <v>2.3073777569144999E-2</v>
      </c>
      <c r="X457" s="1"/>
    </row>
    <row r="458" spans="1:24" x14ac:dyDescent="0.3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571.48599658184366</v>
      </c>
      <c r="E458">
        <f t="shared" si="100"/>
        <v>-230.67194220781573</v>
      </c>
      <c r="F458">
        <f t="shared" si="101"/>
        <v>37799.298984325142</v>
      </c>
      <c r="G458">
        <f t="shared" si="102"/>
        <v>-2975.6680544808933</v>
      </c>
      <c r="H458">
        <f t="shared" si="103"/>
        <v>78264.813793166526</v>
      </c>
      <c r="I458">
        <f t="shared" si="104"/>
        <v>78321.361571728863</v>
      </c>
      <c r="J458" s="41">
        <f t="shared" si="105"/>
        <v>616.28385441375053</v>
      </c>
      <c r="K458">
        <f t="shared" si="106"/>
        <v>29.547216222407741</v>
      </c>
      <c r="L458">
        <f t="shared" si="107"/>
        <v>37.78904886216079</v>
      </c>
      <c r="M458" s="41">
        <f t="shared" si="108"/>
        <v>71.812774826029681</v>
      </c>
      <c r="N458" s="5">
        <f t="shared" si="109"/>
        <v>1.9694545751632075E-7</v>
      </c>
      <c r="O458" s="4">
        <f>SUM($N$54:N458)*0.1+$O$30</f>
        <v>1.540145473856097E-6</v>
      </c>
      <c r="P458" s="4">
        <f>SUM($O$235:O458)</f>
        <v>1.1413968569171673E-4</v>
      </c>
      <c r="Q458" s="5">
        <f t="shared" si="110"/>
        <v>-5.1799795130756926E-6</v>
      </c>
      <c r="R458" s="4">
        <f>SUM($Q$54:Q458)*0.1+$O$8</f>
        <v>5.6075369385300011E-5</v>
      </c>
      <c r="S458" s="4">
        <f>SUM($R$235:R458)</f>
        <v>2.3129578195222593E-2</v>
      </c>
      <c r="T458">
        <f t="shared" si="111"/>
        <v>5.6096515932618141E-5</v>
      </c>
      <c r="U458">
        <f t="shared" si="112"/>
        <v>2.3129859821381674E-2</v>
      </c>
      <c r="X458" s="1"/>
    </row>
    <row r="459" spans="1:24" x14ac:dyDescent="0.3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571.48599658184366</v>
      </c>
      <c r="E459">
        <f t="shared" si="100"/>
        <v>-230.67194220781573</v>
      </c>
      <c r="F459">
        <f t="shared" si="101"/>
        <v>37799.298984325142</v>
      </c>
      <c r="G459">
        <f t="shared" si="102"/>
        <v>-2998.7352487016751</v>
      </c>
      <c r="H459">
        <f t="shared" si="103"/>
        <v>78458.526352060493</v>
      </c>
      <c r="I459">
        <f t="shared" si="104"/>
        <v>78515.812231860516</v>
      </c>
      <c r="J459" s="41">
        <f t="shared" si="105"/>
        <v>616.28385441375053</v>
      </c>
      <c r="K459">
        <f t="shared" si="106"/>
        <v>29.620573932031292</v>
      </c>
      <c r="L459">
        <f t="shared" si="107"/>
        <v>37.78904886216079</v>
      </c>
      <c r="M459" s="41">
        <f t="shared" si="108"/>
        <v>71.842988814380902</v>
      </c>
      <c r="N459" s="5">
        <f t="shared" si="109"/>
        <v>1.9847216648931547E-7</v>
      </c>
      <c r="O459" s="4">
        <f>SUM($N$54:N459)*0.1+$O$30</f>
        <v>1.5599926905050284E-6</v>
      </c>
      <c r="P459" s="4">
        <f>SUM($O$235:O459)</f>
        <v>1.1569967838222175E-4</v>
      </c>
      <c r="Q459" s="5">
        <f t="shared" si="110"/>
        <v>-5.1928004352483057E-6</v>
      </c>
      <c r="R459" s="4">
        <f>SUM($Q$54:Q459)*0.1+$O$8</f>
        <v>5.5556089341775197E-5</v>
      </c>
      <c r="S459" s="4">
        <f>SUM($R$235:R459)</f>
        <v>2.3185134284564368E-2</v>
      </c>
      <c r="T459">
        <f t="shared" si="111"/>
        <v>5.5577987010557845E-5</v>
      </c>
      <c r="U459">
        <f t="shared" si="112"/>
        <v>2.3185422968081904E-2</v>
      </c>
      <c r="X459" s="1"/>
    </row>
    <row r="460" spans="1:24" x14ac:dyDescent="0.3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571.48599658184366</v>
      </c>
      <c r="E460">
        <f t="shared" si="100"/>
        <v>-230.67194220781573</v>
      </c>
      <c r="F460">
        <f t="shared" si="101"/>
        <v>37799.298984325142</v>
      </c>
      <c r="G460">
        <f t="shared" si="102"/>
        <v>-3021.802442922457</v>
      </c>
      <c r="H460">
        <f t="shared" si="103"/>
        <v>78652.238910954489</v>
      </c>
      <c r="I460">
        <f t="shared" si="104"/>
        <v>78710.266012191292</v>
      </c>
      <c r="J460" s="41">
        <f t="shared" si="105"/>
        <v>616.28385441375053</v>
      </c>
      <c r="K460">
        <f t="shared" si="106"/>
        <v>29.693932818769184</v>
      </c>
      <c r="L460">
        <f t="shared" si="107"/>
        <v>37.78904886216079</v>
      </c>
      <c r="M460" s="41">
        <f t="shared" si="108"/>
        <v>71.87326546057237</v>
      </c>
      <c r="N460" s="5">
        <f t="shared" si="109"/>
        <v>1.9999887546231017E-7</v>
      </c>
      <c r="O460" s="4">
        <f>SUM($N$54:N460)*0.1+$O$30</f>
        <v>1.5799925780512593E-6</v>
      </c>
      <c r="P460" s="4">
        <f>SUM($O$235:O460)</f>
        <v>1.1727967096027302E-4</v>
      </c>
      <c r="Q460" s="5">
        <f t="shared" si="110"/>
        <v>-5.2056213574209204E-6</v>
      </c>
      <c r="R460" s="4">
        <f>SUM($Q$54:Q460)*0.1+$O$8</f>
        <v>5.5035527206033106E-5</v>
      </c>
      <c r="S460" s="4">
        <f>SUM($R$235:R460)</f>
        <v>2.3240169811770402E-2</v>
      </c>
      <c r="T460">
        <f t="shared" si="111"/>
        <v>5.5058202217223794E-5</v>
      </c>
      <c r="U460">
        <f t="shared" si="112"/>
        <v>2.3240465731158334E-2</v>
      </c>
      <c r="X460" s="1"/>
    </row>
    <row r="461" spans="1:24" x14ac:dyDescent="0.3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571.48599658184366</v>
      </c>
      <c r="E461">
        <f t="shared" si="100"/>
        <v>-230.67194220781573</v>
      </c>
      <c r="F461">
        <f t="shared" si="101"/>
        <v>37799.298984325142</v>
      </c>
      <c r="G461">
        <f t="shared" si="102"/>
        <v>-3044.8696371432388</v>
      </c>
      <c r="H461">
        <f t="shared" si="103"/>
        <v>78845.951469848456</v>
      </c>
      <c r="I461">
        <f t="shared" si="104"/>
        <v>78904.722889652767</v>
      </c>
      <c r="J461" s="41">
        <f t="shared" si="105"/>
        <v>616.28385441375053</v>
      </c>
      <c r="K461">
        <f t="shared" si="106"/>
        <v>29.767292873918716</v>
      </c>
      <c r="L461">
        <f t="shared" si="107"/>
        <v>37.78904886216079</v>
      </c>
      <c r="M461" s="41">
        <f t="shared" si="108"/>
        <v>71.903604685453573</v>
      </c>
      <c r="N461" s="5">
        <f t="shared" si="109"/>
        <v>2.015255844353049E-7</v>
      </c>
      <c r="O461" s="4">
        <f>SUM($N$54:N461)*0.1+$O$30</f>
        <v>1.6001451364947898E-6</v>
      </c>
      <c r="P461" s="4">
        <f>SUM($O$235:O461)</f>
        <v>1.1887981609676781E-4</v>
      </c>
      <c r="Q461" s="5">
        <f t="shared" si="110"/>
        <v>-5.2184422795935334E-6</v>
      </c>
      <c r="R461" s="4">
        <f>SUM($Q$54:Q461)*0.1+$O$8</f>
        <v>5.4513682978073739E-5</v>
      </c>
      <c r="S461" s="4">
        <f>SUM($R$235:R461)</f>
        <v>2.3294683494748475E-2</v>
      </c>
      <c r="T461">
        <f t="shared" si="111"/>
        <v>5.4537162525123862E-5</v>
      </c>
      <c r="U461">
        <f t="shared" si="112"/>
        <v>2.3294986832603753E-2</v>
      </c>
      <c r="X461" s="1"/>
    </row>
    <row r="462" spans="1:24" x14ac:dyDescent="0.3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571.48599658184366</v>
      </c>
      <c r="E462">
        <f t="shared" si="100"/>
        <v>-230.67194220781573</v>
      </c>
      <c r="F462">
        <f t="shared" si="101"/>
        <v>37799.298984325142</v>
      </c>
      <c r="G462">
        <f t="shared" si="102"/>
        <v>-3067.9368313640207</v>
      </c>
      <c r="H462">
        <f t="shared" si="103"/>
        <v>79039.664028742438</v>
      </c>
      <c r="I462">
        <f t="shared" si="104"/>
        <v>79099.182841403119</v>
      </c>
      <c r="J462" s="41">
        <f t="shared" si="105"/>
        <v>616.28385441375053</v>
      </c>
      <c r="K462">
        <f t="shared" si="106"/>
        <v>29.840654088862667</v>
      </c>
      <c r="L462">
        <f t="shared" si="107"/>
        <v>37.78904886216079</v>
      </c>
      <c r="M462" s="41">
        <f t="shared" si="108"/>
        <v>71.934006409844045</v>
      </c>
      <c r="N462" s="5">
        <f t="shared" si="109"/>
        <v>2.0305229340829962E-7</v>
      </c>
      <c r="O462" s="4">
        <f>SUM($N$54:N462)*0.1+$O$30</f>
        <v>1.6204503658356198E-6</v>
      </c>
      <c r="P462" s="4">
        <f>SUM($O$235:O462)</f>
        <v>1.2050026646260344E-4</v>
      </c>
      <c r="Q462" s="5">
        <f t="shared" si="110"/>
        <v>-5.2312632017661464E-6</v>
      </c>
      <c r="R462" s="4">
        <f>SUM($Q$54:Q462)*0.1+$O$8</f>
        <v>5.3990556657897121E-5</v>
      </c>
      <c r="S462" s="4">
        <f>SUM($R$235:R462)</f>
        <v>2.3348674051406372E-2</v>
      </c>
      <c r="T462">
        <f t="shared" si="111"/>
        <v>5.4014868949371118E-5</v>
      </c>
      <c r="U462">
        <f t="shared" si="112"/>
        <v>2.3348984994492478E-2</v>
      </c>
      <c r="X462" s="1"/>
    </row>
    <row r="463" spans="1:24" x14ac:dyDescent="0.3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571.48599658184366</v>
      </c>
      <c r="E463">
        <f t="shared" si="100"/>
        <v>-230.67194220781573</v>
      </c>
      <c r="F463">
        <f t="shared" si="101"/>
        <v>37799.298984325142</v>
      </c>
      <c r="G463">
        <f t="shared" si="102"/>
        <v>-3091.0040255848025</v>
      </c>
      <c r="H463">
        <f t="shared" si="103"/>
        <v>79233.37658763642</v>
      </c>
      <c r="I463">
        <f t="shared" si="104"/>
        <v>79293.645844824117</v>
      </c>
      <c r="J463" s="41">
        <f t="shared" si="105"/>
        <v>616.28385441375053</v>
      </c>
      <c r="K463">
        <f t="shared" si="106"/>
        <v>29.914016455068175</v>
      </c>
      <c r="L463">
        <f t="shared" si="107"/>
        <v>37.78904886216079</v>
      </c>
      <c r="M463" s="41">
        <f t="shared" si="108"/>
        <v>71.964470554534188</v>
      </c>
      <c r="N463" s="5">
        <f t="shared" si="109"/>
        <v>2.0457900238129432E-7</v>
      </c>
      <c r="O463" s="4">
        <f>SUM($N$54:N463)*0.1+$O$30</f>
        <v>1.6409082660737494E-6</v>
      </c>
      <c r="P463" s="4">
        <f>SUM($O$235:O463)</f>
        <v>1.2214117472867717E-4</v>
      </c>
      <c r="Q463" s="5">
        <f t="shared" si="110"/>
        <v>-5.2440841239387603E-6</v>
      </c>
      <c r="R463" s="4">
        <f>SUM($Q$54:Q463)*0.1+$O$8</f>
        <v>5.3466148245503254E-5</v>
      </c>
      <c r="S463" s="4">
        <f>SUM($R$235:R463)</f>
        <v>2.3402140199651877E-2</v>
      </c>
      <c r="T463">
        <f t="shared" si="111"/>
        <v>5.3491322549996837E-5</v>
      </c>
      <c r="U463">
        <f t="shared" si="112"/>
        <v>2.3402458938981744E-2</v>
      </c>
      <c r="X463" s="1"/>
    </row>
    <row r="464" spans="1:24" x14ac:dyDescent="0.3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571.48599658184366</v>
      </c>
      <c r="E464">
        <f t="shared" si="100"/>
        <v>-230.67194220781573</v>
      </c>
      <c r="F464">
        <f t="shared" si="101"/>
        <v>37799.298984325142</v>
      </c>
      <c r="G464">
        <f t="shared" si="102"/>
        <v>-3114.0712198055844</v>
      </c>
      <c r="H464">
        <f t="shared" si="103"/>
        <v>79427.089146530387</v>
      </c>
      <c r="I464">
        <f t="shared" si="104"/>
        <v>79488.111877518561</v>
      </c>
      <c r="J464" s="41">
        <f t="shared" si="105"/>
        <v>616.28385441375053</v>
      </c>
      <c r="K464">
        <f t="shared" si="106"/>
        <v>29.987379964085751</v>
      </c>
      <c r="L464">
        <f t="shared" si="107"/>
        <v>37.78904886216079</v>
      </c>
      <c r="M464" s="41">
        <f t="shared" si="108"/>
        <v>71.994997040285924</v>
      </c>
      <c r="N464" s="5">
        <f t="shared" si="109"/>
        <v>2.0610571135428904E-7</v>
      </c>
      <c r="O464" s="4">
        <f>SUM($N$54:N464)*0.1+$O$30</f>
        <v>1.6615188372091783E-6</v>
      </c>
      <c r="P464" s="4">
        <f>SUM($O$235:O464)</f>
        <v>1.2380269356588634E-4</v>
      </c>
      <c r="Q464" s="5">
        <f t="shared" si="110"/>
        <v>-5.2569050461113733E-6</v>
      </c>
      <c r="R464" s="4">
        <f>SUM($Q$54:Q464)*0.1+$O$8</f>
        <v>5.2940457740892124E-5</v>
      </c>
      <c r="S464" s="4">
        <f>SUM($R$235:R464)</f>
        <v>2.3455080657392768E-2</v>
      </c>
      <c r="T464">
        <f t="shared" si="111"/>
        <v>5.2966524434415986E-5</v>
      </c>
      <c r="U464">
        <f t="shared" si="112"/>
        <v>2.3455407388313136E-2</v>
      </c>
      <c r="X464" s="1"/>
    </row>
    <row r="465" spans="1:24" x14ac:dyDescent="0.3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571.48599658184366</v>
      </c>
      <c r="E465">
        <f t="shared" si="100"/>
        <v>-230.67194220781573</v>
      </c>
      <c r="F465">
        <f t="shared" si="101"/>
        <v>37799.298984325142</v>
      </c>
      <c r="G465">
        <f t="shared" si="102"/>
        <v>-3137.1384140263663</v>
      </c>
      <c r="H465">
        <f t="shared" si="103"/>
        <v>79620.801705424368</v>
      </c>
      <c r="I465">
        <f t="shared" si="104"/>
        <v>79682.580917307569</v>
      </c>
      <c r="J465" s="41">
        <f t="shared" si="105"/>
        <v>616.28385441375053</v>
      </c>
      <c r="K465">
        <f t="shared" si="106"/>
        <v>30.060744607548283</v>
      </c>
      <c r="L465">
        <f t="shared" si="107"/>
        <v>37.78904886216079</v>
      </c>
      <c r="M465" s="41">
        <f t="shared" si="108"/>
        <v>72.025585787833549</v>
      </c>
      <c r="N465" s="5">
        <f t="shared" si="109"/>
        <v>2.0763242032728377E-7</v>
      </c>
      <c r="O465" s="4">
        <f>SUM($N$54:N465)*0.1+$O$30</f>
        <v>1.6822820792419065E-6</v>
      </c>
      <c r="P465" s="4">
        <f>SUM($O$235:O465)</f>
        <v>1.2548497564512825E-4</v>
      </c>
      <c r="Q465" s="5">
        <f t="shared" si="110"/>
        <v>-5.2697259682839872E-6</v>
      </c>
      <c r="R465" s="4">
        <f>SUM($Q$54:Q465)*0.1+$O$8</f>
        <v>5.2413485144063717E-5</v>
      </c>
      <c r="S465" s="4">
        <f>SUM($R$235:R465)</f>
        <v>2.3507494142536833E-2</v>
      </c>
      <c r="T465">
        <f t="shared" si="111"/>
        <v>5.2440475760057008E-5</v>
      </c>
      <c r="U465">
        <f t="shared" si="112"/>
        <v>2.3507829064814051E-2</v>
      </c>
      <c r="X465" s="1"/>
    </row>
    <row r="466" spans="1:24" x14ac:dyDescent="0.3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571.48599658184366</v>
      </c>
      <c r="E466">
        <f t="shared" si="100"/>
        <v>-230.67194220781573</v>
      </c>
      <c r="F466">
        <f t="shared" si="101"/>
        <v>37799.298984325142</v>
      </c>
      <c r="G466">
        <f t="shared" si="102"/>
        <v>-3160.2056082471481</v>
      </c>
      <c r="H466">
        <f t="shared" si="103"/>
        <v>79814.51426431835</v>
      </c>
      <c r="I466">
        <f t="shared" si="104"/>
        <v>79877.052942227878</v>
      </c>
      <c r="J466" s="41">
        <f t="shared" si="105"/>
        <v>616.28385441375053</v>
      </c>
      <c r="K466">
        <f t="shared" si="106"/>
        <v>30.134110377169989</v>
      </c>
      <c r="L466">
        <f t="shared" si="107"/>
        <v>37.78904886216079</v>
      </c>
      <c r="M466" s="41">
        <f t="shared" si="108"/>
        <v>72.056236717884403</v>
      </c>
      <c r="N466" s="5">
        <f t="shared" si="109"/>
        <v>2.0915912930027849E-7</v>
      </c>
      <c r="O466" s="4">
        <f>SUM($N$54:N466)*0.1+$O$30</f>
        <v>1.7031979921719345E-6</v>
      </c>
      <c r="P466" s="4">
        <f>SUM($O$235:O466)</f>
        <v>1.2718817363730018E-4</v>
      </c>
      <c r="Q466" s="5">
        <f t="shared" si="110"/>
        <v>-5.282546890456601E-6</v>
      </c>
      <c r="R466" s="4">
        <f>SUM($Q$54:Q466)*0.1+$O$8</f>
        <v>5.1885230455018061E-5</v>
      </c>
      <c r="S466" s="4">
        <f>SUM($R$235:R466)</f>
        <v>2.3559379372991851E-2</v>
      </c>
      <c r="T466">
        <f t="shared" si="111"/>
        <v>5.1913177737168742E-5</v>
      </c>
      <c r="U466">
        <f t="shared" si="112"/>
        <v>2.3559722690899124E-2</v>
      </c>
      <c r="X466" s="1"/>
    </row>
    <row r="467" spans="1:24" x14ac:dyDescent="0.3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571.48599658184366</v>
      </c>
      <c r="E467">
        <f t="shared" si="100"/>
        <v>-230.67194220781573</v>
      </c>
      <c r="F467">
        <f t="shared" si="101"/>
        <v>37799.298984325142</v>
      </c>
      <c r="G467">
        <f t="shared" si="102"/>
        <v>-3183.27280246793</v>
      </c>
      <c r="H467">
        <f t="shared" si="103"/>
        <v>80008.226823212332</v>
      </c>
      <c r="I467">
        <f t="shared" si="104"/>
        <v>80071.52793052925</v>
      </c>
      <c r="J467" s="41">
        <f t="shared" si="105"/>
        <v>616.28385441375053</v>
      </c>
      <c r="K467">
        <f t="shared" si="106"/>
        <v>30.20747726474546</v>
      </c>
      <c r="L467">
        <f t="shared" si="107"/>
        <v>37.78904886216079</v>
      </c>
      <c r="M467" s="41">
        <f t="shared" si="108"/>
        <v>72.086949751119604</v>
      </c>
      <c r="N467" s="5">
        <f t="shared" si="109"/>
        <v>2.1068583827327319E-7</v>
      </c>
      <c r="O467" s="4">
        <f>SUM($N$54:N467)*0.1+$O$30</f>
        <v>1.7242665759992619E-6</v>
      </c>
      <c r="P467" s="4">
        <f>SUM($O$235:O467)</f>
        <v>1.2891244021329945E-4</v>
      </c>
      <c r="Q467" s="5">
        <f t="shared" si="110"/>
        <v>-5.2953678126292149E-6</v>
      </c>
      <c r="R467" s="4">
        <f>SUM($Q$54:Q467)*0.1+$O$8</f>
        <v>5.1355693673755127E-5</v>
      </c>
      <c r="S467" s="4">
        <f>SUM($R$235:R467)</f>
        <v>2.3610735066665608E-2</v>
      </c>
      <c r="T467">
        <f t="shared" si="111"/>
        <v>5.1384631631818485E-5</v>
      </c>
      <c r="U467">
        <f t="shared" si="112"/>
        <v>2.3611086989071783E-2</v>
      </c>
      <c r="X467" s="1"/>
    </row>
    <row r="468" spans="1:24" x14ac:dyDescent="0.3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571.48599658184366</v>
      </c>
      <c r="E468">
        <f t="shared" si="100"/>
        <v>-230.67194220781573</v>
      </c>
      <c r="F468">
        <f t="shared" si="101"/>
        <v>37799.298984325142</v>
      </c>
      <c r="G468">
        <f t="shared" si="102"/>
        <v>-3206.3399966887123</v>
      </c>
      <c r="H468">
        <f t="shared" si="103"/>
        <v>80201.939382106299</v>
      </c>
      <c r="I468">
        <f t="shared" si="104"/>
        <v>80266.005860671925</v>
      </c>
      <c r="J468" s="41">
        <f t="shared" si="105"/>
        <v>616.28385441375053</v>
      </c>
      <c r="K468">
        <f t="shared" si="106"/>
        <v>30.280845262148688</v>
      </c>
      <c r="L468">
        <f t="shared" si="107"/>
        <v>37.78904886216079</v>
      </c>
      <c r="M468" s="41">
        <f t="shared" si="108"/>
        <v>72.117724808194836</v>
      </c>
      <c r="N468" s="5">
        <f t="shared" si="109"/>
        <v>2.1221254724626794E-7</v>
      </c>
      <c r="O468" s="4">
        <f>SUM($N$54:N468)*0.1+$O$30</f>
        <v>1.7454878307238885E-6</v>
      </c>
      <c r="P468" s="4">
        <f>SUM($O$235:O468)</f>
        <v>1.3065792804402334E-4</v>
      </c>
      <c r="Q468" s="5">
        <f t="shared" si="110"/>
        <v>-5.3081887348018271E-6</v>
      </c>
      <c r="R468" s="4">
        <f>SUM($Q$54:Q468)*0.1+$O$8</f>
        <v>5.0824874800274957E-5</v>
      </c>
      <c r="S468" s="4">
        <f>SUM($R$235:R468)</f>
        <v>2.3661559941465883E-2</v>
      </c>
      <c r="T468">
        <f t="shared" si="111"/>
        <v>5.0854838769096785E-5</v>
      </c>
      <c r="U468">
        <f t="shared" si="112"/>
        <v>2.3661920681925713E-2</v>
      </c>
      <c r="X468" s="1"/>
    </row>
    <row r="469" spans="1:24" x14ac:dyDescent="0.3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571.48599658184366</v>
      </c>
      <c r="E469">
        <f t="shared" si="100"/>
        <v>-230.67194220781573</v>
      </c>
      <c r="F469">
        <f t="shared" si="101"/>
        <v>37799.298984325142</v>
      </c>
      <c r="G469">
        <f t="shared" si="102"/>
        <v>-3229.4071909094941</v>
      </c>
      <c r="H469">
        <f t="shared" si="103"/>
        <v>80395.651941000295</v>
      </c>
      <c r="I469">
        <f t="shared" si="104"/>
        <v>80460.486711324105</v>
      </c>
      <c r="J469" s="41">
        <f t="shared" si="105"/>
        <v>616.28385441375053</v>
      </c>
      <c r="K469">
        <f t="shared" si="106"/>
        <v>30.354214361332122</v>
      </c>
      <c r="L469">
        <f t="shared" si="107"/>
        <v>37.78904886216079</v>
      </c>
      <c r="M469" s="41">
        <f t="shared" si="108"/>
        <v>72.148561809741082</v>
      </c>
      <c r="N469" s="5">
        <f t="shared" si="109"/>
        <v>2.1373925621926267E-7</v>
      </c>
      <c r="O469" s="4">
        <f>SUM($N$54:N469)*0.1+$O$30</f>
        <v>1.7668617563458149E-6</v>
      </c>
      <c r="P469" s="4">
        <f>SUM($O$235:O469)</f>
        <v>1.3242478980036914E-4</v>
      </c>
      <c r="Q469" s="5">
        <f t="shared" si="110"/>
        <v>-5.3210096569744418E-6</v>
      </c>
      <c r="R469" s="4">
        <f>SUM($Q$54:Q469)*0.1+$O$8</f>
        <v>5.0292773834577511E-5</v>
      </c>
      <c r="S469" s="4">
        <f>SUM($R$235:R469)</f>
        <v>2.371185271530046E-2</v>
      </c>
      <c r="T469">
        <f t="shared" si="111"/>
        <v>5.0323800536545344E-5</v>
      </c>
      <c r="U469">
        <f t="shared" si="112"/>
        <v>2.371222249214644E-2</v>
      </c>
      <c r="X469" s="1"/>
    </row>
    <row r="470" spans="1:24" x14ac:dyDescent="0.3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571.48599658184366</v>
      </c>
      <c r="E470">
        <f t="shared" si="100"/>
        <v>-230.67194220781573</v>
      </c>
      <c r="F470">
        <f t="shared" si="101"/>
        <v>37799.298984325142</v>
      </c>
      <c r="G470">
        <f t="shared" si="102"/>
        <v>-3252.474385130276</v>
      </c>
      <c r="H470">
        <f t="shared" si="103"/>
        <v>80589.364499894262</v>
      </c>
      <c r="I470">
        <f t="shared" si="104"/>
        <v>80654.970461359335</v>
      </c>
      <c r="J470" s="41">
        <f t="shared" si="105"/>
        <v>616.28385441375053</v>
      </c>
      <c r="K470">
        <f t="shared" si="106"/>
        <v>30.427584554325676</v>
      </c>
      <c r="L470">
        <f t="shared" si="107"/>
        <v>37.78904886216079</v>
      </c>
      <c r="M470" s="41">
        <f t="shared" si="108"/>
        <v>72.179460676365309</v>
      </c>
      <c r="N470" s="5">
        <f t="shared" si="109"/>
        <v>2.1526596519225739E-7</v>
      </c>
      <c r="O470" s="4">
        <f>SUM($N$54:N470)*0.1+$O$30</f>
        <v>1.7883883528650406E-6</v>
      </c>
      <c r="P470" s="4">
        <f>SUM($O$235:O470)</f>
        <v>1.3421317815323419E-4</v>
      </c>
      <c r="Q470" s="5">
        <f t="shared" si="110"/>
        <v>-5.3338305791470548E-6</v>
      </c>
      <c r="R470" s="4">
        <f>SUM($Q$54:Q470)*0.1+$O$8</f>
        <v>4.9759390776662801E-5</v>
      </c>
      <c r="S470" s="4">
        <f>SUM($R$235:R470)</f>
        <v>2.3761612106077124E-2</v>
      </c>
      <c r="T470">
        <f t="shared" si="111"/>
        <v>4.9791518387826837E-5</v>
      </c>
      <c r="U470">
        <f t="shared" si="112"/>
        <v>2.3761991142512887E-2</v>
      </c>
      <c r="X470" s="1"/>
    </row>
    <row r="471" spans="1:24" x14ac:dyDescent="0.3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571.48599658184366</v>
      </c>
      <c r="E471">
        <f t="shared" si="100"/>
        <v>-230.67194220781573</v>
      </c>
      <c r="F471">
        <f t="shared" si="101"/>
        <v>37799.298984325142</v>
      </c>
      <c r="G471">
        <f t="shared" si="102"/>
        <v>-3275.5415793510579</v>
      </c>
      <c r="H471">
        <f t="shared" si="103"/>
        <v>80783.077058788229</v>
      </c>
      <c r="I471">
        <f t="shared" si="104"/>
        <v>80849.457089854201</v>
      </c>
      <c r="J471" s="41">
        <f t="shared" si="105"/>
        <v>616.28385441375053</v>
      </c>
      <c r="K471">
        <f t="shared" si="106"/>
        <v>30.500955833235864</v>
      </c>
      <c r="L471">
        <f t="shared" si="107"/>
        <v>37.78904886216079</v>
      </c>
      <c r="M471" s="41">
        <f t="shared" si="108"/>
        <v>72.210421328651265</v>
      </c>
      <c r="N471" s="5">
        <f t="shared" si="109"/>
        <v>2.1679267416525209E-7</v>
      </c>
      <c r="O471" s="4">
        <f>SUM($N$54:N471)*0.1+$O$30</f>
        <v>1.8100676202815657E-6</v>
      </c>
      <c r="P471" s="4">
        <f>SUM($O$235:O471)</f>
        <v>1.3602324577351575E-4</v>
      </c>
      <c r="Q471" s="5">
        <f t="shared" si="110"/>
        <v>-5.3466515013196678E-6</v>
      </c>
      <c r="R471" s="4">
        <f>SUM($Q$54:Q471)*0.1+$O$8</f>
        <v>4.9224725626530828E-5</v>
      </c>
      <c r="S471" s="4">
        <f>SUM($R$235:R471)</f>
        <v>2.3810836831703656E-2</v>
      </c>
      <c r="T471">
        <f t="shared" si="111"/>
        <v>4.9257993846656332E-5</v>
      </c>
      <c r="U471">
        <f t="shared" si="112"/>
        <v>2.3811225355898972E-2</v>
      </c>
      <c r="X471" s="1"/>
    </row>
    <row r="472" spans="1:24" x14ac:dyDescent="0.3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571.48599658184366</v>
      </c>
      <c r="E472">
        <f t="shared" si="100"/>
        <v>-230.67194220781573</v>
      </c>
      <c r="F472">
        <f t="shared" si="101"/>
        <v>37799.298984325142</v>
      </c>
      <c r="G472">
        <f t="shared" si="102"/>
        <v>-3298.6087735718397</v>
      </c>
      <c r="H472">
        <f t="shared" si="103"/>
        <v>80976.789617682225</v>
      </c>
      <c r="I472">
        <f t="shared" si="104"/>
        <v>81043.946576085829</v>
      </c>
      <c r="J472" s="41">
        <f t="shared" si="105"/>
        <v>616.28385441375053</v>
      </c>
      <c r="K472">
        <f t="shared" si="106"/>
        <v>30.574328190244852</v>
      </c>
      <c r="L472">
        <f t="shared" si="107"/>
        <v>37.78904886216079</v>
      </c>
      <c r="M472" s="41">
        <f t="shared" si="108"/>
        <v>72.241443687160128</v>
      </c>
      <c r="N472" s="5">
        <f t="shared" si="109"/>
        <v>2.1831938313824681E-7</v>
      </c>
      <c r="O472" s="4">
        <f>SUM($N$54:N472)*0.1+$O$30</f>
        <v>1.8318995585953903E-6</v>
      </c>
      <c r="P472" s="4">
        <f>SUM($O$235:O472)</f>
        <v>1.3785514533211113E-4</v>
      </c>
      <c r="Q472" s="5">
        <f t="shared" si="110"/>
        <v>-5.3594724234922825E-6</v>
      </c>
      <c r="R472" s="4">
        <f>SUM($Q$54:Q472)*0.1+$O$8</f>
        <v>4.8688778384181592E-5</v>
      </c>
      <c r="S472" s="4">
        <f>SUM($R$235:R472)</f>
        <v>2.3859525610087837E-2</v>
      </c>
      <c r="T472">
        <f t="shared" si="111"/>
        <v>4.8723228511016493E-5</v>
      </c>
      <c r="U472">
        <f t="shared" si="112"/>
        <v>2.3859923855275231E-2</v>
      </c>
      <c r="X472" s="1"/>
    </row>
    <row r="473" spans="1:24" x14ac:dyDescent="0.3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571.48599658184366</v>
      </c>
      <c r="E473">
        <f t="shared" si="100"/>
        <v>-230.67194220781573</v>
      </c>
      <c r="F473">
        <f t="shared" si="101"/>
        <v>37799.298984325142</v>
      </c>
      <c r="G473">
        <f t="shared" si="102"/>
        <v>-3321.6759677926216</v>
      </c>
      <c r="H473">
        <f t="shared" si="103"/>
        <v>81170.502176576192</v>
      </c>
      <c r="I473">
        <f t="shared" si="104"/>
        <v>81238.438899529399</v>
      </c>
      <c r="J473" s="41">
        <f t="shared" si="105"/>
        <v>616.28385441375053</v>
      </c>
      <c r="K473">
        <f t="shared" si="106"/>
        <v>30.647701617609524</v>
      </c>
      <c r="L473">
        <f t="shared" si="107"/>
        <v>37.78904886216079</v>
      </c>
      <c r="M473" s="41">
        <f t="shared" si="108"/>
        <v>72.272527672431337</v>
      </c>
      <c r="N473" s="5">
        <f t="shared" si="109"/>
        <v>2.1984609211124154E-7</v>
      </c>
      <c r="O473" s="4">
        <f>SUM($N$54:N473)*0.1+$O$30</f>
        <v>1.8538841678065145E-6</v>
      </c>
      <c r="P473" s="4">
        <f>SUM($O$235:O473)</f>
        <v>1.3970902949991766E-4</v>
      </c>
      <c r="Q473" s="5">
        <f t="shared" si="110"/>
        <v>-5.3722933456648947E-6</v>
      </c>
      <c r="R473" s="4">
        <f>SUM($Q$54:Q473)*0.1+$O$8</f>
        <v>4.8151549049615106E-5</v>
      </c>
      <c r="S473" s="4">
        <f>SUM($R$235:R473)</f>
        <v>2.3907677159137452E-2</v>
      </c>
      <c r="T473">
        <f t="shared" si="111"/>
        <v>4.8187224057680813E-5</v>
      </c>
      <c r="U473">
        <f t="shared" si="112"/>
        <v>2.3908085363710464E-2</v>
      </c>
      <c r="X473" s="1"/>
    </row>
    <row r="474" spans="1:24" x14ac:dyDescent="0.3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571.48599658184366</v>
      </c>
      <c r="E474">
        <f t="shared" si="100"/>
        <v>-230.67194220781573</v>
      </c>
      <c r="F474">
        <f t="shared" si="101"/>
        <v>37799.298984325142</v>
      </c>
      <c r="G474">
        <f t="shared" si="102"/>
        <v>-3344.7431620134034</v>
      </c>
      <c r="H474">
        <f t="shared" si="103"/>
        <v>81364.214735470174</v>
      </c>
      <c r="I474">
        <f t="shared" si="104"/>
        <v>81432.934039856002</v>
      </c>
      <c r="J474" s="41">
        <f t="shared" si="105"/>
        <v>616.28385441375053</v>
      </c>
      <c r="K474">
        <f t="shared" si="106"/>
        <v>30.721076107660679</v>
      </c>
      <c r="L474">
        <f t="shared" si="107"/>
        <v>37.78904886216079</v>
      </c>
      <c r="M474" s="41">
        <f t="shared" si="108"/>
        <v>72.303673204983212</v>
      </c>
      <c r="N474" s="5">
        <f t="shared" si="109"/>
        <v>2.2137280108423626E-7</v>
      </c>
      <c r="O474" s="4">
        <f>SUM($N$54:N474)*0.1+$O$30</f>
        <v>1.8760214479149382E-6</v>
      </c>
      <c r="P474" s="4">
        <f>SUM($O$235:O474)</f>
        <v>1.415850509478326E-4</v>
      </c>
      <c r="Q474" s="5">
        <f t="shared" si="110"/>
        <v>-5.3851142678375086E-6</v>
      </c>
      <c r="R474" s="4">
        <f>SUM($Q$54:Q474)*0.1+$O$8</f>
        <v>4.7613037622831357E-5</v>
      </c>
      <c r="S474" s="4">
        <f>SUM($R$235:R474)</f>
        <v>2.3955290196760282E-2</v>
      </c>
      <c r="T474">
        <f t="shared" si="111"/>
        <v>4.7649982247071098E-5</v>
      </c>
      <c r="U474">
        <f t="shared" si="112"/>
        <v>2.3955708604373429E-2</v>
      </c>
      <c r="X474" s="1"/>
    </row>
    <row r="475" spans="1:24" x14ac:dyDescent="0.3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571.48599658184366</v>
      </c>
      <c r="E475">
        <f t="shared" si="100"/>
        <v>-230.67194220781573</v>
      </c>
      <c r="F475">
        <f t="shared" si="101"/>
        <v>37799.298984325142</v>
      </c>
      <c r="G475">
        <f t="shared" si="102"/>
        <v>-3367.8103562341853</v>
      </c>
      <c r="H475">
        <f t="shared" si="103"/>
        <v>81557.927294364141</v>
      </c>
      <c r="I475">
        <f t="shared" si="104"/>
        <v>81627.431976930078</v>
      </c>
      <c r="J475" s="41">
        <f t="shared" si="105"/>
        <v>616.28385441375053</v>
      </c>
      <c r="K475">
        <f t="shared" si="106"/>
        <v>30.794451652802049</v>
      </c>
      <c r="L475">
        <f t="shared" si="107"/>
        <v>37.78904886216079</v>
      </c>
      <c r="M475" s="41">
        <f t="shared" si="108"/>
        <v>72.334880205313752</v>
      </c>
      <c r="N475" s="5">
        <f t="shared" si="109"/>
        <v>2.2289951005723096E-7</v>
      </c>
      <c r="O475" s="4">
        <f>SUM($N$54:N475)*0.1+$O$30</f>
        <v>1.8983113989206614E-6</v>
      </c>
      <c r="P475" s="4">
        <f>SUM($O$235:O475)</f>
        <v>1.4348336234675326E-4</v>
      </c>
      <c r="Q475" s="5">
        <f t="shared" si="110"/>
        <v>-5.3979351900101216E-6</v>
      </c>
      <c r="R475" s="4">
        <f>SUM($Q$54:Q475)*0.1+$O$8</f>
        <v>4.7073244103830344E-5</v>
      </c>
      <c r="S475" s="4">
        <f>SUM($R$235:R475)</f>
        <v>2.4002363440864111E-2</v>
      </c>
      <c r="T475">
        <f t="shared" si="111"/>
        <v>4.7111504928478677E-5</v>
      </c>
      <c r="U475">
        <f t="shared" si="112"/>
        <v>2.4002792300534544E-2</v>
      </c>
      <c r="X475" s="1"/>
    </row>
    <row r="476" spans="1:24" x14ac:dyDescent="0.3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571.48599658184366</v>
      </c>
      <c r="E476">
        <f t="shared" si="100"/>
        <v>-230.67194220781573</v>
      </c>
      <c r="F476">
        <f t="shared" si="101"/>
        <v>37799.298984325142</v>
      </c>
      <c r="G476">
        <f t="shared" si="102"/>
        <v>-3390.8775504549671</v>
      </c>
      <c r="H476">
        <f t="shared" si="103"/>
        <v>81751.639853258137</v>
      </c>
      <c r="I476">
        <f t="shared" si="104"/>
        <v>81821.932690807327</v>
      </c>
      <c r="J476" s="41">
        <f t="shared" si="105"/>
        <v>616.28385441375053</v>
      </c>
      <c r="K476">
        <f t="shared" si="106"/>
        <v>30.867828245509525</v>
      </c>
      <c r="L476">
        <f t="shared" si="107"/>
        <v>37.78904886216079</v>
      </c>
      <c r="M476" s="41">
        <f t="shared" si="108"/>
        <v>72.366148593901301</v>
      </c>
      <c r="N476" s="5">
        <f t="shared" si="109"/>
        <v>2.2442621903022568E-7</v>
      </c>
      <c r="O476" s="4">
        <f>SUM($N$54:N476)*0.1+$O$30</f>
        <v>1.920754020823684E-6</v>
      </c>
      <c r="P476" s="4">
        <f>SUM($O$235:O476)</f>
        <v>1.4540411636757694E-4</v>
      </c>
      <c r="Q476" s="5">
        <f t="shared" si="110"/>
        <v>-5.4107561121827363E-6</v>
      </c>
      <c r="R476" s="4">
        <f>SUM($Q$54:Q476)*0.1+$O$8</f>
        <v>4.6532168492612069E-5</v>
      </c>
      <c r="S476" s="4">
        <f>SUM($R$235:R476)</f>
        <v>2.4048895609356722E-2</v>
      </c>
      <c r="T476">
        <f t="shared" si="111"/>
        <v>4.6571794045681236E-5</v>
      </c>
      <c r="U476">
        <f t="shared" si="112"/>
        <v>2.4049335175567611E-2</v>
      </c>
      <c r="X476" s="1"/>
    </row>
    <row r="477" spans="1:24" x14ac:dyDescent="0.3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571.48599658184366</v>
      </c>
      <c r="E477">
        <f t="shared" si="100"/>
        <v>-230.67194220781573</v>
      </c>
      <c r="F477">
        <f t="shared" si="101"/>
        <v>37799.298984325142</v>
      </c>
      <c r="G477">
        <f t="shared" si="102"/>
        <v>-3413.944744675749</v>
      </c>
      <c r="H477">
        <f t="shared" si="103"/>
        <v>81945.352412152104</v>
      </c>
      <c r="I477">
        <f t="shared" si="104"/>
        <v>82016.436161732243</v>
      </c>
      <c r="J477" s="41">
        <f t="shared" si="105"/>
        <v>616.28385441375053</v>
      </c>
      <c r="K477">
        <f t="shared" si="106"/>
        <v>30.941205878330223</v>
      </c>
      <c r="L477">
        <f t="shared" si="107"/>
        <v>37.78904886216079</v>
      </c>
      <c r="M477" s="41">
        <f t="shared" si="108"/>
        <v>72.397478291205317</v>
      </c>
      <c r="N477" s="5">
        <f t="shared" si="109"/>
        <v>2.2595292800322041E-7</v>
      </c>
      <c r="O477" s="4">
        <f>SUM($N$54:N477)*0.1+$O$30</f>
        <v>1.9433493136240059E-6</v>
      </c>
      <c r="P477" s="4">
        <f>SUM($O$235:O477)</f>
        <v>1.4734746568120094E-4</v>
      </c>
      <c r="Q477" s="5">
        <f t="shared" si="110"/>
        <v>-5.4235770343553485E-6</v>
      </c>
      <c r="R477" s="4">
        <f>SUM($Q$54:Q477)*0.1+$O$8</f>
        <v>4.5989810789176543E-5</v>
      </c>
      <c r="S477" s="4">
        <f>SUM($R$235:R477)</f>
        <v>2.4094885420145897E-2</v>
      </c>
      <c r="T477">
        <f t="shared" si="111"/>
        <v>4.6030851642990726E-5</v>
      </c>
      <c r="U477">
        <f t="shared" si="112"/>
        <v>2.4095335952951599E-2</v>
      </c>
      <c r="X477" s="1"/>
    </row>
    <row r="478" spans="1:24" x14ac:dyDescent="0.3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571.48599658184366</v>
      </c>
      <c r="E478">
        <f t="shared" si="100"/>
        <v>-230.67194220781573</v>
      </c>
      <c r="F478">
        <f t="shared" si="101"/>
        <v>37799.298984325142</v>
      </c>
      <c r="G478">
        <f t="shared" si="102"/>
        <v>-3437.0119388965313</v>
      </c>
      <c r="H478">
        <f t="shared" si="103"/>
        <v>82139.064971046071</v>
      </c>
      <c r="I478">
        <f t="shared" si="104"/>
        <v>82210.942370136137</v>
      </c>
      <c r="J478" s="41">
        <f t="shared" si="105"/>
        <v>616.28385441375053</v>
      </c>
      <c r="K478">
        <f t="shared" si="106"/>
        <v>31.014584543881728</v>
      </c>
      <c r="L478">
        <f t="shared" si="107"/>
        <v>37.78904886216079</v>
      </c>
      <c r="M478" s="41">
        <f t="shared" si="108"/>
        <v>72.428869217667028</v>
      </c>
      <c r="N478" s="5">
        <f t="shared" si="109"/>
        <v>2.2747963697621516E-7</v>
      </c>
      <c r="O478" s="4">
        <f>SUM($N$54:N478)*0.1+$O$30</f>
        <v>1.9660972773216276E-6</v>
      </c>
      <c r="P478" s="4">
        <f>SUM($O$235:O478)</f>
        <v>1.4931356295852256E-4</v>
      </c>
      <c r="Q478" s="5">
        <f t="shared" si="110"/>
        <v>-5.4363979565279615E-6</v>
      </c>
      <c r="R478" s="4">
        <f>SUM($Q$54:Q478)*0.1+$O$8</f>
        <v>4.5446170993523741E-5</v>
      </c>
      <c r="S478" s="4">
        <f>SUM($R$235:R478)</f>
        <v>2.414033159113942E-2</v>
      </c>
      <c r="T478">
        <f t="shared" si="111"/>
        <v>4.5488679871771289E-5</v>
      </c>
      <c r="U478">
        <f t="shared" si="112"/>
        <v>2.4140793356272432E-2</v>
      </c>
      <c r="X478" s="1"/>
    </row>
    <row r="479" spans="1:24" x14ac:dyDescent="0.3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571.48599658184366</v>
      </c>
      <c r="E479">
        <f t="shared" si="100"/>
        <v>-230.67194220781573</v>
      </c>
      <c r="F479">
        <f t="shared" si="101"/>
        <v>37799.298984325142</v>
      </c>
      <c r="G479">
        <f t="shared" si="102"/>
        <v>-3460.0791331173132</v>
      </c>
      <c r="H479">
        <f t="shared" si="103"/>
        <v>82332.777529940067</v>
      </c>
      <c r="I479">
        <f t="shared" si="104"/>
        <v>82405.451296634725</v>
      </c>
      <c r="J479" s="41">
        <f t="shared" si="105"/>
        <v>616.28385441375053</v>
      </c>
      <c r="K479">
        <f t="shared" si="106"/>
        <v>31.087964234851206</v>
      </c>
      <c r="L479">
        <f t="shared" si="107"/>
        <v>37.78904886216079</v>
      </c>
      <c r="M479" s="41">
        <f t="shared" si="108"/>
        <v>72.460321293710223</v>
      </c>
      <c r="N479" s="5">
        <f t="shared" si="109"/>
        <v>2.2900634594920986E-7</v>
      </c>
      <c r="O479" s="4">
        <f>SUM($N$54:N479)*0.1+$O$30</f>
        <v>1.9889979119165486E-6</v>
      </c>
      <c r="P479" s="4">
        <f>SUM($O$235:O479)</f>
        <v>1.5130256087043912E-4</v>
      </c>
      <c r="Q479" s="5">
        <f t="shared" si="110"/>
        <v>-5.4492188787005762E-6</v>
      </c>
      <c r="R479" s="4">
        <f>SUM($Q$54:Q479)*0.1+$O$8</f>
        <v>4.4901249105653689E-5</v>
      </c>
      <c r="S479" s="4">
        <f>SUM($R$235:R479)</f>
        <v>2.4185232840245072E-2</v>
      </c>
      <c r="T479">
        <f t="shared" si="111"/>
        <v>4.4945280997470414E-5</v>
      </c>
      <c r="U479">
        <f t="shared" si="112"/>
        <v>2.4185706109224818E-2</v>
      </c>
      <c r="X479" s="1"/>
    </row>
    <row r="480" spans="1:24" x14ac:dyDescent="0.3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571.48599658184366</v>
      </c>
      <c r="E480">
        <f t="shared" si="100"/>
        <v>-230.67194220781573</v>
      </c>
      <c r="F480">
        <f t="shared" si="101"/>
        <v>37799.298984325142</v>
      </c>
      <c r="G480">
        <f t="shared" si="102"/>
        <v>-3483.146327338095</v>
      </c>
      <c r="H480">
        <f t="shared" si="103"/>
        <v>82526.490088834034</v>
      </c>
      <c r="I480">
        <f t="shared" si="104"/>
        <v>82599.96292202601</v>
      </c>
      <c r="J480" s="41">
        <f t="shared" si="105"/>
        <v>616.28385441375053</v>
      </c>
      <c r="K480">
        <f t="shared" si="106"/>
        <v>31.161344943994582</v>
      </c>
      <c r="L480">
        <f t="shared" si="107"/>
        <v>37.78904886216079</v>
      </c>
      <c r="M480" s="41">
        <f t="shared" si="108"/>
        <v>72.491834439741865</v>
      </c>
      <c r="N480" s="5">
        <f t="shared" si="109"/>
        <v>2.3053305492220458E-7</v>
      </c>
      <c r="O480" s="4">
        <f>SUM($N$54:N480)*0.1+$O$30</f>
        <v>2.0120512174087689E-6</v>
      </c>
      <c r="P480" s="4">
        <f>SUM($O$235:O480)</f>
        <v>1.533146120878479E-4</v>
      </c>
      <c r="Q480" s="5">
        <f t="shared" si="110"/>
        <v>-5.4620398008731892E-6</v>
      </c>
      <c r="R480" s="4">
        <f>SUM($Q$54:Q480)*0.1+$O$8</f>
        <v>4.4355045125566361E-5</v>
      </c>
      <c r="S480" s="4">
        <f>SUM($R$235:R480)</f>
        <v>2.4229587885370638E-2</v>
      </c>
      <c r="T480">
        <f t="shared" si="111"/>
        <v>4.4400657407210811E-5</v>
      </c>
      <c r="U480">
        <f t="shared" si="112"/>
        <v>2.4230072935614105E-2</v>
      </c>
      <c r="X480" s="1"/>
    </row>
    <row r="481" spans="1:24" x14ac:dyDescent="0.3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571.48599658184366</v>
      </c>
      <c r="E481">
        <f t="shared" si="100"/>
        <v>-230.67194220781573</v>
      </c>
      <c r="F481">
        <f t="shared" si="101"/>
        <v>37799.298984325142</v>
      </c>
      <c r="G481">
        <f t="shared" si="102"/>
        <v>-3506.2135215588769</v>
      </c>
      <c r="H481">
        <f t="shared" si="103"/>
        <v>82720.202647728016</v>
      </c>
      <c r="I481">
        <f t="shared" si="104"/>
        <v>82794.47722728824</v>
      </c>
      <c r="J481" s="41">
        <f t="shared" si="105"/>
        <v>616.28385441375053</v>
      </c>
      <c r="K481">
        <f t="shared" si="106"/>
        <v>31.234726664135785</v>
      </c>
      <c r="L481">
        <f t="shared" si="107"/>
        <v>37.78904886216079</v>
      </c>
      <c r="M481" s="41">
        <f t="shared" si="108"/>
        <v>72.52340857615286</v>
      </c>
      <c r="N481" s="5">
        <f t="shared" si="109"/>
        <v>2.3205976389519931E-7</v>
      </c>
      <c r="O481" s="4">
        <f>SUM($N$54:N481)*0.1+$O$30</f>
        <v>2.0352571937982886E-6</v>
      </c>
      <c r="P481" s="4">
        <f>SUM($O$235:O481)</f>
        <v>1.553498692816462E-4</v>
      </c>
      <c r="Q481" s="5">
        <f t="shared" si="110"/>
        <v>-5.4748607230458031E-6</v>
      </c>
      <c r="R481" s="4">
        <f>SUM($Q$54:Q481)*0.1+$O$8</f>
        <v>4.3807559053261782E-5</v>
      </c>
      <c r="S481" s="4">
        <f>SUM($R$235:R481)</f>
        <v>2.42733954444239E-2</v>
      </c>
      <c r="T481">
        <f t="shared" si="111"/>
        <v>4.3854811617996101E-5</v>
      </c>
      <c r="U481">
        <f t="shared" si="112"/>
        <v>2.4273892559358187E-2</v>
      </c>
      <c r="X481" s="1"/>
    </row>
    <row r="482" spans="1:24" x14ac:dyDescent="0.3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571.48599658184366</v>
      </c>
      <c r="E482">
        <f t="shared" si="100"/>
        <v>-230.67194220781573</v>
      </c>
      <c r="F482">
        <f t="shared" si="101"/>
        <v>37799.298984325142</v>
      </c>
      <c r="G482">
        <f t="shared" si="102"/>
        <v>-3529.2807157796587</v>
      </c>
      <c r="H482">
        <f t="shared" si="103"/>
        <v>82913.915206621998</v>
      </c>
      <c r="I482">
        <f t="shared" si="104"/>
        <v>82988.994193577717</v>
      </c>
      <c r="J482" s="41">
        <f t="shared" si="105"/>
        <v>616.28385441375053</v>
      </c>
      <c r="K482">
        <f t="shared" si="106"/>
        <v>31.308109388165914</v>
      </c>
      <c r="L482">
        <f t="shared" si="107"/>
        <v>37.78904886216079</v>
      </c>
      <c r="M482" s="41">
        <f t="shared" si="108"/>
        <v>72.555043623318767</v>
      </c>
      <c r="N482" s="5">
        <f t="shared" si="109"/>
        <v>2.33586472868194E-7</v>
      </c>
      <c r="O482" s="4">
        <f>SUM($N$54:N482)*0.1+$O$30</f>
        <v>2.058615841085108E-6</v>
      </c>
      <c r="P482" s="4">
        <f>SUM($O$235:O482)</f>
        <v>1.5740848512273131E-4</v>
      </c>
      <c r="Q482" s="5">
        <f t="shared" si="110"/>
        <v>-5.4876816452184161E-6</v>
      </c>
      <c r="R482" s="4">
        <f>SUM($Q$54:Q482)*0.1+$O$8</f>
        <v>4.3258790888739941E-5</v>
      </c>
      <c r="S482" s="4">
        <f>SUM($R$235:R482)</f>
        <v>2.4316654235312641E-2</v>
      </c>
      <c r="T482">
        <f t="shared" si="111"/>
        <v>4.3307746285588405E-5</v>
      </c>
      <c r="U482">
        <f t="shared" si="112"/>
        <v>2.4317163704489404E-2</v>
      </c>
      <c r="X482" s="1"/>
    </row>
    <row r="483" spans="1:24" x14ac:dyDescent="0.3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571.48599658184366</v>
      </c>
      <c r="E483">
        <f t="shared" si="100"/>
        <v>-230.67194220781573</v>
      </c>
      <c r="F483">
        <f t="shared" si="101"/>
        <v>37799.298984325142</v>
      </c>
      <c r="G483">
        <f t="shared" si="102"/>
        <v>-3552.3479100004406</v>
      </c>
      <c r="H483">
        <f t="shared" si="103"/>
        <v>83107.627765515965</v>
      </c>
      <c r="I483">
        <f t="shared" si="104"/>
        <v>83183.51380222672</v>
      </c>
      <c r="J483" s="41">
        <f t="shared" si="105"/>
        <v>616.28385441375053</v>
      </c>
      <c r="K483">
        <f t="shared" si="106"/>
        <v>31.381493109042452</v>
      </c>
      <c r="L483">
        <f t="shared" si="107"/>
        <v>37.78904886216079</v>
      </c>
      <c r="M483" s="41">
        <f t="shared" si="108"/>
        <v>72.586739501600476</v>
      </c>
      <c r="N483" s="5">
        <f t="shared" si="109"/>
        <v>2.3511318184118873E-7</v>
      </c>
      <c r="O483" s="4">
        <f>SUM($N$54:N483)*0.1+$O$30</f>
        <v>2.0821271592692268E-6</v>
      </c>
      <c r="P483" s="4">
        <f>SUM($O$235:O483)</f>
        <v>1.5949061228200055E-4</v>
      </c>
      <c r="Q483" s="5">
        <f t="shared" si="110"/>
        <v>-5.5005025673910292E-6</v>
      </c>
      <c r="R483" s="4">
        <f>SUM($Q$54:Q483)*0.1+$O$8</f>
        <v>4.2708740632000849E-5</v>
      </c>
      <c r="S483" s="4">
        <f>SUM($R$235:R483)</f>
        <v>2.435936297594464E-2</v>
      </c>
      <c r="T483">
        <f t="shared" si="111"/>
        <v>4.2759464214123245E-5</v>
      </c>
      <c r="U483">
        <f t="shared" si="112"/>
        <v>2.4359885095156516E-2</v>
      </c>
      <c r="X483" s="1"/>
    </row>
    <row r="484" spans="1:24" x14ac:dyDescent="0.3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571.48599658184366</v>
      </c>
      <c r="E484">
        <f t="shared" si="100"/>
        <v>-230.67194220781573</v>
      </c>
      <c r="F484">
        <f t="shared" si="101"/>
        <v>37799.298984325142</v>
      </c>
      <c r="G484">
        <f t="shared" si="102"/>
        <v>-3575.4151042212225</v>
      </c>
      <c r="H484">
        <f t="shared" si="103"/>
        <v>83301.340324409946</v>
      </c>
      <c r="I484">
        <f t="shared" si="104"/>
        <v>83378.036034741541</v>
      </c>
      <c r="J484" s="41">
        <f t="shared" si="105"/>
        <v>616.28385441375053</v>
      </c>
      <c r="K484">
        <f t="shared" si="106"/>
        <v>31.454877819788535</v>
      </c>
      <c r="L484">
        <f t="shared" si="107"/>
        <v>37.78904886216079</v>
      </c>
      <c r="M484" s="41">
        <f t="shared" si="108"/>
        <v>72.618496131344884</v>
      </c>
      <c r="N484" s="5">
        <f t="shared" si="109"/>
        <v>2.3663989081418345E-7</v>
      </c>
      <c r="O484" s="4">
        <f>SUM($N$54:N484)*0.1+$O$30</f>
        <v>2.1057911483506453E-6</v>
      </c>
      <c r="P484" s="4">
        <f>SUM($O$235:O484)</f>
        <v>1.6159640343035121E-4</v>
      </c>
      <c r="Q484" s="5">
        <f t="shared" si="110"/>
        <v>-5.513323489563643E-6</v>
      </c>
      <c r="R484" s="4">
        <f>SUM($Q$54:Q484)*0.1+$O$8</f>
        <v>4.2157408283044481E-5</v>
      </c>
      <c r="S484" s="4">
        <f>SUM($R$235:R484)</f>
        <v>2.4401520384227684E-2</v>
      </c>
      <c r="T484">
        <f t="shared" si="111"/>
        <v>4.2209968366533745E-5</v>
      </c>
      <c r="U484">
        <f t="shared" si="112"/>
        <v>2.4402055455626698E-2</v>
      </c>
      <c r="X484" s="1"/>
    </row>
    <row r="485" spans="1:24" x14ac:dyDescent="0.3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571.48599658184366</v>
      </c>
      <c r="E485">
        <f t="shared" si="100"/>
        <v>-230.67194220781573</v>
      </c>
      <c r="F485">
        <f t="shared" si="101"/>
        <v>37799.298984325142</v>
      </c>
      <c r="G485">
        <f t="shared" si="102"/>
        <v>-3598.4822984420043</v>
      </c>
      <c r="H485">
        <f t="shared" si="103"/>
        <v>83495.052883303928</v>
      </c>
      <c r="I485">
        <f t="shared" si="104"/>
        <v>83572.560872800357</v>
      </c>
      <c r="J485" s="41">
        <f t="shared" si="105"/>
        <v>616.28385441375053</v>
      </c>
      <c r="K485">
        <f t="shared" si="106"/>
        <v>31.528263513492149</v>
      </c>
      <c r="L485">
        <f t="shared" si="107"/>
        <v>37.78904886216079</v>
      </c>
      <c r="M485" s="41">
        <f t="shared" si="108"/>
        <v>72.650313432885667</v>
      </c>
      <c r="N485" s="5">
        <f t="shared" si="109"/>
        <v>2.3816659978717818E-7</v>
      </c>
      <c r="O485" s="4">
        <f>SUM($N$54:N485)*0.1+$O$30</f>
        <v>2.1296078083293631E-6</v>
      </c>
      <c r="P485" s="4">
        <f>SUM($O$235:O485)</f>
        <v>1.6372601123868058E-4</v>
      </c>
      <c r="Q485" s="5">
        <f t="shared" si="110"/>
        <v>-5.5261444117362569E-6</v>
      </c>
      <c r="R485" s="4">
        <f>SUM($Q$54:Q485)*0.1+$O$8</f>
        <v>4.160479384187085E-5</v>
      </c>
      <c r="S485" s="4">
        <f>SUM($R$235:R485)</f>
        <v>2.4443125178069555E-2</v>
      </c>
      <c r="T485">
        <f t="shared" si="111"/>
        <v>4.1659261875864678E-5</v>
      </c>
      <c r="U485">
        <f t="shared" si="112"/>
        <v>2.4443673510287565E-2</v>
      </c>
      <c r="X485" s="1"/>
    </row>
    <row r="486" spans="1:24" x14ac:dyDescent="0.3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571.48599658184366</v>
      </c>
      <c r="E486">
        <f t="shared" si="100"/>
        <v>-230.67194220781573</v>
      </c>
      <c r="F486">
        <f t="shared" si="101"/>
        <v>37799.298984325142</v>
      </c>
      <c r="G486">
        <f t="shared" si="102"/>
        <v>-3621.5494926627862</v>
      </c>
      <c r="H486">
        <f t="shared" si="103"/>
        <v>83688.76544219791</v>
      </c>
      <c r="I486">
        <f t="shared" si="104"/>
        <v>83767.08829825127</v>
      </c>
      <c r="J486" s="41">
        <f t="shared" si="105"/>
        <v>616.28385441375053</v>
      </c>
      <c r="K486">
        <f t="shared" si="106"/>
        <v>31.60165018330537</v>
      </c>
      <c r="L486">
        <f t="shared" si="107"/>
        <v>37.78904886216079</v>
      </c>
      <c r="M486" s="41">
        <f t="shared" si="108"/>
        <v>72.682191326543887</v>
      </c>
      <c r="N486" s="5">
        <f t="shared" si="109"/>
        <v>2.3969330876017287E-7</v>
      </c>
      <c r="O486" s="4">
        <f>SUM($N$54:N486)*0.1+$O$30</f>
        <v>2.1535771392053803E-6</v>
      </c>
      <c r="P486" s="4">
        <f>SUM($O$235:O486)</f>
        <v>1.6587958837788595E-4</v>
      </c>
      <c r="Q486" s="5">
        <f t="shared" si="110"/>
        <v>-5.5389653339088708E-6</v>
      </c>
      <c r="R486" s="4">
        <f>SUM($Q$54:Q486)*0.1+$O$8</f>
        <v>4.1050897308479955E-5</v>
      </c>
      <c r="S486" s="4">
        <f>SUM($R$235:R486)</f>
        <v>2.4484176075378034E-2</v>
      </c>
      <c r="T486">
        <f t="shared" si="111"/>
        <v>4.1107348057565995E-5</v>
      </c>
      <c r="U486">
        <f t="shared" si="112"/>
        <v>2.448473798364921E-2</v>
      </c>
      <c r="X486" s="1"/>
    </row>
    <row r="487" spans="1:24" x14ac:dyDescent="0.3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571.48599658184366</v>
      </c>
      <c r="E487">
        <f t="shared" si="100"/>
        <v>-230.67194220781573</v>
      </c>
      <c r="F487">
        <f t="shared" si="101"/>
        <v>37799.298984325142</v>
      </c>
      <c r="G487">
        <f t="shared" si="102"/>
        <v>-3644.616686883568</v>
      </c>
      <c r="H487">
        <f t="shared" si="103"/>
        <v>83882.478001091877</v>
      </c>
      <c r="I487">
        <f t="shared" si="104"/>
        <v>83961.618293110412</v>
      </c>
      <c r="J487" s="41">
        <f t="shared" si="105"/>
        <v>616.28385441375053</v>
      </c>
      <c r="K487">
        <f t="shared" si="106"/>
        <v>31.675037822443677</v>
      </c>
      <c r="L487">
        <f t="shared" si="107"/>
        <v>37.78904886216079</v>
      </c>
      <c r="M487" s="41">
        <f t="shared" si="108"/>
        <v>72.714129732628749</v>
      </c>
      <c r="N487" s="5">
        <f t="shared" si="109"/>
        <v>2.4122001773316763E-7</v>
      </c>
      <c r="O487" s="4">
        <f>SUM($N$54:N487)*0.1+$O$30</f>
        <v>2.1776991409786972E-6</v>
      </c>
      <c r="P487" s="4">
        <f>SUM($O$235:O487)</f>
        <v>1.6805728751886464E-4</v>
      </c>
      <c r="Q487" s="5">
        <f t="shared" si="110"/>
        <v>-5.5517862560814829E-6</v>
      </c>
      <c r="R487" s="4">
        <f>SUM($Q$54:Q487)*0.1+$O$8</f>
        <v>4.0495718682871811E-5</v>
      </c>
      <c r="S487" s="4">
        <f>SUM($R$235:R487)</f>
        <v>2.4524671794060905E-2</v>
      </c>
      <c r="T487">
        <f t="shared" si="111"/>
        <v>4.0554230422866028E-5</v>
      </c>
      <c r="U487">
        <f t="shared" si="112"/>
        <v>2.4525247600346356E-2</v>
      </c>
      <c r="X487" s="1"/>
    </row>
    <row r="488" spans="1:24" x14ac:dyDescent="0.3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571.48599658184366</v>
      </c>
      <c r="E488">
        <f t="shared" si="100"/>
        <v>-230.67194220781573</v>
      </c>
      <c r="F488">
        <f t="shared" si="101"/>
        <v>37799.298984325142</v>
      </c>
      <c r="G488">
        <f t="shared" si="102"/>
        <v>-3667.6838811043503</v>
      </c>
      <c r="H488">
        <f t="shared" si="103"/>
        <v>84076.190559985873</v>
      </c>
      <c r="I488">
        <f t="shared" si="104"/>
        <v>84156.150839559967</v>
      </c>
      <c r="J488" s="41">
        <f t="shared" si="105"/>
        <v>616.28385441375053</v>
      </c>
      <c r="K488">
        <f t="shared" si="106"/>
        <v>31.74842642418519</v>
      </c>
      <c r="L488">
        <f t="shared" si="107"/>
        <v>37.78904886216079</v>
      </c>
      <c r="M488" s="41">
        <f t="shared" si="108"/>
        <v>72.746128571438277</v>
      </c>
      <c r="N488" s="5">
        <f t="shared" si="109"/>
        <v>2.4274672670616232E-7</v>
      </c>
      <c r="O488" s="4">
        <f>SUM($N$54:N488)*0.1+$O$30</f>
        <v>2.2019738136493139E-6</v>
      </c>
      <c r="P488" s="4">
        <f>SUM($O$235:O488)</f>
        <v>1.7025926133251395E-4</v>
      </c>
      <c r="Q488" s="5">
        <f t="shared" si="110"/>
        <v>-5.5646071782540976E-6</v>
      </c>
      <c r="R488" s="4">
        <f>SUM($Q$54:Q488)*0.1+$O$8</f>
        <v>3.9939257965046404E-5</v>
      </c>
      <c r="S488" s="4">
        <f>SUM($R$235:R488)</f>
        <v>2.4564611052025953E-2</v>
      </c>
      <c r="T488">
        <f t="shared" si="111"/>
        <v>3.9999912693336219E-5</v>
      </c>
      <c r="U488">
        <f t="shared" si="112"/>
        <v>2.4565201085140442E-2</v>
      </c>
      <c r="X488" s="1"/>
    </row>
    <row r="489" spans="1:24" x14ac:dyDescent="0.3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571.48599658184366</v>
      </c>
      <c r="E489">
        <f t="shared" si="100"/>
        <v>-230.67194220781573</v>
      </c>
      <c r="F489">
        <f t="shared" si="101"/>
        <v>37799.298984325142</v>
      </c>
      <c r="G489">
        <f t="shared" si="102"/>
        <v>-3690.7510753251322</v>
      </c>
      <c r="H489">
        <f t="shared" si="103"/>
        <v>84269.90311887984</v>
      </c>
      <c r="I489">
        <f t="shared" si="104"/>
        <v>84350.685919946176</v>
      </c>
      <c r="J489" s="41">
        <f t="shared" si="105"/>
        <v>616.28385441375053</v>
      </c>
      <c r="K489">
        <f t="shared" si="106"/>
        <v>31.821815981869918</v>
      </c>
      <c r="L489">
        <f t="shared" si="107"/>
        <v>37.78904886216079</v>
      </c>
      <c r="M489" s="41">
        <f t="shared" si="108"/>
        <v>72.778187763259936</v>
      </c>
      <c r="N489" s="5">
        <f t="shared" si="109"/>
        <v>2.4427343567915707E-7</v>
      </c>
      <c r="O489" s="4">
        <f>SUM($N$54:N489)*0.1+$O$30</f>
        <v>2.2264011572172295E-6</v>
      </c>
      <c r="P489" s="4">
        <f>SUM($O$235:O489)</f>
        <v>1.7248566248973118E-4</v>
      </c>
      <c r="Q489" s="5">
        <f t="shared" si="110"/>
        <v>-5.5774281004267107E-6</v>
      </c>
      <c r="R489" s="4">
        <f>SUM($Q$54:Q489)*0.1+$O$8</f>
        <v>3.9381515155003733E-5</v>
      </c>
      <c r="S489" s="4">
        <f>SUM($R$235:R489)</f>
        <v>2.4603992567180957E-2</v>
      </c>
      <c r="T489">
        <f t="shared" si="111"/>
        <v>3.9444398816773047E-5</v>
      </c>
      <c r="U489">
        <f t="shared" si="112"/>
        <v>2.4604597162921817E-2</v>
      </c>
      <c r="X489" s="1"/>
    </row>
    <row r="490" spans="1:24" x14ac:dyDescent="0.3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571.48599658184366</v>
      </c>
      <c r="E490">
        <f t="shared" si="100"/>
        <v>-230.67194220781573</v>
      </c>
      <c r="F490">
        <f t="shared" si="101"/>
        <v>37799.298984325142</v>
      </c>
      <c r="G490">
        <f t="shared" si="102"/>
        <v>-3713.8182695459141</v>
      </c>
      <c r="H490">
        <f t="shared" si="103"/>
        <v>84463.615677773807</v>
      </c>
      <c r="I490">
        <f t="shared" si="104"/>
        <v>84545.223516777638</v>
      </c>
      <c r="J490" s="41">
        <f t="shared" si="105"/>
        <v>616.28385441375053</v>
      </c>
      <c r="K490">
        <f t="shared" si="106"/>
        <v>31.89520648889912</v>
      </c>
      <c r="L490">
        <f t="shared" si="107"/>
        <v>37.78904886216079</v>
      </c>
      <c r="M490" s="41">
        <f t="shared" si="108"/>
        <v>72.810307228371457</v>
      </c>
      <c r="N490" s="5">
        <f t="shared" si="109"/>
        <v>2.4580014465215177E-7</v>
      </c>
      <c r="O490" s="4">
        <f>SUM($N$54:N490)*0.1+$O$30</f>
        <v>2.2509811716824448E-6</v>
      </c>
      <c r="P490" s="4">
        <f>SUM($O$235:O490)</f>
        <v>1.7473664366141363E-4</v>
      </c>
      <c r="Q490" s="5">
        <f t="shared" si="110"/>
        <v>-5.5902490225993237E-6</v>
      </c>
      <c r="R490" s="4">
        <f>SUM($Q$54:Q490)*0.1+$O$8</f>
        <v>3.8822490252743799E-5</v>
      </c>
      <c r="S490" s="4">
        <f>SUM($R$235:R490)</f>
        <v>2.4642815057433702E-2</v>
      </c>
      <c r="T490">
        <f t="shared" si="111"/>
        <v>3.8887692984537615E-5</v>
      </c>
      <c r="U490">
        <f t="shared" si="112"/>
        <v>2.4643434558711968E-2</v>
      </c>
      <c r="X490" s="1"/>
    </row>
    <row r="491" spans="1:24" x14ac:dyDescent="0.3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571.48599658184366</v>
      </c>
      <c r="E491">
        <f t="shared" si="100"/>
        <v>-230.67194220781573</v>
      </c>
      <c r="F491">
        <f t="shared" si="101"/>
        <v>37799.298984325142</v>
      </c>
      <c r="G491">
        <f t="shared" si="102"/>
        <v>-3736.8854637666959</v>
      </c>
      <c r="H491">
        <f t="shared" si="103"/>
        <v>84657.328236667803</v>
      </c>
      <c r="I491">
        <f t="shared" si="104"/>
        <v>84739.763612723298</v>
      </c>
      <c r="J491" s="41">
        <f t="shared" si="105"/>
        <v>616.28385441375053</v>
      </c>
      <c r="K491">
        <f t="shared" si="106"/>
        <v>31.968597938734554</v>
      </c>
      <c r="L491">
        <f t="shared" si="107"/>
        <v>37.78904886216079</v>
      </c>
      <c r="M491" s="41">
        <f t="shared" si="108"/>
        <v>72.842486887041346</v>
      </c>
      <c r="N491" s="5">
        <f t="shared" si="109"/>
        <v>2.4732685362514652E-7</v>
      </c>
      <c r="O491" s="4">
        <f>SUM($N$54:N491)*0.1+$O$30</f>
        <v>2.2757138570449595E-6</v>
      </c>
      <c r="P491" s="4">
        <f>SUM($O$235:O491)</f>
        <v>1.770123575184586E-4</v>
      </c>
      <c r="Q491" s="5">
        <f t="shared" si="110"/>
        <v>-5.6030699447719384E-6</v>
      </c>
      <c r="R491" s="4">
        <f>SUM($Q$54:Q491)*0.1+$O$8</f>
        <v>3.8262183258266615E-5</v>
      </c>
      <c r="S491" s="4">
        <f>SUM($R$235:R491)</f>
        <v>2.4681077240691969E-2</v>
      </c>
      <c r="T491">
        <f t="shared" si="111"/>
        <v>3.832979965051115E-5</v>
      </c>
      <c r="U491">
        <f t="shared" si="112"/>
        <v>2.4681711997665751E-2</v>
      </c>
      <c r="X491" s="1"/>
    </row>
    <row r="492" spans="1:24" x14ac:dyDescent="0.3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571.48599658184366</v>
      </c>
      <c r="E492">
        <f t="shared" si="100"/>
        <v>-230.67194220781573</v>
      </c>
      <c r="F492">
        <f t="shared" si="101"/>
        <v>37799.298984325142</v>
      </c>
      <c r="G492">
        <f t="shared" si="102"/>
        <v>-3759.9526579874778</v>
      </c>
      <c r="H492">
        <f t="shared" si="103"/>
        <v>84851.04079556177</v>
      </c>
      <c r="I492">
        <f t="shared" si="104"/>
        <v>84934.306190610601</v>
      </c>
      <c r="J492" s="41">
        <f t="shared" si="105"/>
        <v>616.28385441375053</v>
      </c>
      <c r="K492">
        <f t="shared" si="106"/>
        <v>32.041990324897768</v>
      </c>
      <c r="L492">
        <f t="shared" si="107"/>
        <v>37.78904886216079</v>
      </c>
      <c r="M492" s="41">
        <f t="shared" si="108"/>
        <v>72.874726659529713</v>
      </c>
      <c r="N492" s="5">
        <f t="shared" si="109"/>
        <v>2.4885356259814122E-7</v>
      </c>
      <c r="O492" s="4">
        <f>SUM($N$54:N492)*0.1+$O$30</f>
        <v>2.3005992133047735E-6</v>
      </c>
      <c r="P492" s="4">
        <f>SUM($O$235:O492)</f>
        <v>1.7931295673176336E-4</v>
      </c>
      <c r="Q492" s="5">
        <f t="shared" si="110"/>
        <v>-5.6158908669445506E-6</v>
      </c>
      <c r="R492" s="4">
        <f>SUM($Q$54:Q492)*0.1+$O$8</f>
        <v>3.7700594171572154E-5</v>
      </c>
      <c r="S492" s="4">
        <f>SUM($R$235:R492)</f>
        <v>2.471877783486354E-2</v>
      </c>
      <c r="T492">
        <f t="shared" si="111"/>
        <v>3.7770723551844212E-5</v>
      </c>
      <c r="U492">
        <f t="shared" si="112"/>
        <v>2.4719428205073696E-2</v>
      </c>
      <c r="X492" s="1"/>
    </row>
    <row r="493" spans="1:24" x14ac:dyDescent="0.3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571.48599658184366</v>
      </c>
      <c r="E493">
        <f t="shared" si="100"/>
        <v>-230.67194220781573</v>
      </c>
      <c r="F493">
        <f t="shared" si="101"/>
        <v>37799.298984325142</v>
      </c>
      <c r="G493">
        <f t="shared" si="102"/>
        <v>-3783.0198522082596</v>
      </c>
      <c r="H493">
        <f t="shared" si="103"/>
        <v>85044.753354455752</v>
      </c>
      <c r="I493">
        <f t="shared" si="104"/>
        <v>85128.851233423877</v>
      </c>
      <c r="J493" s="41">
        <f t="shared" si="105"/>
        <v>616.28385441375053</v>
      </c>
      <c r="K493">
        <f t="shared" si="106"/>
        <v>32.115383640969483</v>
      </c>
      <c r="L493">
        <f t="shared" si="107"/>
        <v>37.78904886216079</v>
      </c>
      <c r="M493" s="41">
        <f t="shared" si="108"/>
        <v>72.907026466088837</v>
      </c>
      <c r="N493" s="5">
        <f t="shared" si="109"/>
        <v>2.5038027157113592E-7</v>
      </c>
      <c r="O493" s="4">
        <f>SUM($N$54:N493)*0.1+$O$30</f>
        <v>2.3256372404618869E-6</v>
      </c>
      <c r="P493" s="4">
        <f>SUM($O$235:O493)</f>
        <v>1.8163859397222524E-4</v>
      </c>
      <c r="Q493" s="5">
        <f t="shared" si="110"/>
        <v>-5.6287117891171644E-6</v>
      </c>
      <c r="R493" s="4">
        <f>SUM($Q$54:Q493)*0.1+$O$8</f>
        <v>3.7137722992660444E-5</v>
      </c>
      <c r="S493" s="4">
        <f>SUM($R$235:R493)</f>
        <v>2.4755915557856202E-2</v>
      </c>
      <c r="T493">
        <f t="shared" si="111"/>
        <v>3.7210469731700556E-5</v>
      </c>
      <c r="U493">
        <f t="shared" si="112"/>
        <v>2.4756581906364355E-2</v>
      </c>
      <c r="X493" s="1"/>
    </row>
    <row r="494" spans="1:24" x14ac:dyDescent="0.3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571.48599658184366</v>
      </c>
      <c r="E494">
        <f t="shared" si="100"/>
        <v>-230.67194220781573</v>
      </c>
      <c r="F494">
        <f t="shared" si="101"/>
        <v>37799.298984325142</v>
      </c>
      <c r="G494">
        <f t="shared" si="102"/>
        <v>-3806.0870464290415</v>
      </c>
      <c r="H494">
        <f t="shared" si="103"/>
        <v>85238.465913349733</v>
      </c>
      <c r="I494">
        <f t="shared" si="104"/>
        <v>85323.398724302344</v>
      </c>
      <c r="J494" s="41">
        <f t="shared" si="105"/>
        <v>616.28385441375053</v>
      </c>
      <c r="K494">
        <f t="shared" si="106"/>
        <v>32.18877788058888</v>
      </c>
      <c r="L494">
        <f t="shared" si="107"/>
        <v>37.78904886216079</v>
      </c>
      <c r="M494" s="41">
        <f t="shared" si="108"/>
        <v>72.939386226963933</v>
      </c>
      <c r="N494" s="5">
        <f t="shared" si="109"/>
        <v>2.5190698054413067E-7</v>
      </c>
      <c r="O494" s="4">
        <f>SUM($N$54:N494)*0.1+$O$30</f>
        <v>2.3508279385163E-6</v>
      </c>
      <c r="P494" s="4">
        <f>SUM($O$235:O494)</f>
        <v>1.8398942191074155E-4</v>
      </c>
      <c r="Q494" s="5">
        <f t="shared" si="110"/>
        <v>-5.6415327112897783E-6</v>
      </c>
      <c r="R494" s="4">
        <f>SUM($Q$54:Q494)*0.1+$O$8</f>
        <v>3.6573569721531457E-5</v>
      </c>
      <c r="S494" s="4">
        <f>SUM($R$235:R494)</f>
        <v>2.4792489127577734E-2</v>
      </c>
      <c r="T494">
        <f t="shared" si="111"/>
        <v>3.6649043564221852E-5</v>
      </c>
      <c r="U494">
        <f t="shared" si="112"/>
        <v>2.4793171827106657E-2</v>
      </c>
      <c r="X494" s="1"/>
    </row>
    <row r="495" spans="1:24" x14ac:dyDescent="0.3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571.48599658184366</v>
      </c>
      <c r="E495">
        <f t="shared" si="100"/>
        <v>-230.67194220781573</v>
      </c>
      <c r="F495">
        <f t="shared" si="101"/>
        <v>37799.298984325142</v>
      </c>
      <c r="G495">
        <f t="shared" si="102"/>
        <v>-3829.1542406498234</v>
      </c>
      <c r="H495">
        <f t="shared" si="103"/>
        <v>85432.178472243701</v>
      </c>
      <c r="I495">
        <f t="shared" si="104"/>
        <v>85517.94864653844</v>
      </c>
      <c r="J495" s="41">
        <f t="shared" si="105"/>
        <v>616.28385441375053</v>
      </c>
      <c r="K495">
        <f t="shared" si="106"/>
        <v>32.262173037452925</v>
      </c>
      <c r="L495">
        <f t="shared" si="107"/>
        <v>37.78904886216079</v>
      </c>
      <c r="M495" s="41">
        <f t="shared" si="108"/>
        <v>72.971805862393751</v>
      </c>
      <c r="N495" s="5">
        <f t="shared" si="109"/>
        <v>2.5343368951712537E-7</v>
      </c>
      <c r="O495" s="4">
        <f>SUM($N$54:N495)*0.1+$O$30</f>
        <v>2.3761713074680124E-6</v>
      </c>
      <c r="P495" s="4">
        <f>SUM($O$235:O495)</f>
        <v>1.8636559321820955E-4</v>
      </c>
      <c r="Q495" s="5">
        <f t="shared" si="110"/>
        <v>-5.6543536334623913E-6</v>
      </c>
      <c r="R495" s="4">
        <f>SUM($Q$54:Q495)*0.1+$O$8</f>
        <v>3.600813435818522E-5</v>
      </c>
      <c r="S495" s="4">
        <f>SUM($R$235:R495)</f>
        <v>2.4828497261935919E-2</v>
      </c>
      <c r="T495">
        <f t="shared" si="111"/>
        <v>3.6086450781970135E-5</v>
      </c>
      <c r="U495">
        <f t="shared" si="112"/>
        <v>2.482919669301234E-2</v>
      </c>
      <c r="X495" s="1"/>
    </row>
    <row r="496" spans="1:24" x14ac:dyDescent="0.3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571.48599658184366</v>
      </c>
      <c r="E496">
        <f t="shared" si="100"/>
        <v>-230.67194220781573</v>
      </c>
      <c r="F496">
        <f t="shared" si="101"/>
        <v>37799.298984325142</v>
      </c>
      <c r="G496">
        <f t="shared" si="102"/>
        <v>-3852.2214348706052</v>
      </c>
      <c r="H496">
        <f t="shared" si="103"/>
        <v>85625.891031137682</v>
      </c>
      <c r="I496">
        <f t="shared" si="104"/>
        <v>85712.500983576145</v>
      </c>
      <c r="J496" s="41">
        <f t="shared" si="105"/>
        <v>616.28385441375053</v>
      </c>
      <c r="K496">
        <f t="shared" si="106"/>
        <v>32.335569105315756</v>
      </c>
      <c r="L496">
        <f t="shared" si="107"/>
        <v>37.78904886216079</v>
      </c>
      <c r="M496" s="41">
        <f t="shared" si="108"/>
        <v>73.004285292611272</v>
      </c>
      <c r="N496" s="5">
        <f t="shared" si="109"/>
        <v>2.5496039849012007E-7</v>
      </c>
      <c r="O496" s="4">
        <f>SUM($N$54:N496)*0.1+$O$30</f>
        <v>2.4016673473170246E-6</v>
      </c>
      <c r="P496" s="4">
        <f>SUM($O$235:O496)</f>
        <v>1.8876726056552657E-4</v>
      </c>
      <c r="Q496" s="5">
        <f t="shared" si="110"/>
        <v>-5.6671745556350052E-6</v>
      </c>
      <c r="R496" s="4">
        <f>SUM($Q$54:Q496)*0.1+$O$8</f>
        <v>3.5441416902621707E-5</v>
      </c>
      <c r="S496" s="4">
        <f>SUM($R$235:R496)</f>
        <v>2.486393867883854E-2</v>
      </c>
      <c r="T496">
        <f t="shared" si="111"/>
        <v>3.5522697506138361E-5</v>
      </c>
      <c r="U496">
        <f t="shared" si="112"/>
        <v>2.4864655229938432E-2</v>
      </c>
      <c r="X496" s="1"/>
    </row>
    <row r="497" spans="1:24" x14ac:dyDescent="0.3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571.48599658184366</v>
      </c>
      <c r="E497">
        <f t="shared" si="100"/>
        <v>-230.67194220781573</v>
      </c>
      <c r="F497">
        <f t="shared" si="101"/>
        <v>37799.298984325142</v>
      </c>
      <c r="G497">
        <f t="shared" si="102"/>
        <v>-3875.2886290913871</v>
      </c>
      <c r="H497">
        <f t="shared" si="103"/>
        <v>85819.603590031664</v>
      </c>
      <c r="I497">
        <f t="shared" si="104"/>
        <v>85907.055719009135</v>
      </c>
      <c r="J497" s="41">
        <f t="shared" si="105"/>
        <v>616.28385441375053</v>
      </c>
      <c r="K497">
        <f t="shared" si="106"/>
        <v>32.408966077987984</v>
      </c>
      <c r="L497">
        <f t="shared" si="107"/>
        <v>37.78904886216079</v>
      </c>
      <c r="M497" s="41">
        <f t="shared" si="108"/>
        <v>73.036824437844388</v>
      </c>
      <c r="N497" s="5">
        <f t="shared" si="109"/>
        <v>2.5648710746311482E-7</v>
      </c>
      <c r="O497" s="4">
        <f>SUM($N$54:N497)*0.1+$O$30</f>
        <v>2.4273160580633361E-6</v>
      </c>
      <c r="P497" s="4">
        <f>SUM($O$235:O497)</f>
        <v>1.9119457662358991E-4</v>
      </c>
      <c r="Q497" s="5">
        <f t="shared" si="110"/>
        <v>-5.6799954778076182E-6</v>
      </c>
      <c r="R497" s="4">
        <f>SUM($Q$54:Q497)*0.1+$O$8</f>
        <v>3.487341735484097E-5</v>
      </c>
      <c r="S497" s="4">
        <f>SUM($R$235:R497)</f>
        <v>2.4898812096193379E-2</v>
      </c>
      <c r="T497">
        <f t="shared" si="111"/>
        <v>3.4957790279859732E-5</v>
      </c>
      <c r="U497">
        <f t="shared" si="112"/>
        <v>2.4899546163889737E-2</v>
      </c>
      <c r="X497" s="1"/>
    </row>
    <row r="498" spans="1:24" x14ac:dyDescent="0.3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571.48599658184366</v>
      </c>
      <c r="E498">
        <f t="shared" si="100"/>
        <v>-230.67194220781573</v>
      </c>
      <c r="F498">
        <f t="shared" si="101"/>
        <v>37799.298984325142</v>
      </c>
      <c r="G498">
        <f t="shared" si="102"/>
        <v>-3898.3558233121689</v>
      </c>
      <c r="H498">
        <f t="shared" si="103"/>
        <v>86013.316148925645</v>
      </c>
      <c r="I498">
        <f t="shared" si="104"/>
        <v>86101.612836579225</v>
      </c>
      <c r="J498" s="41">
        <f t="shared" si="105"/>
        <v>616.28385441375053</v>
      </c>
      <c r="K498">
        <f t="shared" si="106"/>
        <v>32.482363949336111</v>
      </c>
      <c r="L498">
        <f t="shared" si="107"/>
        <v>37.78904886216079</v>
      </c>
      <c r="M498" s="41">
        <f t="shared" si="108"/>
        <v>73.069423218316544</v>
      </c>
      <c r="N498" s="5">
        <f t="shared" si="109"/>
        <v>2.5801381643610952E-7</v>
      </c>
      <c r="O498" s="4">
        <f>SUM($N$54:N498)*0.1+$O$30</f>
        <v>2.4531174397069469E-6</v>
      </c>
      <c r="P498" s="4">
        <f>SUM($O$235:O498)</f>
        <v>1.9364769406329685E-4</v>
      </c>
      <c r="Q498" s="5">
        <f t="shared" si="110"/>
        <v>-5.6928163999802321E-6</v>
      </c>
      <c r="R498" s="4">
        <f>SUM($Q$54:Q498)*0.1+$O$8</f>
        <v>3.430413571484293E-5</v>
      </c>
      <c r="S498" s="4">
        <f>SUM($R$235:R498)</f>
        <v>2.4933116231908223E-2</v>
      </c>
      <c r="T498">
        <f t="shared" si="111"/>
        <v>3.4391736104991221E-5</v>
      </c>
      <c r="U498">
        <f t="shared" si="112"/>
        <v>2.4933868221021407E-2</v>
      </c>
      <c r="X498" s="1"/>
    </row>
    <row r="499" spans="1:24" x14ac:dyDescent="0.3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571.48599658184366</v>
      </c>
      <c r="E499">
        <f t="shared" si="100"/>
        <v>-230.67194220781573</v>
      </c>
      <c r="F499">
        <f t="shared" si="101"/>
        <v>37799.298984325142</v>
      </c>
      <c r="G499">
        <f t="shared" si="102"/>
        <v>-3921.4230175329512</v>
      </c>
      <c r="H499">
        <f t="shared" si="103"/>
        <v>86207.028707819612</v>
      </c>
      <c r="I499">
        <f t="shared" si="104"/>
        <v>86296.172320174621</v>
      </c>
      <c r="J499" s="41">
        <f t="shared" si="105"/>
        <v>616.28385441375053</v>
      </c>
      <c r="K499">
        <f t="shared" si="106"/>
        <v>32.555762713281865</v>
      </c>
      <c r="L499">
        <f t="shared" si="107"/>
        <v>37.78904886216079</v>
      </c>
      <c r="M499" s="41">
        <f t="shared" si="108"/>
        <v>73.10208155424742</v>
      </c>
      <c r="N499" s="5">
        <f t="shared" si="109"/>
        <v>2.5954052540910427E-7</v>
      </c>
      <c r="O499" s="4">
        <f>SUM($N$54:N499)*0.1+$O$30</f>
        <v>2.4790714922478576E-6</v>
      </c>
      <c r="P499" s="4">
        <f>SUM($O$235:O499)</f>
        <v>1.9612676555554471E-4</v>
      </c>
      <c r="Q499" s="5">
        <f t="shared" si="110"/>
        <v>-5.7056373221528451E-6</v>
      </c>
      <c r="R499" s="4">
        <f>SUM($Q$54:Q499)*0.1+$O$8</f>
        <v>3.3733571982627641E-5</v>
      </c>
      <c r="S499" s="4">
        <f>SUM($R$235:R499)</f>
        <v>2.4966849803890852E-2</v>
      </c>
      <c r="T499">
        <f t="shared" si="111"/>
        <v>3.3824542482800807E-5</v>
      </c>
      <c r="U499">
        <f t="shared" si="112"/>
        <v>2.496762012764156E-2</v>
      </c>
      <c r="X499" s="1"/>
    </row>
    <row r="500" spans="1:24" x14ac:dyDescent="0.3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571.48599658184366</v>
      </c>
      <c r="E500">
        <f t="shared" si="100"/>
        <v>-230.67194220781573</v>
      </c>
      <c r="F500">
        <f t="shared" si="101"/>
        <v>37799.298984325142</v>
      </c>
      <c r="G500">
        <f t="shared" si="102"/>
        <v>-3944.4902117537331</v>
      </c>
      <c r="H500">
        <f t="shared" si="103"/>
        <v>86400.741266713594</v>
      </c>
      <c r="I500">
        <f t="shared" si="104"/>
        <v>86490.734153828336</v>
      </c>
      <c r="J500" s="41">
        <f t="shared" si="105"/>
        <v>616.28385441375053</v>
      </c>
      <c r="K500">
        <f t="shared" si="106"/>
        <v>32.629162363801598</v>
      </c>
      <c r="L500">
        <f t="shared" si="107"/>
        <v>37.78904886216079</v>
      </c>
      <c r="M500" s="41">
        <f t="shared" si="108"/>
        <v>73.134799365853553</v>
      </c>
      <c r="N500" s="5">
        <f t="shared" si="109"/>
        <v>2.6106723438209896E-7</v>
      </c>
      <c r="O500" s="4">
        <f>SUM($N$54:N500)*0.1+$O$30</f>
        <v>2.5051782156860675E-6</v>
      </c>
      <c r="P500" s="4">
        <f>SUM($O$235:O500)</f>
        <v>1.9863194377123077E-4</v>
      </c>
      <c r="Q500" s="5">
        <f t="shared" si="110"/>
        <v>-5.718458244325459E-6</v>
      </c>
      <c r="R500" s="4">
        <f>SUM($Q$54:Q500)*0.1+$O$8</f>
        <v>3.3161726158195101E-5</v>
      </c>
      <c r="S500" s="4">
        <f>SUM($R$235:R500)</f>
        <v>2.5000011530049049E-2</v>
      </c>
      <c r="T500">
        <f t="shared" si="111"/>
        <v>3.3256217459047705E-5</v>
      </c>
      <c r="U500">
        <f t="shared" si="112"/>
        <v>2.50008006102139E-2</v>
      </c>
      <c r="X500" s="1"/>
    </row>
    <row r="501" spans="1:24" x14ac:dyDescent="0.3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571.48599658184366</v>
      </c>
      <c r="E501">
        <f t="shared" si="100"/>
        <v>-230.67194220781573</v>
      </c>
      <c r="F501">
        <f t="shared" si="101"/>
        <v>37799.298984325142</v>
      </c>
      <c r="G501">
        <f t="shared" si="102"/>
        <v>-3967.5574059745149</v>
      </c>
      <c r="H501">
        <f t="shared" si="103"/>
        <v>86594.453825607576</v>
      </c>
      <c r="I501">
        <f t="shared" si="104"/>
        <v>86685.298321716502</v>
      </c>
      <c r="J501" s="41">
        <f t="shared" si="105"/>
        <v>616.28385441375053</v>
      </c>
      <c r="K501">
        <f t="shared" si="106"/>
        <v>32.702562894925656</v>
      </c>
      <c r="L501">
        <f t="shared" si="107"/>
        <v>37.78904886216079</v>
      </c>
      <c r="M501" s="41">
        <f t="shared" si="108"/>
        <v>73.167576573349038</v>
      </c>
      <c r="N501" s="5">
        <f t="shared" si="109"/>
        <v>2.6259394335509372E-7</v>
      </c>
      <c r="O501" s="4">
        <f>SUM($N$54:N501)*0.1+$O$30</f>
        <v>2.5314376100215772E-6</v>
      </c>
      <c r="P501" s="4">
        <f>SUM($O$235:O501)</f>
        <v>2.0116338138125234E-4</v>
      </c>
      <c r="Q501" s="5">
        <f t="shared" si="110"/>
        <v>-5.7312791664980728E-6</v>
      </c>
      <c r="R501" s="4">
        <f>SUM($Q$54:Q501)*0.1+$O$8</f>
        <v>3.2588598241545285E-5</v>
      </c>
      <c r="S501" s="4">
        <f>SUM($R$235:R501)</f>
        <v>2.5032600128290595E-2</v>
      </c>
      <c r="T501">
        <f t="shared" si="111"/>
        <v>3.2686769674017654E-5</v>
      </c>
      <c r="U501">
        <f t="shared" si="112"/>
        <v>2.5033408395360449E-2</v>
      </c>
      <c r="X501" s="1"/>
    </row>
    <row r="502" spans="1:24" x14ac:dyDescent="0.3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571.48599658184366</v>
      </c>
      <c r="E502">
        <f t="shared" si="100"/>
        <v>-230.67194220781573</v>
      </c>
      <c r="F502">
        <f t="shared" si="101"/>
        <v>37799.298984325142</v>
      </c>
      <c r="G502">
        <f t="shared" si="102"/>
        <v>-3990.6246001952968</v>
      </c>
      <c r="H502">
        <f t="shared" si="103"/>
        <v>86788.166384501543</v>
      </c>
      <c r="I502">
        <f t="shared" si="104"/>
        <v>86879.864808156824</v>
      </c>
      <c r="J502" s="41">
        <f t="shared" si="105"/>
        <v>616.28385441375053</v>
      </c>
      <c r="K502">
        <f t="shared" si="106"/>
        <v>32.775964300737805</v>
      </c>
      <c r="L502">
        <f t="shared" si="107"/>
        <v>37.78904886216079</v>
      </c>
      <c r="M502" s="41">
        <f t="shared" si="108"/>
        <v>73.20041309694615</v>
      </c>
      <c r="N502" s="5">
        <f t="shared" si="109"/>
        <v>2.6412065232808841E-7</v>
      </c>
      <c r="O502" s="4">
        <f>SUM($N$54:N502)*0.1+$O$30</f>
        <v>2.5578496752543858E-6</v>
      </c>
      <c r="P502" s="4">
        <f>SUM($O$235:O502)</f>
        <v>2.0372123105650671E-4</v>
      </c>
      <c r="Q502" s="5">
        <f t="shared" si="110"/>
        <v>-5.744100088670685E-6</v>
      </c>
      <c r="R502" s="4">
        <f>SUM($Q$54:Q502)*0.1+$O$8</f>
        <v>3.2014188232678219E-5</v>
      </c>
      <c r="S502" s="4">
        <f>SUM($R$235:R502)</f>
        <v>2.5064614316523275E-2</v>
      </c>
      <c r="T502">
        <f t="shared" si="111"/>
        <v>3.2116208418157822E-5</v>
      </c>
      <c r="U502">
        <f t="shared" si="112"/>
        <v>2.5065442209864296E-2</v>
      </c>
      <c r="X502" s="1"/>
    </row>
    <row r="503" spans="1:24" x14ac:dyDescent="0.3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571.48599658184366</v>
      </c>
      <c r="E503">
        <f t="shared" ref="E503:E566" si="116">IF(B503&lt;$B$41,$B$14,IF(AND($B$41&lt;=B503,B503&lt;$B$41+$G$8),$B$14+$B$17,$B$14+$B$17+$B$11))</f>
        <v>-230.67194220781573</v>
      </c>
      <c r="F503">
        <f t="shared" ref="F503:F566" si="117">IF(B503&lt;$B$41,-$G$6*$B$13,IF(AND($B$41&lt;=B503,B503&lt;$B$41+$G$8),-$G$6*$B$13,-$G$6*$B$13-$G$5*$B$10))</f>
        <v>37799.298984325142</v>
      </c>
      <c r="G503">
        <f t="shared" ref="G503:G566" si="118">IF(B503&lt;$B$41,$B$14*B503,IF(AND($B$41&lt;=B503,B503&lt;$B$41+$G$8),$B$14*B503-(-B503+$B$41)*$B$17,$B$14*B503-(-B503+$B$41)*$B$17-(-B503+$B$41+$G$8)*$B$11+$G$5*$B$12))</f>
        <v>-4013.6917944160787</v>
      </c>
      <c r="H503">
        <f t="shared" ref="H503:H566" si="119">IF(B503&lt;$B$41,-$B$13*B503,IF(AND($B$41&lt;=B503,B503&lt;=$B$41+$G$8),-$B$13*B503+(-B503+B490)*B465,-$B$13*B503+(-B503+$B$41)*$B$16+(-B503+$B$41+$G$8)*$B$10))</f>
        <v>86981.878943395524</v>
      </c>
      <c r="I503">
        <f t="shared" ref="I503:I566" si="120">SQRT(SUMSQ(H503,G503))</f>
        <v>87074.433597607043</v>
      </c>
      <c r="J503" s="41">
        <f t="shared" ref="J503:J566" si="121">SQRT(SUMSQ(D503:E503))</f>
        <v>616.28385441375053</v>
      </c>
      <c r="K503">
        <f t="shared" ref="K503:K566" si="122">32*I503/(PI()*$G$13^3)</f>
        <v>32.849366575374624</v>
      </c>
      <c r="L503">
        <f t="shared" ref="L503:L566" si="123">16*F503/(PI()*$G$13^3)*$G$23</f>
        <v>37.78904886216079</v>
      </c>
      <c r="M503" s="41">
        <f t="shared" ref="M503:M566" si="124">SQRT(K503^2+3*L503^2)</f>
        <v>73.233308856856027</v>
      </c>
      <c r="N503" s="5">
        <f t="shared" ref="N503:N566" si="125">-G503/($G$15*$B$42)</f>
        <v>2.6564736130108311E-7</v>
      </c>
      <c r="O503" s="4">
        <f>SUM($N$54:N503)*0.1+$O$30</f>
        <v>2.5844144113844941E-6</v>
      </c>
      <c r="P503" s="4">
        <f>SUM($O$235:O503)</f>
        <v>2.0630564546789121E-4</v>
      </c>
      <c r="Q503" s="5">
        <f t="shared" ref="Q503:Q566" si="126">-H503/($B$42*$G$15)</f>
        <v>-5.7569210108432989E-6</v>
      </c>
      <c r="R503" s="4">
        <f>SUM($Q$54:Q503)*0.1+$O$8</f>
        <v>3.1438496131593903E-5</v>
      </c>
      <c r="S503" s="4">
        <f>SUM($R$235:R503)</f>
        <v>2.5096052812654868E-2</v>
      </c>
      <c r="T503">
        <f t="shared" ref="T503:T566" si="127">SQRT(SUMSQ(O503,R503))</f>
        <v>3.1544543694052963E-5</v>
      </c>
      <c r="U503">
        <f t="shared" ref="U503:U566" si="128">SQRT(S503^2+P503^2)</f>
        <v>2.5096900780672386E-2</v>
      </c>
      <c r="X503" s="1"/>
    </row>
    <row r="504" spans="1:24" x14ac:dyDescent="0.3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571.48599658184366</v>
      </c>
      <c r="E504">
        <f t="shared" si="116"/>
        <v>-230.67194220781573</v>
      </c>
      <c r="F504">
        <f t="shared" si="117"/>
        <v>37799.298984325142</v>
      </c>
      <c r="G504">
        <f t="shared" si="118"/>
        <v>-4036.7589886368605</v>
      </c>
      <c r="H504">
        <f t="shared" si="119"/>
        <v>87175.591502289506</v>
      </c>
      <c r="I504">
        <f t="shared" si="120"/>
        <v>87269.004674663214</v>
      </c>
      <c r="J504" s="41">
        <f t="shared" si="121"/>
        <v>616.28385441375053</v>
      </c>
      <c r="K504">
        <f t="shared" si="122"/>
        <v>32.922769713024884</v>
      </c>
      <c r="L504">
        <f t="shared" si="123"/>
        <v>37.78904886216079</v>
      </c>
      <c r="M504" s="41">
        <f t="shared" si="124"/>
        <v>73.266263773289253</v>
      </c>
      <c r="N504" s="5">
        <f t="shared" si="125"/>
        <v>2.6717407027407786E-7</v>
      </c>
      <c r="O504" s="4">
        <f>SUM($N$54:N504)*0.1+$O$30</f>
        <v>2.6111318184119018E-6</v>
      </c>
      <c r="P504" s="4">
        <f>SUM($O$235:O504)</f>
        <v>2.089167772863031E-4</v>
      </c>
      <c r="Q504" s="5">
        <f t="shared" si="126"/>
        <v>-5.7697419330159128E-6</v>
      </c>
      <c r="R504" s="4">
        <f>SUM($Q$54:Q504)*0.1+$O$8</f>
        <v>3.0861521938292284E-5</v>
      </c>
      <c r="S504" s="4">
        <f>SUM($R$235:R504)</f>
        <v>2.5126914334593159E-2</v>
      </c>
      <c r="T504">
        <f t="shared" si="127"/>
        <v>3.0971786285599014E-5</v>
      </c>
      <c r="U504">
        <f t="shared" si="128"/>
        <v>2.5127782834898405E-2</v>
      </c>
      <c r="X504" s="1"/>
    </row>
    <row r="505" spans="1:24" x14ac:dyDescent="0.3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571.48599658184366</v>
      </c>
      <c r="E505">
        <f t="shared" si="116"/>
        <v>-230.67194220781573</v>
      </c>
      <c r="F505">
        <f t="shared" si="117"/>
        <v>37799.298984325142</v>
      </c>
      <c r="G505">
        <f t="shared" si="118"/>
        <v>-4059.8261828576424</v>
      </c>
      <c r="H505">
        <f t="shared" si="119"/>
        <v>87369.304061183488</v>
      </c>
      <c r="I505">
        <f t="shared" si="120"/>
        <v>87463.578024058384</v>
      </c>
      <c r="J505" s="41">
        <f t="shared" si="121"/>
        <v>616.28385441375053</v>
      </c>
      <c r="K505">
        <f t="shared" si="122"/>
        <v>32.996173707929032</v>
      </c>
      <c r="L505">
        <f t="shared" si="123"/>
        <v>37.78904886216079</v>
      </c>
      <c r="M505" s="41">
        <f t="shared" si="124"/>
        <v>73.299277766456569</v>
      </c>
      <c r="N505" s="5">
        <f t="shared" si="125"/>
        <v>2.6870077924707256E-7</v>
      </c>
      <c r="O505" s="4">
        <f>SUM($N$54:N505)*0.1+$O$30</f>
        <v>2.6380018963366089E-6</v>
      </c>
      <c r="P505" s="4">
        <f>SUM($O$235:O505)</f>
        <v>2.1155477918263972E-4</v>
      </c>
      <c r="Q505" s="5">
        <f t="shared" si="126"/>
        <v>-5.7825628551885266E-6</v>
      </c>
      <c r="R505" s="4">
        <f>SUM($Q$54:Q505)*0.1+$O$8</f>
        <v>3.0283265652773442E-5</v>
      </c>
      <c r="S505" s="4">
        <f>SUM($R$235:R505)</f>
        <v>2.5157197600245932E-2</v>
      </c>
      <c r="T505">
        <f t="shared" si="127"/>
        <v>3.0397947835364202E-5</v>
      </c>
      <c r="U505">
        <f t="shared" si="128"/>
        <v>2.5158087099825668E-2</v>
      </c>
      <c r="X505" s="1"/>
    </row>
    <row r="506" spans="1:24" x14ac:dyDescent="0.3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571.48599658184366</v>
      </c>
      <c r="E506">
        <f t="shared" si="116"/>
        <v>-230.67194220781573</v>
      </c>
      <c r="F506">
        <f t="shared" si="117"/>
        <v>37799.298984325142</v>
      </c>
      <c r="G506">
        <f t="shared" si="118"/>
        <v>-4082.8933770784242</v>
      </c>
      <c r="H506">
        <f t="shared" si="119"/>
        <v>87563.016620077455</v>
      </c>
      <c r="I506">
        <f t="shared" si="120"/>
        <v>87658.15363066092</v>
      </c>
      <c r="J506" s="41">
        <f t="shared" si="121"/>
        <v>616.28385441375053</v>
      </c>
      <c r="K506">
        <f t="shared" si="122"/>
        <v>33.069578554378566</v>
      </c>
      <c r="L506">
        <f t="shared" si="123"/>
        <v>37.78904886216079</v>
      </c>
      <c r="M506" s="41">
        <f t="shared" si="124"/>
        <v>73.332350756569525</v>
      </c>
      <c r="N506" s="5">
        <f t="shared" si="125"/>
        <v>2.7022748822006731E-7</v>
      </c>
      <c r="O506" s="4">
        <f>SUM($N$54:N506)*0.1+$O$30</f>
        <v>2.6650246451586156E-6</v>
      </c>
      <c r="P506" s="4">
        <f>SUM($O$235:O506)</f>
        <v>2.1421980382779833E-4</v>
      </c>
      <c r="Q506" s="5">
        <f t="shared" si="126"/>
        <v>-5.7953837773611396E-6</v>
      </c>
      <c r="R506" s="4">
        <f>SUM($Q$54:Q506)*0.1+$O$8</f>
        <v>2.970372727503735E-5</v>
      </c>
      <c r="S506" s="4">
        <f>SUM($R$235:R506)</f>
        <v>2.518690132752097E-2</v>
      </c>
      <c r="T506">
        <f t="shared" si="127"/>
        <v>2.9823040931285002E-5</v>
      </c>
      <c r="U506">
        <f t="shared" si="128"/>
        <v>2.5187812302910104E-2</v>
      </c>
      <c r="X506" s="1"/>
    </row>
    <row r="507" spans="1:24" x14ac:dyDescent="0.3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571.48599658184366</v>
      </c>
      <c r="E507">
        <f t="shared" si="116"/>
        <v>-230.67194220781573</v>
      </c>
      <c r="F507">
        <f t="shared" si="117"/>
        <v>37799.298984325142</v>
      </c>
      <c r="G507">
        <f t="shared" si="118"/>
        <v>-4105.9605712992061</v>
      </c>
      <c r="H507">
        <f t="shared" si="119"/>
        <v>87756.729178971451</v>
      </c>
      <c r="I507">
        <f t="shared" si="120"/>
        <v>87852.731479473092</v>
      </c>
      <c r="J507" s="41">
        <f t="shared" si="121"/>
        <v>616.28385441375053</v>
      </c>
      <c r="K507">
        <f t="shared" si="122"/>
        <v>33.1429842467155</v>
      </c>
      <c r="L507">
        <f t="shared" si="123"/>
        <v>37.78904886216079</v>
      </c>
      <c r="M507" s="41">
        <f t="shared" si="124"/>
        <v>73.365482663841036</v>
      </c>
      <c r="N507" s="5">
        <f t="shared" si="125"/>
        <v>2.7175419719306201E-7</v>
      </c>
      <c r="O507" s="4">
        <f>SUM($N$54:N507)*0.1+$O$30</f>
        <v>2.6922000648779218E-6</v>
      </c>
      <c r="P507" s="4">
        <f>SUM($O$235:O507)</f>
        <v>2.1691200389267626E-4</v>
      </c>
      <c r="Q507" s="5">
        <f t="shared" si="126"/>
        <v>-5.8082046995337544E-6</v>
      </c>
      <c r="R507" s="4">
        <f>SUM($Q$54:Q507)*0.1+$O$8</f>
        <v>2.9122906805083981E-5</v>
      </c>
      <c r="S507" s="4">
        <f>SUM($R$235:R507)</f>
        <v>2.5216024234326055E-2</v>
      </c>
      <c r="T507">
        <f t="shared" si="127"/>
        <v>2.9247079204032245E-5</v>
      </c>
      <c r="U507">
        <f t="shared" si="128"/>
        <v>2.521695717178327E-2</v>
      </c>
      <c r="X507" s="1"/>
    </row>
    <row r="508" spans="1:24" x14ac:dyDescent="0.3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571.48599658184366</v>
      </c>
      <c r="E508">
        <f t="shared" si="116"/>
        <v>-230.67194220781573</v>
      </c>
      <c r="F508">
        <f t="shared" si="117"/>
        <v>37799.298984325142</v>
      </c>
      <c r="G508">
        <f t="shared" si="118"/>
        <v>-4129.027765519988</v>
      </c>
      <c r="H508">
        <f t="shared" si="119"/>
        <v>87950.441737865418</v>
      </c>
      <c r="I508">
        <f t="shared" si="120"/>
        <v>88047.311555629538</v>
      </c>
      <c r="J508" s="41">
        <f t="shared" si="121"/>
        <v>616.28385441375053</v>
      </c>
      <c r="K508">
        <f t="shared" si="122"/>
        <v>33.216390779331789</v>
      </c>
      <c r="L508">
        <f t="shared" si="123"/>
        <v>37.78904886216079</v>
      </c>
      <c r="M508" s="41">
        <f t="shared" si="124"/>
        <v>73.398673408486104</v>
      </c>
      <c r="N508" s="5">
        <f t="shared" si="125"/>
        <v>2.7328090616605671E-7</v>
      </c>
      <c r="O508" s="4">
        <f>SUM($N$54:N508)*0.1+$O$30</f>
        <v>2.7195281554945276E-6</v>
      </c>
      <c r="P508" s="4">
        <f>SUM($O$235:O508)</f>
        <v>2.1963153204817079E-4</v>
      </c>
      <c r="Q508" s="5">
        <f t="shared" si="126"/>
        <v>-5.8210256217063665E-6</v>
      </c>
      <c r="R508" s="4">
        <f>SUM($Q$54:Q508)*0.1+$O$8</f>
        <v>2.8540804242913336E-5</v>
      </c>
      <c r="S508" s="4">
        <f>SUM($R$235:R508)</f>
        <v>2.5244565038568968E-2</v>
      </c>
      <c r="T508">
        <f t="shared" si="127"/>
        <v>2.8670077436603257E-5</v>
      </c>
      <c r="U508">
        <f t="shared" si="128"/>
        <v>2.5245520434255427E-2</v>
      </c>
      <c r="X508" s="1"/>
    </row>
    <row r="509" spans="1:24" x14ac:dyDescent="0.3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571.48599658184366</v>
      </c>
      <c r="E509">
        <f t="shared" si="116"/>
        <v>-230.67194220781573</v>
      </c>
      <c r="F509">
        <f t="shared" si="117"/>
        <v>37799.298984325142</v>
      </c>
      <c r="G509">
        <f t="shared" si="118"/>
        <v>-4152.0949597407698</v>
      </c>
      <c r="H509">
        <f t="shared" si="119"/>
        <v>88144.154296759385</v>
      </c>
      <c r="I509">
        <f t="shared" si="120"/>
        <v>88241.893844395876</v>
      </c>
      <c r="J509" s="41">
        <f t="shared" si="121"/>
        <v>616.28385441375053</v>
      </c>
      <c r="K509">
        <f t="shared" si="122"/>
        <v>33.289798146668787</v>
      </c>
      <c r="L509">
        <f t="shared" si="123"/>
        <v>37.78904886216079</v>
      </c>
      <c r="M509" s="41">
        <f t="shared" si="124"/>
        <v>73.43192291072242</v>
      </c>
      <c r="N509" s="5">
        <f t="shared" si="125"/>
        <v>2.7480761513905146E-7</v>
      </c>
      <c r="O509" s="4">
        <f>SUM($N$54:N509)*0.1+$O$30</f>
        <v>2.7470089170084328E-6</v>
      </c>
      <c r="P509" s="4">
        <f>SUM($O$235:O509)</f>
        <v>2.2237854096517922E-4</v>
      </c>
      <c r="Q509" s="5">
        <f t="shared" si="126"/>
        <v>-5.8338465438789795E-6</v>
      </c>
      <c r="R509" s="4">
        <f>SUM($Q$54:Q509)*0.1+$O$8</f>
        <v>2.7957419588525413E-5</v>
      </c>
      <c r="S509" s="4">
        <f>SUM($R$235:R509)</f>
        <v>2.5272522458157493E-2</v>
      </c>
      <c r="T509">
        <f t="shared" si="127"/>
        <v>2.8092051687959503E-5</v>
      </c>
      <c r="U509">
        <f t="shared" si="128"/>
        <v>2.5273500818318712E-2</v>
      </c>
      <c r="X509" s="1"/>
    </row>
    <row r="510" spans="1:24" x14ac:dyDescent="0.3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571.48599658184366</v>
      </c>
      <c r="E510">
        <f t="shared" si="116"/>
        <v>-230.67194220781573</v>
      </c>
      <c r="F510">
        <f t="shared" si="117"/>
        <v>37799.298984325142</v>
      </c>
      <c r="G510">
        <f t="shared" si="118"/>
        <v>-4175.1621539615517</v>
      </c>
      <c r="H510">
        <f t="shared" si="119"/>
        <v>88337.866855653381</v>
      </c>
      <c r="I510">
        <f t="shared" si="120"/>
        <v>88436.478331167265</v>
      </c>
      <c r="J510" s="41">
        <f t="shared" si="121"/>
        <v>616.28385441375053</v>
      </c>
      <c r="K510">
        <f t="shared" si="122"/>
        <v>33.363206343216739</v>
      </c>
      <c r="L510">
        <f t="shared" si="123"/>
        <v>37.78904886216079</v>
      </c>
      <c r="M510" s="41">
        <f t="shared" si="124"/>
        <v>73.465231090770999</v>
      </c>
      <c r="N510" s="5">
        <f t="shared" si="125"/>
        <v>2.7633432411204616E-7</v>
      </c>
      <c r="O510" s="4">
        <f>SUM($N$54:N510)*0.1+$O$30</f>
        <v>2.7746423494196373E-6</v>
      </c>
      <c r="P510" s="4">
        <f>SUM($O$235:O510)</f>
        <v>2.2515318331459884E-4</v>
      </c>
      <c r="Q510" s="5">
        <f t="shared" si="126"/>
        <v>-5.8466674660515943E-6</v>
      </c>
      <c r="R510" s="4">
        <f>SUM($Q$54:Q510)*0.1+$O$8</f>
        <v>2.7372752841920269E-5</v>
      </c>
      <c r="S510" s="4">
        <f>SUM($R$235:R510)</f>
        <v>2.5299895210999415E-2</v>
      </c>
      <c r="T510">
        <f t="shared" si="127"/>
        <v>2.751301943284392E-5</v>
      </c>
      <c r="U510">
        <f t="shared" si="128"/>
        <v>2.5300897052150304E-2</v>
      </c>
      <c r="X510" s="1"/>
    </row>
    <row r="511" spans="1:24" x14ac:dyDescent="0.3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571.48599658184366</v>
      </c>
      <c r="E511">
        <f t="shared" si="116"/>
        <v>-230.67194220781573</v>
      </c>
      <c r="F511">
        <f t="shared" si="117"/>
        <v>37799.298984325142</v>
      </c>
      <c r="G511">
        <f t="shared" si="118"/>
        <v>-4198.2293481823335</v>
      </c>
      <c r="H511">
        <f t="shared" si="119"/>
        <v>88531.579414547348</v>
      </c>
      <c r="I511">
        <f t="shared" si="120"/>
        <v>88631.065001466864</v>
      </c>
      <c r="J511" s="41">
        <f t="shared" si="121"/>
        <v>616.28385441375053</v>
      </c>
      <c r="K511">
        <f t="shared" si="122"/>
        <v>33.436615363514157</v>
      </c>
      <c r="L511">
        <f t="shared" si="123"/>
        <v>37.78904886216079</v>
      </c>
      <c r="M511" s="41">
        <f t="shared" si="124"/>
        <v>73.498597868856777</v>
      </c>
      <c r="N511" s="5">
        <f t="shared" si="125"/>
        <v>2.7786103308504085E-7</v>
      </c>
      <c r="O511" s="4">
        <f>SUM($N$54:N511)*0.1+$O$30</f>
        <v>2.8024284527281416E-6</v>
      </c>
      <c r="P511" s="4">
        <f>SUM($O$235:O511)</f>
        <v>2.2795561176732699E-4</v>
      </c>
      <c r="Q511" s="5">
        <f t="shared" si="126"/>
        <v>-5.8594883882242073E-6</v>
      </c>
      <c r="R511" s="4">
        <f>SUM($Q$54:Q511)*0.1+$O$8</f>
        <v>2.6786804003097847E-5</v>
      </c>
      <c r="S511" s="4">
        <f>SUM($R$235:R511)</f>
        <v>2.5326682015002513E-2</v>
      </c>
      <c r="T511">
        <f t="shared" si="127"/>
        <v>2.6932999720288106E-5</v>
      </c>
      <c r="U511">
        <f t="shared" si="128"/>
        <v>2.5327707864115694E-2</v>
      </c>
      <c r="X511" s="1"/>
    </row>
    <row r="512" spans="1:24" x14ac:dyDescent="0.3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571.48599658184366</v>
      </c>
      <c r="E512">
        <f t="shared" si="116"/>
        <v>-230.67194220781573</v>
      </c>
      <c r="F512">
        <f t="shared" si="117"/>
        <v>37799.298984325142</v>
      </c>
      <c r="G512">
        <f t="shared" si="118"/>
        <v>-4221.2965424031154</v>
      </c>
      <c r="H512">
        <f t="shared" si="119"/>
        <v>88725.29197344133</v>
      </c>
      <c r="I512">
        <f t="shared" si="120"/>
        <v>88825.653840944608</v>
      </c>
      <c r="J512" s="41">
        <f t="shared" si="121"/>
        <v>616.28385441375053</v>
      </c>
      <c r="K512">
        <f t="shared" si="122"/>
        <v>33.510025202147396</v>
      </c>
      <c r="L512">
        <f t="shared" si="123"/>
        <v>37.78904886216079</v>
      </c>
      <c r="M512" s="41">
        <f t="shared" si="124"/>
        <v>73.532023165209324</v>
      </c>
      <c r="N512" s="5">
        <f t="shared" si="125"/>
        <v>2.793877420580356E-7</v>
      </c>
      <c r="O512" s="4">
        <f>SUM($N$54:N512)*0.1+$O$30</f>
        <v>2.8303672269339453E-6</v>
      </c>
      <c r="P512" s="4">
        <f>SUM($O$235:O512)</f>
        <v>2.3078597899426094E-4</v>
      </c>
      <c r="Q512" s="5">
        <f t="shared" si="126"/>
        <v>-5.8723093103968203E-6</v>
      </c>
      <c r="R512" s="4">
        <f>SUM($Q$54:Q512)*0.1+$O$8</f>
        <v>2.6199573072058175E-5</v>
      </c>
      <c r="S512" s="4">
        <f>SUM($R$235:R512)</f>
        <v>2.5352881588074572E-2</v>
      </c>
      <c r="T512">
        <f t="shared" si="127"/>
        <v>2.6352013353772753E-5</v>
      </c>
      <c r="U512">
        <f t="shared" si="128"/>
        <v>2.5353931982772041E-2</v>
      </c>
      <c r="X512" s="1"/>
    </row>
    <row r="513" spans="1:24" x14ac:dyDescent="0.3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571.48599658184366</v>
      </c>
      <c r="E513">
        <f t="shared" si="116"/>
        <v>-230.67194220781573</v>
      </c>
      <c r="F513">
        <f t="shared" si="117"/>
        <v>37799.298984325142</v>
      </c>
      <c r="G513">
        <f t="shared" si="118"/>
        <v>-4244.3637366238972</v>
      </c>
      <c r="H513">
        <f t="shared" si="119"/>
        <v>88919.004532335312</v>
      </c>
      <c r="I513">
        <f t="shared" si="120"/>
        <v>89020.244835375706</v>
      </c>
      <c r="J513" s="41">
        <f t="shared" si="121"/>
        <v>616.28385441375053</v>
      </c>
      <c r="K513">
        <f t="shared" si="122"/>
        <v>33.583435853750068</v>
      </c>
      <c r="L513">
        <f t="shared" si="123"/>
        <v>37.78904886216079</v>
      </c>
      <c r="M513" s="41">
        <f t="shared" si="124"/>
        <v>73.565506900063383</v>
      </c>
      <c r="N513" s="5">
        <f t="shared" si="125"/>
        <v>2.809144510310303E-7</v>
      </c>
      <c r="O513" s="4">
        <f>SUM($N$54:N513)*0.1+$O$30</f>
        <v>2.8584586720370482E-6</v>
      </c>
      <c r="P513" s="4">
        <f>SUM($O$235:O513)</f>
        <v>2.3364443766629798E-4</v>
      </c>
      <c r="Q513" s="5">
        <f t="shared" si="126"/>
        <v>-5.8851302325694342E-6</v>
      </c>
      <c r="R513" s="4">
        <f>SUM($Q$54:Q513)*0.1+$O$8</f>
        <v>2.5611060048801227E-5</v>
      </c>
      <c r="S513" s="4">
        <f>SUM($R$235:R513)</f>
        <v>2.5378492648123373E-2</v>
      </c>
      <c r="T513">
        <f t="shared" si="127"/>
        <v>2.5770083096549111E-5</v>
      </c>
      <c r="U513">
        <f t="shared" si="128"/>
        <v>2.537956813687153E-2</v>
      </c>
      <c r="X513" s="1"/>
    </row>
    <row r="514" spans="1:24" x14ac:dyDescent="0.3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571.48599658184366</v>
      </c>
      <c r="E514">
        <f t="shared" si="116"/>
        <v>-230.67194220781573</v>
      </c>
      <c r="F514">
        <f t="shared" si="117"/>
        <v>37799.298984325142</v>
      </c>
      <c r="G514">
        <f t="shared" si="118"/>
        <v>-4267.43093084468</v>
      </c>
      <c r="H514">
        <f t="shared" si="119"/>
        <v>89112.717091229279</v>
      </c>
      <c r="I514">
        <f t="shared" si="120"/>
        <v>89214.837970659326</v>
      </c>
      <c r="J514" s="41">
        <f t="shared" si="121"/>
        <v>616.28385441375053</v>
      </c>
      <c r="K514">
        <f t="shared" si="122"/>
        <v>33.656847313002544</v>
      </c>
      <c r="L514">
        <f t="shared" si="123"/>
        <v>37.78904886216079</v>
      </c>
      <c r="M514" s="41">
        <f t="shared" si="124"/>
        <v>73.599048993659522</v>
      </c>
      <c r="N514" s="5">
        <f t="shared" si="125"/>
        <v>2.8244116000402511E-7</v>
      </c>
      <c r="O514" s="4">
        <f>SUM($N$54:N514)*0.1+$O$30</f>
        <v>2.8867027880374505E-6</v>
      </c>
      <c r="P514" s="4">
        <f>SUM($O$235:O514)</f>
        <v>2.3653114045433542E-4</v>
      </c>
      <c r="Q514" s="5">
        <f t="shared" si="126"/>
        <v>-5.8979511547420472E-6</v>
      </c>
      <c r="R514" s="4">
        <f>SUM($Q$54:Q514)*0.1+$O$8</f>
        <v>2.5021264933327002E-5</v>
      </c>
      <c r="S514" s="4">
        <f>SUM($R$235:R514)</f>
        <v>2.5403513913056699E-2</v>
      </c>
      <c r="T514">
        <f t="shared" si="127"/>
        <v>2.5187233906290754E-5</v>
      </c>
      <c r="U514">
        <f t="shared" si="128"/>
        <v>2.540461505536484E-2</v>
      </c>
      <c r="X514" s="1"/>
    </row>
    <row r="515" spans="1:24" x14ac:dyDescent="0.3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571.48599658184366</v>
      </c>
      <c r="E515">
        <f t="shared" si="116"/>
        <v>-230.67194220781573</v>
      </c>
      <c r="F515">
        <f t="shared" si="117"/>
        <v>37799.298984325142</v>
      </c>
      <c r="G515">
        <f t="shared" si="118"/>
        <v>-4290.4981250654619</v>
      </c>
      <c r="H515">
        <f t="shared" si="119"/>
        <v>89306.42965012326</v>
      </c>
      <c r="I515">
        <f t="shared" si="120"/>
        <v>89409.433232817246</v>
      </c>
      <c r="J515" s="41">
        <f t="shared" si="121"/>
        <v>616.28385441375053</v>
      </c>
      <c r="K515">
        <f t="shared" si="122"/>
        <v>33.730259574631454</v>
      </c>
      <c r="L515">
        <f t="shared" si="123"/>
        <v>37.78904886216079</v>
      </c>
      <c r="M515" s="41">
        <f t="shared" si="124"/>
        <v>73.632649366244763</v>
      </c>
      <c r="N515" s="5">
        <f t="shared" si="125"/>
        <v>2.839678689770198E-7</v>
      </c>
      <c r="O515" s="4">
        <f>SUM($N$54:N515)*0.1+$O$30</f>
        <v>2.9150995749351525E-6</v>
      </c>
      <c r="P515" s="4">
        <f>SUM($O$235:O515)</f>
        <v>2.3944624002927059E-4</v>
      </c>
      <c r="Q515" s="5">
        <f t="shared" si="126"/>
        <v>-5.9107720769146611E-6</v>
      </c>
      <c r="R515" s="4">
        <f>SUM($Q$54:Q515)*0.1+$O$8</f>
        <v>2.4430187725635555E-5</v>
      </c>
      <c r="S515" s="4">
        <f>SUM($R$235:R515)</f>
        <v>2.5427944100782335E-2</v>
      </c>
      <c r="T515">
        <f t="shared" si="127"/>
        <v>2.4603493204046886E-5</v>
      </c>
      <c r="U515">
        <f t="shared" si="128"/>
        <v>2.5429071467404689E-2</v>
      </c>
      <c r="X515" s="1"/>
    </row>
    <row r="516" spans="1:24" x14ac:dyDescent="0.3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571.48599658184366</v>
      </c>
      <c r="E516">
        <f t="shared" si="116"/>
        <v>-230.67194220781573</v>
      </c>
      <c r="F516">
        <f t="shared" si="117"/>
        <v>37799.298984325142</v>
      </c>
      <c r="G516">
        <f t="shared" si="118"/>
        <v>-4313.5653192862437</v>
      </c>
      <c r="H516">
        <f t="shared" si="119"/>
        <v>89500.142209017242</v>
      </c>
      <c r="I516">
        <f t="shared" si="120"/>
        <v>89604.030607992507</v>
      </c>
      <c r="J516" s="41">
        <f t="shared" si="121"/>
        <v>616.28385441375053</v>
      </c>
      <c r="K516">
        <f t="shared" si="122"/>
        <v>33.803672633409178</v>
      </c>
      <c r="L516">
        <f t="shared" si="123"/>
        <v>37.78904886216079</v>
      </c>
      <c r="M516" s="41">
        <f t="shared" si="124"/>
        <v>73.666307938073189</v>
      </c>
      <c r="N516" s="5">
        <f t="shared" si="125"/>
        <v>2.854945779500145E-7</v>
      </c>
      <c r="O516" s="4">
        <f>SUM($N$54:N516)*0.1+$O$30</f>
        <v>2.9436490327301539E-6</v>
      </c>
      <c r="P516" s="4">
        <f>SUM($O$235:O516)</f>
        <v>2.4238988906200075E-4</v>
      </c>
      <c r="Q516" s="5">
        <f t="shared" si="126"/>
        <v>-5.9235929990872749E-6</v>
      </c>
      <c r="R516" s="4">
        <f>SUM($Q$54:Q516)*0.1+$O$8</f>
        <v>2.383782842572683E-5</v>
      </c>
      <c r="S516" s="4">
        <f>SUM($R$235:R516)</f>
        <v>2.5451781929208061E-2</v>
      </c>
      <c r="T516">
        <f t="shared" si="127"/>
        <v>2.4018891183447316E-5</v>
      </c>
      <c r="U516">
        <f t="shared" si="128"/>
        <v>2.5452936102349399E-2</v>
      </c>
      <c r="X516" s="1"/>
    </row>
    <row r="517" spans="1:24" x14ac:dyDescent="0.3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571.48599658184366</v>
      </c>
      <c r="E517">
        <f t="shared" si="116"/>
        <v>-230.67194220781573</v>
      </c>
      <c r="F517">
        <f t="shared" si="117"/>
        <v>37799.298984325142</v>
      </c>
      <c r="G517">
        <f t="shared" si="118"/>
        <v>-4336.6325135070256</v>
      </c>
      <c r="H517">
        <f t="shared" si="119"/>
        <v>89693.854767911223</v>
      </c>
      <c r="I517">
        <f t="shared" si="120"/>
        <v>89798.630082448115</v>
      </c>
      <c r="J517" s="41">
        <f t="shared" si="121"/>
        <v>616.28385441375053</v>
      </c>
      <c r="K517">
        <f t="shared" si="122"/>
        <v>33.877086484153338</v>
      </c>
      <c r="L517">
        <f t="shared" si="123"/>
        <v>37.78904886216079</v>
      </c>
      <c r="M517" s="41">
        <f t="shared" si="124"/>
        <v>73.700024629406556</v>
      </c>
      <c r="N517" s="5">
        <f t="shared" si="125"/>
        <v>2.8702128692300925E-7</v>
      </c>
      <c r="O517" s="4">
        <f>SUM($N$54:N517)*0.1+$O$30</f>
        <v>2.9723511614224546E-6</v>
      </c>
      <c r="P517" s="4">
        <f>SUM($O$235:O517)</f>
        <v>2.4536224022342318E-4</v>
      </c>
      <c r="Q517" s="5">
        <f t="shared" si="126"/>
        <v>-5.9364139212598879E-6</v>
      </c>
      <c r="R517" s="4">
        <f>SUM($Q$54:Q517)*0.1+$O$8</f>
        <v>2.3244187033600829E-5</v>
      </c>
      <c r="S517" s="4">
        <f>SUM($R$235:R517)</f>
        <v>2.5475026116241663E-2</v>
      </c>
      <c r="T517">
        <f t="shared" si="127"/>
        <v>2.3433461167310012E-5</v>
      </c>
      <c r="U517">
        <f t="shared" si="128"/>
        <v>2.5476207689766588E-2</v>
      </c>
      <c r="X517" s="1"/>
    </row>
    <row r="518" spans="1:24" x14ac:dyDescent="0.3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571.48599658184366</v>
      </c>
      <c r="E518">
        <f t="shared" si="116"/>
        <v>-230.67194220781573</v>
      </c>
      <c r="F518">
        <f t="shared" si="117"/>
        <v>37799.298984325142</v>
      </c>
      <c r="G518">
        <f t="shared" si="118"/>
        <v>-4359.6997077278074</v>
      </c>
      <c r="H518">
        <f t="shared" si="119"/>
        <v>89887.567326805191</v>
      </c>
      <c r="I518">
        <f t="shared" si="120"/>
        <v>89993.231642565748</v>
      </c>
      <c r="J518" s="41">
        <f t="shared" si="121"/>
        <v>616.28385441375053</v>
      </c>
      <c r="K518">
        <f t="shared" si="122"/>
        <v>33.950501121726354</v>
      </c>
      <c r="L518">
        <f t="shared" si="123"/>
        <v>37.78904886216079</v>
      </c>
      <c r="M518" s="41">
        <f t="shared" si="124"/>
        <v>73.733799360514922</v>
      </c>
      <c r="N518" s="5">
        <f t="shared" si="125"/>
        <v>2.8854799589600395E-7</v>
      </c>
      <c r="O518" s="4">
        <f>SUM($N$54:N518)*0.1+$O$30</f>
        <v>3.0012059610120551E-6</v>
      </c>
      <c r="P518" s="4">
        <f>SUM($O$235:O518)</f>
        <v>2.4836344618443524E-4</v>
      </c>
      <c r="Q518" s="5">
        <f t="shared" si="126"/>
        <v>-5.949234843432501E-6</v>
      </c>
      <c r="R518" s="4">
        <f>SUM($Q$54:Q518)*0.1+$O$8</f>
        <v>2.2649263549257578E-5</v>
      </c>
      <c r="S518" s="4">
        <f>SUM($R$235:R518)</f>
        <v>2.5497675379790922E-2</v>
      </c>
      <c r="T518">
        <f t="shared" si="127"/>
        <v>2.2847240020276898E-5</v>
      </c>
      <c r="U518">
        <f t="shared" si="128"/>
        <v>2.5498884959436887E-2</v>
      </c>
      <c r="X518" s="1"/>
    </row>
    <row r="519" spans="1:24" x14ac:dyDescent="0.3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571.48599658184366</v>
      </c>
      <c r="E519">
        <f t="shared" si="116"/>
        <v>-230.67194220781573</v>
      </c>
      <c r="F519">
        <f t="shared" si="117"/>
        <v>37799.298984325142</v>
      </c>
      <c r="G519">
        <f t="shared" si="118"/>
        <v>-4382.7669019485893</v>
      </c>
      <c r="H519">
        <f t="shared" si="119"/>
        <v>90081.279885699187</v>
      </c>
      <c r="I519">
        <f t="shared" si="120"/>
        <v>90187.835274844518</v>
      </c>
      <c r="J519" s="41">
        <f t="shared" si="121"/>
        <v>616.28385441375053</v>
      </c>
      <c r="K519">
        <f t="shared" si="122"/>
        <v>34.023916541034929</v>
      </c>
      <c r="L519">
        <f t="shared" si="123"/>
        <v>37.78904886216079</v>
      </c>
      <c r="M519" s="41">
        <f t="shared" si="124"/>
        <v>73.767632051677225</v>
      </c>
      <c r="N519" s="5">
        <f t="shared" si="125"/>
        <v>2.9007470486899865E-7</v>
      </c>
      <c r="O519" s="4">
        <f>SUM($N$54:N519)*0.1+$O$30</f>
        <v>3.0302134314989548E-6</v>
      </c>
      <c r="P519" s="4">
        <f>SUM($O$235:O519)</f>
        <v>2.5139365961593418E-4</v>
      </c>
      <c r="Q519" s="5">
        <f t="shared" si="126"/>
        <v>-5.9620557656051157E-6</v>
      </c>
      <c r="R519" s="4">
        <f>SUM($Q$54:Q519)*0.1+$O$8</f>
        <v>2.2053057972697051E-5</v>
      </c>
      <c r="S519" s="4">
        <f>SUM($R$235:R519)</f>
        <v>2.5519728437763619E-2</v>
      </c>
      <c r="T519">
        <f t="shared" si="127"/>
        <v>2.2260268627929305E-5</v>
      </c>
      <c r="U519">
        <f t="shared" si="128"/>
        <v>2.5520966641357772E-2</v>
      </c>
      <c r="X519" s="1"/>
    </row>
    <row r="520" spans="1:24" x14ac:dyDescent="0.3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571.48599658184366</v>
      </c>
      <c r="E520">
        <f t="shared" si="116"/>
        <v>-230.67194220781573</v>
      </c>
      <c r="F520">
        <f t="shared" si="117"/>
        <v>37799.298984325142</v>
      </c>
      <c r="G520">
        <f t="shared" si="118"/>
        <v>-4405.8340961693712</v>
      </c>
      <c r="H520">
        <f t="shared" si="119"/>
        <v>90274.992444593154</v>
      </c>
      <c r="I520">
        <f t="shared" si="120"/>
        <v>90382.440965899572</v>
      </c>
      <c r="J520" s="41">
        <f t="shared" si="121"/>
        <v>616.28385441375053</v>
      </c>
      <c r="K520">
        <f t="shared" si="122"/>
        <v>34.097332737029539</v>
      </c>
      <c r="L520">
        <f t="shared" si="123"/>
        <v>37.78904886216079</v>
      </c>
      <c r="M520" s="41">
        <f t="shared" si="124"/>
        <v>73.801522623181924</v>
      </c>
      <c r="N520" s="5">
        <f t="shared" si="125"/>
        <v>2.916014138419934E-7</v>
      </c>
      <c r="O520" s="4">
        <f>SUM($N$54:N520)*0.1+$O$30</f>
        <v>3.0593735728831544E-6</v>
      </c>
      <c r="P520" s="4">
        <f>SUM($O$235:O520)</f>
        <v>2.5445303318881733E-4</v>
      </c>
      <c r="Q520" s="5">
        <f t="shared" si="126"/>
        <v>-5.9748766877777287E-6</v>
      </c>
      <c r="R520" s="4">
        <f>SUM($Q$54:Q520)*0.1+$O$8</f>
        <v>2.1455570303919301E-5</v>
      </c>
      <c r="S520" s="4">
        <f>SUM($R$235:R520)</f>
        <v>2.5541184008067538E-2</v>
      </c>
      <c r="T520">
        <f t="shared" si="127"/>
        <v>2.1672592455100511E-5</v>
      </c>
      <c r="U520">
        <f t="shared" si="128"/>
        <v>2.5542451465747448E-2</v>
      </c>
      <c r="X520" s="1"/>
    </row>
    <row r="521" spans="1:24" x14ac:dyDescent="0.3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571.48599658184366</v>
      </c>
      <c r="E521">
        <f t="shared" si="116"/>
        <v>-230.67194220781573</v>
      </c>
      <c r="F521">
        <f t="shared" si="117"/>
        <v>37799.298984325142</v>
      </c>
      <c r="G521">
        <f t="shared" si="118"/>
        <v>-4428.901290390153</v>
      </c>
      <c r="H521">
        <f t="shared" si="119"/>
        <v>90468.705003487121</v>
      </c>
      <c r="I521">
        <f t="shared" si="120"/>
        <v>90577.048702461019</v>
      </c>
      <c r="J521" s="41">
        <f t="shared" si="121"/>
        <v>616.28385441375053</v>
      </c>
      <c r="K521">
        <f t="shared" si="122"/>
        <v>34.170749704704036</v>
      </c>
      <c r="L521">
        <f t="shared" si="123"/>
        <v>37.78904886216079</v>
      </c>
      <c r="M521" s="41">
        <f t="shared" si="124"/>
        <v>73.835470995327569</v>
      </c>
      <c r="N521" s="5">
        <f t="shared" si="125"/>
        <v>2.931281228149881E-7</v>
      </c>
      <c r="O521" s="4">
        <f>SUM($N$54:N521)*0.1+$O$30</f>
        <v>3.0886863851646533E-6</v>
      </c>
      <c r="P521" s="4">
        <f>SUM($O$235:O521)</f>
        <v>2.5754171957398196E-4</v>
      </c>
      <c r="Q521" s="5">
        <f t="shared" si="126"/>
        <v>-5.9876976099503417E-6</v>
      </c>
      <c r="R521" s="4">
        <f>SUM($Q$54:Q521)*0.1+$O$8</f>
        <v>2.0856800542924273E-5</v>
      </c>
      <c r="S521" s="4">
        <f>SUM($R$235:R521)</f>
        <v>2.5562040808610461E-2</v>
      </c>
      <c r="T521">
        <f t="shared" si="127"/>
        <v>2.1084262198929981E-5</v>
      </c>
      <c r="U521">
        <f t="shared" si="128"/>
        <v>2.5563338163048809E-2</v>
      </c>
      <c r="X521" s="1"/>
    </row>
    <row r="522" spans="1:24" x14ac:dyDescent="0.3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571.48599658184366</v>
      </c>
      <c r="E522">
        <f t="shared" si="116"/>
        <v>-230.67194220781573</v>
      </c>
      <c r="F522">
        <f t="shared" si="117"/>
        <v>37799.298984325142</v>
      </c>
      <c r="G522">
        <f t="shared" si="118"/>
        <v>-4451.9684846109349</v>
      </c>
      <c r="H522">
        <f t="shared" si="119"/>
        <v>90662.417562381117</v>
      </c>
      <c r="I522">
        <f t="shared" si="120"/>
        <v>90771.658471372662</v>
      </c>
      <c r="J522" s="41">
        <f t="shared" si="121"/>
        <v>616.28385441375053</v>
      </c>
      <c r="K522">
        <f t="shared" si="122"/>
        <v>34.244167439095172</v>
      </c>
      <c r="L522">
        <f t="shared" si="123"/>
        <v>37.78904886216079</v>
      </c>
      <c r="M522" s="41">
        <f t="shared" si="124"/>
        <v>73.869477088423437</v>
      </c>
      <c r="N522" s="5">
        <f t="shared" si="125"/>
        <v>2.9465483178798285E-7</v>
      </c>
      <c r="O522" s="4">
        <f>SUM($N$54:N522)*0.1+$O$30</f>
        <v>3.1181518683434515E-6</v>
      </c>
      <c r="P522" s="4">
        <f>SUM($O$235:O522)</f>
        <v>2.6065987144232542E-4</v>
      </c>
      <c r="Q522" s="5">
        <f t="shared" si="126"/>
        <v>-6.0005185321229564E-6</v>
      </c>
      <c r="R522" s="4">
        <f>SUM($Q$54:Q522)*0.1+$O$8</f>
        <v>2.025674868971197E-5</v>
      </c>
      <c r="S522" s="4">
        <f>SUM($R$235:R522)</f>
        <v>2.5582297557300172E-2</v>
      </c>
      <c r="T522">
        <f t="shared" si="127"/>
        <v>2.0495334555751984E-5</v>
      </c>
      <c r="U522">
        <f t="shared" si="128"/>
        <v>2.5583625463933501E-2</v>
      </c>
      <c r="X522" s="1"/>
    </row>
    <row r="523" spans="1:24" x14ac:dyDescent="0.3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571.48599658184366</v>
      </c>
      <c r="E523">
        <f t="shared" si="116"/>
        <v>-230.67194220781573</v>
      </c>
      <c r="F523">
        <f t="shared" si="117"/>
        <v>37799.298984325142</v>
      </c>
      <c r="G523">
        <f t="shared" si="118"/>
        <v>-4475.0356788317167</v>
      </c>
      <c r="H523">
        <f t="shared" si="119"/>
        <v>90856.130121275084</v>
      </c>
      <c r="I523">
        <f t="shared" si="120"/>
        <v>90966.270259590645</v>
      </c>
      <c r="J523" s="41">
        <f t="shared" si="121"/>
        <v>616.28385441375053</v>
      </c>
      <c r="K523">
        <f t="shared" si="122"/>
        <v>34.317585935282061</v>
      </c>
      <c r="L523">
        <f t="shared" si="123"/>
        <v>37.78904886216079</v>
      </c>
      <c r="M523" s="41">
        <f t="shared" si="124"/>
        <v>73.903540822790063</v>
      </c>
      <c r="N523" s="5">
        <f t="shared" si="125"/>
        <v>2.9618154076097755E-7</v>
      </c>
      <c r="O523" s="4">
        <f>SUM($N$54:N523)*0.1+$O$30</f>
        <v>3.1477700224195495E-6</v>
      </c>
      <c r="P523" s="4">
        <f>SUM($O$235:O523)</f>
        <v>2.6380764146474495E-4</v>
      </c>
      <c r="Q523" s="5">
        <f t="shared" si="126"/>
        <v>-6.0133394542955686E-6</v>
      </c>
      <c r="R523" s="4">
        <f>SUM($Q$54:Q523)*0.1+$O$8</f>
        <v>1.9655414744282389E-5</v>
      </c>
      <c r="S523" s="4">
        <f>SUM($R$235:R523)</f>
        <v>2.5601952972044453E-2</v>
      </c>
      <c r="T523">
        <f t="shared" si="127"/>
        <v>1.9905873125381782E-5</v>
      </c>
      <c r="U523">
        <f t="shared" si="128"/>
        <v>2.5603312099306039E-2</v>
      </c>
      <c r="X523" s="1"/>
    </row>
    <row r="524" spans="1:24" x14ac:dyDescent="0.3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571.48599658184366</v>
      </c>
      <c r="E524">
        <f t="shared" si="116"/>
        <v>-230.67194220781573</v>
      </c>
      <c r="F524">
        <f t="shared" si="117"/>
        <v>37799.298984325142</v>
      </c>
      <c r="G524">
        <f t="shared" si="118"/>
        <v>-4498.1028730524986</v>
      </c>
      <c r="H524">
        <f t="shared" si="119"/>
        <v>91049.842680169066</v>
      </c>
      <c r="I524">
        <f t="shared" si="120"/>
        <v>91160.884054182461</v>
      </c>
      <c r="J524" s="41">
        <f t="shared" si="121"/>
        <v>616.28385441375053</v>
      </c>
      <c r="K524">
        <f t="shared" si="122"/>
        <v>34.391005188385847</v>
      </c>
      <c r="L524">
        <f t="shared" si="123"/>
        <v>37.78904886216079</v>
      </c>
      <c r="M524" s="41">
        <f t="shared" si="124"/>
        <v>73.937662118759945</v>
      </c>
      <c r="N524" s="5">
        <f t="shared" si="125"/>
        <v>2.9770824973397224E-7</v>
      </c>
      <c r="O524" s="4">
        <f>SUM($N$54:N524)*0.1+$O$30</f>
        <v>3.1775408473929467E-6</v>
      </c>
      <c r="P524" s="4">
        <f>SUM($O$235:O524)</f>
        <v>2.669851823121379E-4</v>
      </c>
      <c r="Q524" s="5">
        <f t="shared" si="126"/>
        <v>-6.0261603764681825E-6</v>
      </c>
      <c r="R524" s="4">
        <f>SUM($Q$54:Q524)*0.1+$O$8</f>
        <v>1.9052798706635586E-5</v>
      </c>
      <c r="S524" s="4">
        <f>SUM($R$235:R524)</f>
        <v>2.5621005770751087E-2</v>
      </c>
      <c r="T524">
        <f t="shared" si="127"/>
        <v>1.9315949482032339E-5</v>
      </c>
      <c r="U524">
        <f t="shared" si="128"/>
        <v>2.5622396800308023E-2</v>
      </c>
      <c r="X524" s="1"/>
    </row>
    <row r="525" spans="1:24" x14ac:dyDescent="0.3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571.48599658184366</v>
      </c>
      <c r="E525">
        <f t="shared" si="116"/>
        <v>-230.67194220781573</v>
      </c>
      <c r="F525">
        <f t="shared" si="117"/>
        <v>37799.298984325142</v>
      </c>
      <c r="G525">
        <f t="shared" si="118"/>
        <v>-4521.1700672732804</v>
      </c>
      <c r="H525">
        <f t="shared" si="119"/>
        <v>91243.555239063033</v>
      </c>
      <c r="I525">
        <f t="shared" si="120"/>
        <v>91355.499842325618</v>
      </c>
      <c r="J525" s="41">
        <f t="shared" si="121"/>
        <v>616.28385441375053</v>
      </c>
      <c r="K525">
        <f t="shared" si="122"/>
        <v>34.464425193569156</v>
      </c>
      <c r="L525">
        <f t="shared" si="123"/>
        <v>37.78904886216079</v>
      </c>
      <c r="M525" s="41">
        <f t="shared" si="124"/>
        <v>73.97184089667806</v>
      </c>
      <c r="N525" s="5">
        <f t="shared" si="125"/>
        <v>2.99234958706967E-7</v>
      </c>
      <c r="O525" s="4">
        <f>SUM($N$54:N525)*0.1+$O$30</f>
        <v>3.2074643432636434E-6</v>
      </c>
      <c r="P525" s="4">
        <f>SUM($O$235:O525)</f>
        <v>2.7019264665540153E-4</v>
      </c>
      <c r="Q525" s="5">
        <f t="shared" si="126"/>
        <v>-6.0389812986407955E-6</v>
      </c>
      <c r="R525" s="4">
        <f>SUM($Q$54:Q525)*0.1+$O$8</f>
        <v>1.8448900576771506E-5</v>
      </c>
      <c r="S525" s="4">
        <f>SUM($R$235:R525)</f>
        <v>2.5639454671327857E-2</v>
      </c>
      <c r="T525">
        <f t="shared" si="127"/>
        <v>1.8725644448320268E-5</v>
      </c>
      <c r="U525">
        <f t="shared" si="128"/>
        <v>2.5640878298322435E-2</v>
      </c>
      <c r="X525" s="1"/>
    </row>
    <row r="526" spans="1:24" x14ac:dyDescent="0.3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571.48599658184366</v>
      </c>
      <c r="E526">
        <f t="shared" si="116"/>
        <v>-230.67194220781573</v>
      </c>
      <c r="F526">
        <f t="shared" si="117"/>
        <v>37799.298984325142</v>
      </c>
      <c r="G526">
        <f t="shared" si="118"/>
        <v>-4544.2372614940623</v>
      </c>
      <c r="H526">
        <f t="shared" si="119"/>
        <v>91437.267797957029</v>
      </c>
      <c r="I526">
        <f t="shared" si="120"/>
        <v>91550.117611306545</v>
      </c>
      <c r="J526" s="41">
        <f t="shared" si="121"/>
        <v>616.28385441375053</v>
      </c>
      <c r="K526">
        <f t="shared" si="122"/>
        <v>34.537845946035716</v>
      </c>
      <c r="L526">
        <f t="shared" si="123"/>
        <v>37.78904886216079</v>
      </c>
      <c r="M526" s="41">
        <f t="shared" si="124"/>
        <v>74.006077076902429</v>
      </c>
      <c r="N526" s="5">
        <f t="shared" si="125"/>
        <v>3.0076166767996169E-7</v>
      </c>
      <c r="O526" s="4">
        <f>SUM($N$54:N526)*0.1+$O$30</f>
        <v>3.2375405100316393E-6</v>
      </c>
      <c r="P526" s="4">
        <f>SUM($O$235:O526)</f>
        <v>2.7343018716543318E-4</v>
      </c>
      <c r="Q526" s="5">
        <f t="shared" si="126"/>
        <v>-6.0518022208134102E-6</v>
      </c>
      <c r="R526" s="4">
        <f>SUM($Q$54:Q526)*0.1+$O$8</f>
        <v>1.7843720354690176E-5</v>
      </c>
      <c r="S526" s="4">
        <f>SUM($R$235:R526)</f>
        <v>2.5657298391682546E-2</v>
      </c>
      <c r="T526">
        <f t="shared" si="127"/>
        <v>1.8135049618087083E-5</v>
      </c>
      <c r="U526">
        <f t="shared" si="128"/>
        <v>2.5658755324978043E-2</v>
      </c>
      <c r="X526" s="1"/>
    </row>
    <row r="527" spans="1:24" x14ac:dyDescent="0.3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571.48599658184366</v>
      </c>
      <c r="E527">
        <f t="shared" si="116"/>
        <v>-230.67194220781573</v>
      </c>
      <c r="F527">
        <f t="shared" si="117"/>
        <v>37799.298984325142</v>
      </c>
      <c r="G527">
        <f t="shared" si="118"/>
        <v>-4567.3044557148442</v>
      </c>
      <c r="H527">
        <f t="shared" si="119"/>
        <v>91630.980356850996</v>
      </c>
      <c r="I527">
        <f t="shared" si="120"/>
        <v>91744.737348519368</v>
      </c>
      <c r="J527" s="41">
        <f t="shared" si="121"/>
        <v>616.28385441375053</v>
      </c>
      <c r="K527">
        <f t="shared" si="122"/>
        <v>34.611267441029888</v>
      </c>
      <c r="L527">
        <f t="shared" si="123"/>
        <v>37.78904886216079</v>
      </c>
      <c r="M527" s="41">
        <f t="shared" si="124"/>
        <v>74.040370579804801</v>
      </c>
      <c r="N527" s="5">
        <f t="shared" si="125"/>
        <v>3.0228837665295639E-7</v>
      </c>
      <c r="O527" s="4">
        <f>SUM($N$54:N527)*0.1+$O$30</f>
        <v>3.2677693476969351E-6</v>
      </c>
      <c r="P527" s="4">
        <f>SUM($O$235:O527)</f>
        <v>2.7669795651313011E-4</v>
      </c>
      <c r="Q527" s="5">
        <f t="shared" si="126"/>
        <v>-6.0646231429860224E-6</v>
      </c>
      <c r="R527" s="4">
        <f>SUM($Q$54:Q527)*0.1+$O$8</f>
        <v>1.7237258040391569E-5</v>
      </c>
      <c r="S527" s="4">
        <f>SUM($R$235:R527)</f>
        <v>2.5674535649722937E-2</v>
      </c>
      <c r="T527">
        <f t="shared" si="127"/>
        <v>1.7544269185713935E-5</v>
      </c>
      <c r="U527">
        <f t="shared" si="128"/>
        <v>2.5676026612153846E-2</v>
      </c>
      <c r="X527" s="1"/>
    </row>
    <row r="528" spans="1:24" x14ac:dyDescent="0.3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571.48599658184366</v>
      </c>
      <c r="E528">
        <f t="shared" si="116"/>
        <v>-230.67194220781573</v>
      </c>
      <c r="F528">
        <f t="shared" si="117"/>
        <v>37799.298984325142</v>
      </c>
      <c r="G528">
        <f t="shared" si="118"/>
        <v>-4590.371649935626</v>
      </c>
      <c r="H528">
        <f t="shared" si="119"/>
        <v>91824.692915744963</v>
      </c>
      <c r="I528">
        <f t="shared" si="120"/>
        <v>91939.359041464908</v>
      </c>
      <c r="J528" s="41">
        <f t="shared" si="121"/>
        <v>616.28385441375053</v>
      </c>
      <c r="K528">
        <f t="shared" si="122"/>
        <v>34.684689673836282</v>
      </c>
      <c r="L528">
        <f t="shared" si="123"/>
        <v>37.78904886216079</v>
      </c>
      <c r="M528" s="41">
        <f t="shared" si="124"/>
        <v>74.074721325771137</v>
      </c>
      <c r="N528" s="5">
        <f t="shared" si="125"/>
        <v>3.0381508562595114E-7</v>
      </c>
      <c r="O528" s="4">
        <f>SUM($N$54:N528)*0.1+$O$30</f>
        <v>3.2981508562595301E-6</v>
      </c>
      <c r="P528" s="4">
        <f>SUM($O$235:O528)</f>
        <v>2.7999610736938966E-4</v>
      </c>
      <c r="Q528" s="5">
        <f t="shared" si="126"/>
        <v>-6.0774440651586354E-6</v>
      </c>
      <c r="R528" s="4">
        <f>SUM($Q$54:Q528)*0.1+$O$8</f>
        <v>1.6629513633875686E-5</v>
      </c>
      <c r="S528" s="4">
        <f>SUM($R$235:R528)</f>
        <v>2.5691165163356813E-2</v>
      </c>
      <c r="T528">
        <f t="shared" si="127"/>
        <v>1.6953422155125576E-5</v>
      </c>
      <c r="U528">
        <f t="shared" si="128"/>
        <v>2.5692690891983672E-2</v>
      </c>
      <c r="X528" s="1"/>
    </row>
    <row r="529" spans="1:24" x14ac:dyDescent="0.3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571.48599658184366</v>
      </c>
      <c r="E529">
        <f t="shared" si="116"/>
        <v>-230.67194220781573</v>
      </c>
      <c r="F529">
        <f t="shared" si="117"/>
        <v>37799.298984325142</v>
      </c>
      <c r="G529">
        <f t="shared" si="118"/>
        <v>-4613.4388441564079</v>
      </c>
      <c r="H529">
        <f t="shared" si="119"/>
        <v>92018.405474638959</v>
      </c>
      <c r="I529">
        <f t="shared" si="120"/>
        <v>92133.982677749445</v>
      </c>
      <c r="J529" s="41">
        <f t="shared" si="121"/>
        <v>616.28385441375053</v>
      </c>
      <c r="K529">
        <f t="shared" si="122"/>
        <v>34.758112639779284</v>
      </c>
      <c r="L529">
        <f t="shared" si="123"/>
        <v>37.78904886216079</v>
      </c>
      <c r="M529" s="41">
        <f t="shared" si="124"/>
        <v>74.109129235202275</v>
      </c>
      <c r="N529" s="5">
        <f t="shared" si="125"/>
        <v>3.0534179459894584E-7</v>
      </c>
      <c r="O529" s="4">
        <f>SUM($N$54:N529)*0.1+$O$30</f>
        <v>3.3286850357194245E-6</v>
      </c>
      <c r="P529" s="4">
        <f>SUM($O$235:O529)</f>
        <v>2.8332479240510909E-4</v>
      </c>
      <c r="Q529" s="5">
        <f t="shared" si="126"/>
        <v>-6.0902649873312501E-6</v>
      </c>
      <c r="R529" s="4">
        <f>SUM($Q$54:Q529)*0.1+$O$8</f>
        <v>1.602048713514258E-5</v>
      </c>
      <c r="S529" s="4">
        <f>SUM($R$235:R529)</f>
        <v>2.5707185650491956E-2</v>
      </c>
      <c r="T529">
        <f t="shared" si="127"/>
        <v>1.6362645021948356E-5</v>
      </c>
      <c r="U529">
        <f t="shared" si="128"/>
        <v>2.5708746896860823E-2</v>
      </c>
      <c r="X529" s="1"/>
    </row>
    <row r="530" spans="1:24" x14ac:dyDescent="0.3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571.48599658184366</v>
      </c>
      <c r="E530">
        <f t="shared" si="116"/>
        <v>-230.67194220781573</v>
      </c>
      <c r="F530">
        <f t="shared" si="117"/>
        <v>37799.298984325142</v>
      </c>
      <c r="G530">
        <f t="shared" si="118"/>
        <v>-4636.5060383771897</v>
      </c>
      <c r="H530">
        <f t="shared" si="119"/>
        <v>92212.118033532926</v>
      </c>
      <c r="I530">
        <f t="shared" si="120"/>
        <v>92328.608245083582</v>
      </c>
      <c r="J530" s="41">
        <f t="shared" si="121"/>
        <v>616.28385441375053</v>
      </c>
      <c r="K530">
        <f t="shared" si="122"/>
        <v>34.831536334222641</v>
      </c>
      <c r="L530">
        <f t="shared" si="123"/>
        <v>37.78904886216079</v>
      </c>
      <c r="M530" s="41">
        <f t="shared" si="124"/>
        <v>74.143594228514431</v>
      </c>
      <c r="N530" s="5">
        <f t="shared" si="125"/>
        <v>3.0686850357194054E-7</v>
      </c>
      <c r="O530" s="4">
        <f>SUM($N$54:N530)*0.1+$O$30</f>
        <v>3.3593718860766182E-6</v>
      </c>
      <c r="P530" s="4">
        <f>SUM($O$235:O530)</f>
        <v>2.8668416429118569E-4</v>
      </c>
      <c r="Q530" s="5">
        <f t="shared" si="126"/>
        <v>-6.1030859095038631E-6</v>
      </c>
      <c r="R530" s="4">
        <f>SUM($Q$54:Q530)*0.1+$O$8</f>
        <v>1.5410178544192197E-5</v>
      </c>
      <c r="S530" s="4">
        <f>SUM($R$235:R530)</f>
        <v>2.572259582903615E-2</v>
      </c>
      <c r="T530">
        <f t="shared" si="127"/>
        <v>1.5772095048941453E-5</v>
      </c>
      <c r="U530">
        <f t="shared" si="128"/>
        <v>2.5724193359442843E-2</v>
      </c>
      <c r="X530" s="1"/>
    </row>
    <row r="531" spans="1:24" x14ac:dyDescent="0.3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571.48599658184366</v>
      </c>
      <c r="E531">
        <f t="shared" si="116"/>
        <v>-230.67194220781573</v>
      </c>
      <c r="F531">
        <f t="shared" si="117"/>
        <v>37799.298984325142</v>
      </c>
      <c r="G531">
        <f t="shared" si="118"/>
        <v>-4659.5732325979716</v>
      </c>
      <c r="H531">
        <f t="shared" si="119"/>
        <v>92405.830592426908</v>
      </c>
      <c r="I531">
        <f t="shared" si="120"/>
        <v>92523.235731281282</v>
      </c>
      <c r="J531" s="41">
        <f t="shared" si="121"/>
        <v>616.28385441375053</v>
      </c>
      <c r="K531">
        <f t="shared" si="122"/>
        <v>34.904960752569103</v>
      </c>
      <c r="L531">
        <f t="shared" si="123"/>
        <v>37.78904886216079</v>
      </c>
      <c r="M531" s="41">
        <f t="shared" si="124"/>
        <v>74.178116226139878</v>
      </c>
      <c r="N531" s="5">
        <f t="shared" si="125"/>
        <v>3.0839521254493529E-7</v>
      </c>
      <c r="O531" s="4">
        <f>SUM($N$54:N531)*0.1+$O$30</f>
        <v>3.3902114073311117E-6</v>
      </c>
      <c r="P531" s="4">
        <f>SUM($O$235:O531)</f>
        <v>2.9007437569851681E-4</v>
      </c>
      <c r="Q531" s="5">
        <f t="shared" si="126"/>
        <v>-6.115906831676477E-6</v>
      </c>
      <c r="R531" s="4">
        <f>SUM($Q$54:Q531)*0.1+$O$8</f>
        <v>1.4798587861024538E-5</v>
      </c>
      <c r="S531" s="4">
        <f>SUM($R$235:R531)</f>
        <v>2.5737394416897173E-2</v>
      </c>
      <c r="T531">
        <f t="shared" si="127"/>
        <v>1.5181954290105763E-5</v>
      </c>
      <c r="U531">
        <f t="shared" si="128"/>
        <v>2.5739029012656376E-2</v>
      </c>
      <c r="X531" s="1"/>
    </row>
    <row r="532" spans="1:24" x14ac:dyDescent="0.3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571.48599658184366</v>
      </c>
      <c r="E532">
        <f t="shared" si="116"/>
        <v>-230.67194220781573</v>
      </c>
      <c r="F532">
        <f t="shared" si="117"/>
        <v>37799.298984325142</v>
      </c>
      <c r="G532">
        <f t="shared" si="118"/>
        <v>-4682.6404268187534</v>
      </c>
      <c r="H532">
        <f t="shared" si="119"/>
        <v>92599.54315132089</v>
      </c>
      <c r="I532">
        <f t="shared" si="120"/>
        <v>92717.865124258635</v>
      </c>
      <c r="J532" s="41">
        <f t="shared" si="121"/>
        <v>616.28385441375053</v>
      </c>
      <c r="K532">
        <f t="shared" si="122"/>
        <v>34.978385890259936</v>
      </c>
      <c r="L532">
        <f t="shared" si="123"/>
        <v>37.78904886216079</v>
      </c>
      <c r="M532" s="41">
        <f t="shared" si="124"/>
        <v>74.212695148527402</v>
      </c>
      <c r="N532" s="5">
        <f t="shared" si="125"/>
        <v>3.0992192151792999E-7</v>
      </c>
      <c r="O532" s="4">
        <f>SUM($N$54:N532)*0.1+$O$30</f>
        <v>3.4212035994829041E-6</v>
      </c>
      <c r="P532" s="4">
        <f>SUM($O$235:O532)</f>
        <v>2.9349557929799971E-4</v>
      </c>
      <c r="Q532" s="5">
        <f t="shared" si="126"/>
        <v>-6.12872775384909E-6</v>
      </c>
      <c r="R532" s="4">
        <f>SUM($Q$54:Q532)*0.1+$O$8</f>
        <v>1.4185715085639628E-5</v>
      </c>
      <c r="S532" s="4">
        <f>SUM($R$235:R532)</f>
        <v>2.5751580131982813E-2</v>
      </c>
      <c r="T532">
        <f t="shared" si="127"/>
        <v>1.4592434565899499E-5</v>
      </c>
      <c r="U532">
        <f t="shared" si="128"/>
        <v>2.5753252589702132E-2</v>
      </c>
      <c r="X532" s="1"/>
    </row>
    <row r="533" spans="1:24" x14ac:dyDescent="0.3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571.48599658184366</v>
      </c>
      <c r="E533">
        <f t="shared" si="116"/>
        <v>-230.67194220781573</v>
      </c>
      <c r="F533">
        <f t="shared" si="117"/>
        <v>37799.298984325142</v>
      </c>
      <c r="G533">
        <f t="shared" si="118"/>
        <v>-4705.7076210395353</v>
      </c>
      <c r="H533">
        <f t="shared" si="119"/>
        <v>92793.255710214857</v>
      </c>
      <c r="I533">
        <f t="shared" si="120"/>
        <v>92912.496412032939</v>
      </c>
      <c r="J533" s="41">
        <f t="shared" si="121"/>
        <v>616.28385441375053</v>
      </c>
      <c r="K533">
        <f t="shared" si="122"/>
        <v>35.051811742774596</v>
      </c>
      <c r="L533">
        <f t="shared" si="123"/>
        <v>37.78904886216079</v>
      </c>
      <c r="M533" s="41">
        <f t="shared" si="124"/>
        <v>74.247330916142971</v>
      </c>
      <c r="N533" s="5">
        <f t="shared" si="125"/>
        <v>3.1144863049092474E-7</v>
      </c>
      <c r="O533" s="4">
        <f>SUM($N$54:N533)*0.1+$O$30</f>
        <v>3.4523484625319966E-6</v>
      </c>
      <c r="P533" s="4">
        <f>SUM($O$235:O533)</f>
        <v>2.9694792776053169E-4</v>
      </c>
      <c r="Q533" s="5">
        <f t="shared" si="126"/>
        <v>-6.1415486760217031E-6</v>
      </c>
      <c r="R533" s="4">
        <f>SUM($Q$54:Q533)*0.1+$O$8</f>
        <v>1.3571560218037442E-5</v>
      </c>
      <c r="S533" s="4">
        <f>SUM($R$235:R533)</f>
        <v>2.5765151692200852E-2</v>
      </c>
      <c r="T533">
        <f t="shared" si="127"/>
        <v>1.4003783655089918E-5</v>
      </c>
      <c r="U533">
        <f t="shared" si="128"/>
        <v>2.5766862824059933E-2</v>
      </c>
      <c r="X533" s="1"/>
    </row>
    <row r="534" spans="1:24" x14ac:dyDescent="0.3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571.48599658184366</v>
      </c>
      <c r="E534">
        <f t="shared" si="116"/>
        <v>-230.67194220781573</v>
      </c>
      <c r="F534">
        <f t="shared" si="117"/>
        <v>37799.298984325142</v>
      </c>
      <c r="G534">
        <f t="shared" si="118"/>
        <v>-4728.7748152603172</v>
      </c>
      <c r="H534">
        <f t="shared" si="119"/>
        <v>92986.968269108838</v>
      </c>
      <c r="I534">
        <f t="shared" si="120"/>
        <v>93107.129582721507</v>
      </c>
      <c r="J534" s="41">
        <f t="shared" si="121"/>
        <v>616.28385441375053</v>
      </c>
      <c r="K534">
        <f t="shared" si="122"/>
        <v>35.125238305630262</v>
      </c>
      <c r="L534">
        <f t="shared" si="123"/>
        <v>37.78904886216079</v>
      </c>
      <c r="M534" s="41">
        <f t="shared" si="124"/>
        <v>74.282023449470216</v>
      </c>
      <c r="N534" s="5">
        <f t="shared" si="125"/>
        <v>3.1297533946391944E-7</v>
      </c>
      <c r="O534" s="4">
        <f>SUM($N$54:N534)*0.1+$O$30</f>
        <v>3.4836459964783881E-6</v>
      </c>
      <c r="P534" s="4">
        <f>SUM($O$235:O534)</f>
        <v>3.0043157375701009E-4</v>
      </c>
      <c r="Q534" s="5">
        <f t="shared" si="126"/>
        <v>-6.1543695981943169E-6</v>
      </c>
      <c r="R534" s="4">
        <f>SUM($Q$54:Q534)*0.1+$O$8</f>
        <v>1.2956123258218034E-5</v>
      </c>
      <c r="S534" s="4">
        <f>SUM($R$235:R534)</f>
        <v>2.577810781545907E-2</v>
      </c>
      <c r="T534">
        <f t="shared" si="127"/>
        <v>1.3416293054004081E-5</v>
      </c>
      <c r="U534">
        <f t="shared" si="128"/>
        <v>2.57798584494939E-2</v>
      </c>
      <c r="X534" s="1"/>
    </row>
    <row r="535" spans="1:24" x14ac:dyDescent="0.3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571.48599658184366</v>
      </c>
      <c r="E535">
        <f t="shared" si="116"/>
        <v>-230.67194220781573</v>
      </c>
      <c r="F535">
        <f t="shared" si="117"/>
        <v>37799.298984325142</v>
      </c>
      <c r="G535">
        <f t="shared" si="118"/>
        <v>-4751.8420094810999</v>
      </c>
      <c r="H535">
        <f t="shared" si="119"/>
        <v>93180.68082800282</v>
      </c>
      <c r="I535">
        <f t="shared" si="120"/>
        <v>93301.764624540738</v>
      </c>
      <c r="J535" s="41">
        <f t="shared" si="121"/>
        <v>616.28385441375053</v>
      </c>
      <c r="K535">
        <f t="shared" si="122"/>
        <v>35.198665574381501</v>
      </c>
      <c r="L535">
        <f t="shared" si="123"/>
        <v>37.78904886216079</v>
      </c>
      <c r="M535" s="41">
        <f t="shared" si="124"/>
        <v>74.316772669011115</v>
      </c>
      <c r="N535" s="5">
        <f t="shared" si="125"/>
        <v>3.1450204843691419E-7</v>
      </c>
      <c r="O535" s="4">
        <f>SUM($N$54:N535)*0.1+$O$30</f>
        <v>3.5150962013220793E-6</v>
      </c>
      <c r="P535" s="4">
        <f>SUM($O$235:O535)</f>
        <v>3.0394666995833217E-4</v>
      </c>
      <c r="Q535" s="5">
        <f t="shared" si="126"/>
        <v>-6.1671905203669308E-6</v>
      </c>
      <c r="R535" s="4">
        <f>SUM($Q$54:Q535)*0.1+$O$8</f>
        <v>1.2339404206181321E-5</v>
      </c>
      <c r="S535" s="4">
        <f>SUM($R$235:R535)</f>
        <v>2.5790447219665252E-2</v>
      </c>
      <c r="T535">
        <f t="shared" si="127"/>
        <v>1.2830307769811065E-5</v>
      </c>
      <c r="U535">
        <f t="shared" si="128"/>
        <v>2.5792238200057747E-2</v>
      </c>
      <c r="X535" s="1"/>
    </row>
    <row r="536" spans="1:24" x14ac:dyDescent="0.3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571.48599658184366</v>
      </c>
      <c r="E536">
        <f t="shared" si="116"/>
        <v>-230.67194220781573</v>
      </c>
      <c r="F536">
        <f t="shared" si="117"/>
        <v>37799.298984325142</v>
      </c>
      <c r="G536">
        <f t="shared" si="118"/>
        <v>-4774.9092037018818</v>
      </c>
      <c r="H536">
        <f t="shared" si="119"/>
        <v>93374.393386896802</v>
      </c>
      <c r="I536">
        <f t="shared" si="120"/>
        <v>93496.401525805006</v>
      </c>
      <c r="J536" s="41">
        <f t="shared" si="121"/>
        <v>616.28385441375053</v>
      </c>
      <c r="K536">
        <f t="shared" si="122"/>
        <v>35.272093544619835</v>
      </c>
      <c r="L536">
        <f t="shared" si="123"/>
        <v>37.78904886216079</v>
      </c>
      <c r="M536" s="41">
        <f t="shared" si="124"/>
        <v>74.351578495286432</v>
      </c>
      <c r="N536" s="5">
        <f t="shared" si="125"/>
        <v>3.1602875740990894E-7</v>
      </c>
      <c r="O536" s="4">
        <f>SUM($N$54:N536)*0.1+$O$30</f>
        <v>3.5466990770630703E-6</v>
      </c>
      <c r="P536" s="4">
        <f>SUM($O$235:O536)</f>
        <v>3.0749336903539522E-4</v>
      </c>
      <c r="Q536" s="5">
        <f t="shared" si="126"/>
        <v>-6.1800114425395447E-6</v>
      </c>
      <c r="R536" s="4">
        <f>SUM($Q$54:Q536)*0.1+$O$8</f>
        <v>1.1721403061927386E-5</v>
      </c>
      <c r="S536" s="4">
        <f>SUM($R$235:R536)</f>
        <v>2.5802168622727179E-2</v>
      </c>
      <c r="T536">
        <f t="shared" si="127"/>
        <v>1.224623877292129E-5</v>
      </c>
      <c r="U536">
        <f t="shared" si="128"/>
        <v>2.5804000810100119E-2</v>
      </c>
      <c r="X536" s="1"/>
    </row>
    <row r="537" spans="1:24" x14ac:dyDescent="0.3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571.48599658184366</v>
      </c>
      <c r="E537">
        <f t="shared" si="116"/>
        <v>-230.67194220781573</v>
      </c>
      <c r="F537">
        <f t="shared" si="117"/>
        <v>37799.298984325142</v>
      </c>
      <c r="G537">
        <f t="shared" si="118"/>
        <v>-4797.9763979226636</v>
      </c>
      <c r="H537">
        <f t="shared" si="119"/>
        <v>93568.105945790769</v>
      </c>
      <c r="I537">
        <f t="shared" si="120"/>
        <v>93691.04027492569</v>
      </c>
      <c r="J537" s="41">
        <f t="shared" si="121"/>
        <v>616.28385441375053</v>
      </c>
      <c r="K537">
        <f t="shared" si="122"/>
        <v>35.345522211973389</v>
      </c>
      <c r="L537">
        <f t="shared" si="123"/>
        <v>37.78904886216079</v>
      </c>
      <c r="M537" s="41">
        <f t="shared" si="124"/>
        <v>74.386440848836372</v>
      </c>
      <c r="N537" s="5">
        <f t="shared" si="125"/>
        <v>3.1755546638290364E-7</v>
      </c>
      <c r="O537" s="4">
        <f>SUM($N$54:N537)*0.1+$O$30</f>
        <v>3.5784546237013602E-6</v>
      </c>
      <c r="P537" s="4">
        <f>SUM($O$235:O537)</f>
        <v>3.1107182365909661E-4</v>
      </c>
      <c r="Q537" s="5">
        <f t="shared" si="126"/>
        <v>-6.1928323647121568E-6</v>
      </c>
      <c r="R537" s="4">
        <f>SUM($Q$54:Q537)*0.1+$O$8</f>
        <v>1.1102119825456147E-5</v>
      </c>
      <c r="S537" s="4">
        <f>SUM($R$235:R537)</f>
        <v>2.5813270742552637E-2</v>
      </c>
      <c r="T537">
        <f t="shared" si="127"/>
        <v>1.1664578951367086E-5</v>
      </c>
      <c r="U537">
        <f t="shared" si="128"/>
        <v>2.581514501427018E-2</v>
      </c>
      <c r="X537" s="1"/>
    </row>
    <row r="538" spans="1:24" x14ac:dyDescent="0.3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571.48599658184366</v>
      </c>
      <c r="E538">
        <f t="shared" si="116"/>
        <v>-230.67194220781573</v>
      </c>
      <c r="F538">
        <f t="shared" si="117"/>
        <v>37799.298984325142</v>
      </c>
      <c r="G538">
        <f t="shared" si="118"/>
        <v>-4821.0435921434455</v>
      </c>
      <c r="H538">
        <f t="shared" si="119"/>
        <v>93761.818504684765</v>
      </c>
      <c r="I538">
        <f t="shared" si="120"/>
        <v>93885.680860410197</v>
      </c>
      <c r="J538" s="41">
        <f t="shared" si="121"/>
        <v>616.28385441375053</v>
      </c>
      <c r="K538">
        <f t="shared" si="122"/>
        <v>35.418951572106508</v>
      </c>
      <c r="L538">
        <f t="shared" si="123"/>
        <v>37.78904886216079</v>
      </c>
      <c r="M538" s="41">
        <f t="shared" si="124"/>
        <v>74.421359650221078</v>
      </c>
      <c r="N538" s="5">
        <f t="shared" si="125"/>
        <v>3.1908217535589833E-7</v>
      </c>
      <c r="O538" s="4">
        <f>SUM($N$54:N538)*0.1+$O$30</f>
        <v>3.6103628412369502E-6</v>
      </c>
      <c r="P538" s="4">
        <f>SUM($O$235:O538)</f>
        <v>3.1468218650033356E-4</v>
      </c>
      <c r="Q538" s="5">
        <f t="shared" si="126"/>
        <v>-6.2056532868847715E-6</v>
      </c>
      <c r="R538" s="4">
        <f>SUM($Q$54:Q538)*0.1+$O$8</f>
        <v>1.0481554496767685E-5</v>
      </c>
      <c r="S538" s="4">
        <f>SUM($R$235:R538)</f>
        <v>2.5823752297049404E-2</v>
      </c>
      <c r="T538">
        <f t="shared" si="127"/>
        <v>1.1085923710458025E-5</v>
      </c>
      <c r="U538">
        <f t="shared" si="128"/>
        <v>2.5825669547523161E-2</v>
      </c>
      <c r="X538" s="1"/>
    </row>
    <row r="539" spans="1:24" x14ac:dyDescent="0.3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571.48599658184366</v>
      </c>
      <c r="E539">
        <f t="shared" si="116"/>
        <v>-230.67194220781573</v>
      </c>
      <c r="F539">
        <f t="shared" si="117"/>
        <v>37799.298984325142</v>
      </c>
      <c r="G539">
        <f t="shared" si="118"/>
        <v>-4844.1107863642274</v>
      </c>
      <c r="H539">
        <f t="shared" si="119"/>
        <v>93955.531063578732</v>
      </c>
      <c r="I539">
        <f t="shared" si="120"/>
        <v>94080.323270860827</v>
      </c>
      <c r="J539" s="41">
        <f t="shared" si="121"/>
        <v>616.28385441375053</v>
      </c>
      <c r="K539">
        <f t="shared" si="122"/>
        <v>35.492381620719343</v>
      </c>
      <c r="L539">
        <f t="shared" si="123"/>
        <v>37.78904886216079</v>
      </c>
      <c r="M539" s="41">
        <f t="shared" si="124"/>
        <v>74.456334820021212</v>
      </c>
      <c r="N539" s="5">
        <f t="shared" si="125"/>
        <v>3.2060888432889308E-7</v>
      </c>
      <c r="O539" s="4">
        <f>SUM($N$54:N539)*0.1+$O$30</f>
        <v>3.6424237296698392E-6</v>
      </c>
      <c r="P539" s="4">
        <f>SUM($O$235:O539)</f>
        <v>3.1832461023000339E-4</v>
      </c>
      <c r="Q539" s="5">
        <f t="shared" si="126"/>
        <v>-6.2184742090573846E-6</v>
      </c>
      <c r="R539" s="4">
        <f>SUM($Q$54:Q539)*0.1+$O$8</f>
        <v>9.8597070758619468E-6</v>
      </c>
      <c r="S539" s="4">
        <f>SUM($R$235:R539)</f>
        <v>2.5833612004125265E-2</v>
      </c>
      <c r="T539">
        <f t="shared" si="127"/>
        <v>1.0510997776056472E-5</v>
      </c>
      <c r="U539">
        <f t="shared" si="128"/>
        <v>2.5835573145126141E-2</v>
      </c>
      <c r="X539" s="1"/>
    </row>
    <row r="540" spans="1:24" x14ac:dyDescent="0.3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571.48599658184366</v>
      </c>
      <c r="E540">
        <f t="shared" si="116"/>
        <v>-230.67194220781573</v>
      </c>
      <c r="F540">
        <f t="shared" si="117"/>
        <v>37799.298984325142</v>
      </c>
      <c r="G540">
        <f t="shared" si="118"/>
        <v>-4867.1779805850092</v>
      </c>
      <c r="H540">
        <f t="shared" si="119"/>
        <v>94149.243622472699</v>
      </c>
      <c r="I540">
        <f t="shared" si="120"/>
        <v>94274.967494974015</v>
      </c>
      <c r="J540" s="41">
        <f t="shared" si="121"/>
        <v>616.28385441375053</v>
      </c>
      <c r="K540">
        <f t="shared" si="122"/>
        <v>35.56581235354755</v>
      </c>
      <c r="L540">
        <f t="shared" si="123"/>
        <v>37.78904886216079</v>
      </c>
      <c r="M540" s="41">
        <f t="shared" si="124"/>
        <v>74.491366278838541</v>
      </c>
      <c r="N540" s="5">
        <f t="shared" si="125"/>
        <v>3.2213559330188778E-7</v>
      </c>
      <c r="O540" s="4">
        <f>SUM($N$54:N540)*0.1+$O$30</f>
        <v>3.6746372890000279E-6</v>
      </c>
      <c r="P540" s="4">
        <f>SUM($O$235:O540)</f>
        <v>3.219992475190034E-4</v>
      </c>
      <c r="Q540" s="5">
        <f t="shared" si="126"/>
        <v>-6.2312951312299976E-6</v>
      </c>
      <c r="R540" s="4">
        <f>SUM($Q$54:Q540)*0.1+$O$8</f>
        <v>9.2365775627389587E-6</v>
      </c>
      <c r="S540" s="4">
        <f>SUM($R$235:R540)</f>
        <v>2.5842848581688005E-2</v>
      </c>
      <c r="T540">
        <f t="shared" si="127"/>
        <v>9.940690332074641E-6</v>
      </c>
      <c r="U540">
        <f t="shared" si="128"/>
        <v>2.5844854542663932E-2</v>
      </c>
      <c r="X540" s="1"/>
    </row>
    <row r="541" spans="1:24" x14ac:dyDescent="0.3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571.48599658184366</v>
      </c>
      <c r="E541">
        <f t="shared" si="116"/>
        <v>-230.67194220781573</v>
      </c>
      <c r="F541">
        <f t="shared" si="117"/>
        <v>37799.298984325142</v>
      </c>
      <c r="G541">
        <f t="shared" si="118"/>
        <v>-4890.2451748057911</v>
      </c>
      <c r="H541">
        <f t="shared" si="119"/>
        <v>94342.956181366695</v>
      </c>
      <c r="I541">
        <f t="shared" si="120"/>
        <v>94469.613521539228</v>
      </c>
      <c r="J541" s="41">
        <f t="shared" si="121"/>
        <v>616.28385441375053</v>
      </c>
      <c r="K541">
        <f t="shared" si="122"/>
        <v>35.639243766361894</v>
      </c>
      <c r="L541">
        <f t="shared" si="123"/>
        <v>37.78904886216079</v>
      </c>
      <c r="M541" s="41">
        <f t="shared" si="124"/>
        <v>74.526453947296417</v>
      </c>
      <c r="N541" s="5">
        <f t="shared" si="125"/>
        <v>3.2366230227488253E-7</v>
      </c>
      <c r="O541" s="4">
        <f>SUM($N$54:N541)*0.1+$O$30</f>
        <v>3.7070035192275164E-6</v>
      </c>
      <c r="P541" s="4">
        <f>SUM($O$235:O541)</f>
        <v>3.2570625103823094E-4</v>
      </c>
      <c r="Q541" s="5">
        <f t="shared" si="126"/>
        <v>-6.2441160534026123E-6</v>
      </c>
      <c r="R541" s="4">
        <f>SUM($Q$54:Q541)*0.1+$O$8</f>
        <v>8.6121659573986937E-6</v>
      </c>
      <c r="S541" s="4">
        <f>SUM($R$235:R541)</f>
        <v>2.5851460747645404E-2</v>
      </c>
      <c r="T541">
        <f t="shared" si="127"/>
        <v>9.3761014056665444E-6</v>
      </c>
      <c r="U541">
        <f t="shared" si="128"/>
        <v>2.5853512476045035E-2</v>
      </c>
      <c r="X541" s="1"/>
    </row>
    <row r="542" spans="1:24" x14ac:dyDescent="0.3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571.48599658184366</v>
      </c>
      <c r="E542">
        <f t="shared" si="116"/>
        <v>-230.67194220781573</v>
      </c>
      <c r="F542">
        <f t="shared" si="117"/>
        <v>37799.298984325142</v>
      </c>
      <c r="G542">
        <f t="shared" si="118"/>
        <v>-4913.3123690265729</v>
      </c>
      <c r="H542">
        <f t="shared" si="119"/>
        <v>94536.668740260662</v>
      </c>
      <c r="I542">
        <f t="shared" si="120"/>
        <v>94664.261339437944</v>
      </c>
      <c r="J542" s="41">
        <f t="shared" si="121"/>
        <v>616.28385441375053</v>
      </c>
      <c r="K542">
        <f t="shared" si="122"/>
        <v>35.712675854967834</v>
      </c>
      <c r="L542">
        <f t="shared" si="123"/>
        <v>37.78904886216079</v>
      </c>
      <c r="M542" s="41">
        <f t="shared" si="124"/>
        <v>74.561597746040349</v>
      </c>
      <c r="N542" s="5">
        <f t="shared" si="125"/>
        <v>3.2518901124787723E-7</v>
      </c>
      <c r="O542" s="4">
        <f>SUM($N$54:N542)*0.1+$O$30</f>
        <v>3.7395224203523038E-6</v>
      </c>
      <c r="P542" s="4">
        <f>SUM($O$235:O542)</f>
        <v>3.2944577345858325E-4</v>
      </c>
      <c r="Q542" s="5">
        <f t="shared" si="126"/>
        <v>-6.2569369755752245E-6</v>
      </c>
      <c r="R542" s="4">
        <f>SUM($Q$54:Q542)*0.1+$O$8</f>
        <v>7.986472259841152E-6</v>
      </c>
      <c r="S542" s="4">
        <f>SUM($R$235:R542)</f>
        <v>2.5859447219905244E-2</v>
      </c>
      <c r="T542">
        <f t="shared" si="127"/>
        <v>8.8186034659423131E-6</v>
      </c>
      <c r="U542">
        <f t="shared" si="128"/>
        <v>2.5861545681507801E-2</v>
      </c>
      <c r="X542" s="1"/>
    </row>
    <row r="543" spans="1:24" x14ac:dyDescent="0.3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571.48599658184366</v>
      </c>
      <c r="E543">
        <f t="shared" si="116"/>
        <v>-230.67194220781573</v>
      </c>
      <c r="F543">
        <f t="shared" si="117"/>
        <v>37799.298984325142</v>
      </c>
      <c r="G543">
        <f t="shared" si="118"/>
        <v>-4936.3795632473548</v>
      </c>
      <c r="H543">
        <f t="shared" si="119"/>
        <v>94730.381299154644</v>
      </c>
      <c r="I543">
        <f t="shared" si="120"/>
        <v>94858.910937642926</v>
      </c>
      <c r="J543" s="41">
        <f t="shared" si="121"/>
        <v>616.28385441375053</v>
      </c>
      <c r="K543">
        <f t="shared" si="122"/>
        <v>35.786108615205279</v>
      </c>
      <c r="L543">
        <f t="shared" si="123"/>
        <v>37.78904886216079</v>
      </c>
      <c r="M543" s="41">
        <f t="shared" si="124"/>
        <v>74.596797595738636</v>
      </c>
      <c r="N543" s="5">
        <f t="shared" si="125"/>
        <v>3.2671572022087193E-7</v>
      </c>
      <c r="O543" s="4">
        <f>SUM($N$54:N543)*0.1+$O$30</f>
        <v>3.7721939923743914E-6</v>
      </c>
      <c r="P543" s="4">
        <f>SUM($O$235:O543)</f>
        <v>3.3321796745095763E-4</v>
      </c>
      <c r="Q543" s="5">
        <f t="shared" si="126"/>
        <v>-6.2697578977478383E-6</v>
      </c>
      <c r="R543" s="4">
        <f>SUM($Q$54:Q543)*0.1+$O$8</f>
        <v>7.3594964700663876E-6</v>
      </c>
      <c r="S543" s="4">
        <f>SUM($R$235:R543)</f>
        <v>2.5866806716375309E-2</v>
      </c>
      <c r="T543">
        <f t="shared" si="127"/>
        <v>8.2699235673024863E-6</v>
      </c>
      <c r="U543">
        <f t="shared" si="128"/>
        <v>2.586895289562666E-2</v>
      </c>
      <c r="X543" s="1"/>
    </row>
    <row r="544" spans="1:24" x14ac:dyDescent="0.3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571.48599658184366</v>
      </c>
      <c r="E544">
        <f t="shared" si="116"/>
        <v>-230.67194220781573</v>
      </c>
      <c r="F544">
        <f t="shared" si="117"/>
        <v>37799.298984325142</v>
      </c>
      <c r="G544">
        <f t="shared" si="118"/>
        <v>-4959.4467574681366</v>
      </c>
      <c r="H544">
        <f t="shared" si="119"/>
        <v>94924.093858048625</v>
      </c>
      <c r="I544">
        <f t="shared" si="120"/>
        <v>95053.562305217085</v>
      </c>
      <c r="J544" s="41">
        <f t="shared" si="121"/>
        <v>616.28385441375053</v>
      </c>
      <c r="K544">
        <f t="shared" si="122"/>
        <v>35.859542042948156</v>
      </c>
      <c r="L544">
        <f t="shared" si="123"/>
        <v>37.78904886216079</v>
      </c>
      <c r="M544" s="41">
        <f t="shared" si="124"/>
        <v>74.632053417082759</v>
      </c>
      <c r="N544" s="5">
        <f t="shared" si="125"/>
        <v>3.2824242919386668E-7</v>
      </c>
      <c r="O544" s="4">
        <f>SUM($N$54:N544)*0.1+$O$30</f>
        <v>3.8050182352937779E-6</v>
      </c>
      <c r="P544" s="4">
        <f>SUM($O$235:O544)</f>
        <v>3.370229856862514E-4</v>
      </c>
      <c r="Q544" s="5">
        <f t="shared" si="126"/>
        <v>-6.2825788199204522E-6</v>
      </c>
      <c r="R544" s="4">
        <f>SUM($Q$54:Q544)*0.1+$O$8</f>
        <v>6.7312385880743464E-6</v>
      </c>
      <c r="S544" s="4">
        <f>SUM($R$235:R544)</f>
        <v>2.5873537954963385E-2</v>
      </c>
      <c r="T544">
        <f t="shared" si="127"/>
        <v>7.7322530158097703E-6</v>
      </c>
      <c r="U544">
        <f t="shared" si="128"/>
        <v>2.5875732855318547E-2</v>
      </c>
      <c r="X544" s="1"/>
    </row>
    <row r="545" spans="1:24" x14ac:dyDescent="0.3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571.48599658184366</v>
      </c>
      <c r="E545">
        <f t="shared" si="116"/>
        <v>-230.67194220781573</v>
      </c>
      <c r="F545">
        <f t="shared" si="117"/>
        <v>37799.298984325142</v>
      </c>
      <c r="G545">
        <f t="shared" si="118"/>
        <v>-4982.5139516889185</v>
      </c>
      <c r="H545">
        <f t="shared" si="119"/>
        <v>95117.806416942607</v>
      </c>
      <c r="I545">
        <f t="shared" si="120"/>
        <v>95248.215431312638</v>
      </c>
      <c r="J545" s="41">
        <f t="shared" si="121"/>
        <v>616.28385441375053</v>
      </c>
      <c r="K545">
        <f t="shared" si="122"/>
        <v>35.932976134104059</v>
      </c>
      <c r="L545">
        <f t="shared" si="123"/>
        <v>37.78904886216079</v>
      </c>
      <c r="M545" s="41">
        <f t="shared" si="124"/>
        <v>74.667365130788028</v>
      </c>
      <c r="N545" s="5">
        <f t="shared" si="125"/>
        <v>3.2976913816686138E-7</v>
      </c>
      <c r="O545" s="4">
        <f>SUM($N$54:N545)*0.1+$O$30</f>
        <v>3.8379951491104637E-6</v>
      </c>
      <c r="P545" s="4">
        <f>SUM($O$235:O545)</f>
        <v>3.4086098083536184E-4</v>
      </c>
      <c r="Q545" s="5">
        <f t="shared" si="126"/>
        <v>-6.2953997420930661E-6</v>
      </c>
      <c r="R545" s="4">
        <f>SUM($Q$54:Q545)*0.1+$O$8</f>
        <v>6.1016986138650285E-6</v>
      </c>
      <c r="S545" s="4">
        <f>SUM($R$235:R545)</f>
        <v>2.5879639653577251E-2</v>
      </c>
      <c r="T545">
        <f t="shared" si="127"/>
        <v>7.2083932147905101E-6</v>
      </c>
      <c r="U545">
        <f t="shared" si="128"/>
        <v>2.5881884297849416E-2</v>
      </c>
      <c r="X545" s="1"/>
    </row>
    <row r="546" spans="1:24" x14ac:dyDescent="0.3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571.48599658184366</v>
      </c>
      <c r="E546">
        <f t="shared" si="116"/>
        <v>-230.67194220781573</v>
      </c>
      <c r="F546">
        <f t="shared" si="117"/>
        <v>37799.298984325142</v>
      </c>
      <c r="G546">
        <f t="shared" si="118"/>
        <v>-5005.5811459097004</v>
      </c>
      <c r="H546">
        <f t="shared" si="119"/>
        <v>95311.518975836574</v>
      </c>
      <c r="I546">
        <f t="shared" si="120"/>
        <v>95442.870305170203</v>
      </c>
      <c r="J546" s="41">
        <f t="shared" si="121"/>
        <v>616.28385441375053</v>
      </c>
      <c r="K546">
        <f t="shared" si="122"/>
        <v>36.006410884613956</v>
      </c>
      <c r="L546">
        <f t="shared" si="123"/>
        <v>37.78904886216079</v>
      </c>
      <c r="M546" s="41">
        <f t="shared" si="124"/>
        <v>74.702732657594083</v>
      </c>
      <c r="N546" s="5">
        <f t="shared" si="125"/>
        <v>3.3129584713985608E-7</v>
      </c>
      <c r="O546" s="4">
        <f>SUM($N$54:N546)*0.1+$O$30</f>
        <v>3.8711247338244501E-6</v>
      </c>
      <c r="P546" s="4">
        <f>SUM($O$235:O546)</f>
        <v>3.4473210556918631E-4</v>
      </c>
      <c r="Q546" s="5">
        <f t="shared" si="126"/>
        <v>-6.3082206642656791E-6</v>
      </c>
      <c r="R546" s="4">
        <f>SUM($Q$54:Q546)*0.1+$O$8</f>
        <v>5.4708765474384608E-6</v>
      </c>
      <c r="S546" s="4">
        <f>SUM($R$235:R546)</f>
        <v>2.588511053012469E-2</v>
      </c>
      <c r="T546">
        <f t="shared" si="127"/>
        <v>6.7019472470424297E-6</v>
      </c>
      <c r="U546">
        <f t="shared" si="128"/>
        <v>2.5887405960840926E-2</v>
      </c>
      <c r="X546" s="1"/>
    </row>
    <row r="547" spans="1:24" x14ac:dyDescent="0.3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571.48599658184366</v>
      </c>
      <c r="E547">
        <f t="shared" si="116"/>
        <v>-230.67194220781573</v>
      </c>
      <c r="F547">
        <f t="shared" si="117"/>
        <v>37799.298984325142</v>
      </c>
      <c r="G547">
        <f t="shared" si="118"/>
        <v>-5028.6483401304822</v>
      </c>
      <c r="H547">
        <f t="shared" si="119"/>
        <v>95505.231534730556</v>
      </c>
      <c r="I547">
        <f t="shared" si="120"/>
        <v>95637.52691611796</v>
      </c>
      <c r="J547" s="41">
        <f t="shared" si="121"/>
        <v>616.28385441375053</v>
      </c>
      <c r="K547">
        <f t="shared" si="122"/>
        <v>36.079846290451826</v>
      </c>
      <c r="L547">
        <f t="shared" si="123"/>
        <v>37.78904886216079</v>
      </c>
      <c r="M547" s="41">
        <f t="shared" si="124"/>
        <v>74.738155918265463</v>
      </c>
      <c r="N547" s="5">
        <f t="shared" si="125"/>
        <v>3.3282255611285083E-7</v>
      </c>
      <c r="O547" s="4">
        <f>SUM($N$54:N547)*0.1+$O$30</f>
        <v>3.904406989435735E-6</v>
      </c>
      <c r="P547" s="4">
        <f>SUM($O$235:O547)</f>
        <v>3.4863651255862205E-4</v>
      </c>
      <c r="Q547" s="5">
        <f t="shared" si="126"/>
        <v>-6.3210415864382921E-6</v>
      </c>
      <c r="R547" s="4">
        <f>SUM($Q$54:Q547)*0.1+$O$8</f>
        <v>4.8387723887946164E-6</v>
      </c>
      <c r="S547" s="4">
        <f>SUM($R$235:R547)</f>
        <v>2.5889949302513485E-2</v>
      </c>
      <c r="T547">
        <f t="shared" si="127"/>
        <v>6.2175648102545567E-6</v>
      </c>
      <c r="U547">
        <f t="shared" si="128"/>
        <v>2.5892296582277277E-2</v>
      </c>
      <c r="X547" s="1"/>
    </row>
    <row r="548" spans="1:24" x14ac:dyDescent="0.3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571.48599658184366</v>
      </c>
      <c r="E548">
        <f t="shared" si="116"/>
        <v>-230.67194220781573</v>
      </c>
      <c r="F548">
        <f t="shared" si="117"/>
        <v>37799.298984325142</v>
      </c>
      <c r="G548">
        <f t="shared" si="118"/>
        <v>-5051.7155343512641</v>
      </c>
      <c r="H548">
        <f t="shared" si="119"/>
        <v>95698.944093624537</v>
      </c>
      <c r="I548">
        <f t="shared" si="120"/>
        <v>95832.185253570628</v>
      </c>
      <c r="J548" s="41">
        <f t="shared" si="121"/>
        <v>616.28385441375053</v>
      </c>
      <c r="K548">
        <f t="shared" si="122"/>
        <v>36.153282347624305</v>
      </c>
      <c r="L548">
        <f t="shared" si="123"/>
        <v>37.78904886216079</v>
      </c>
      <c r="M548" s="41">
        <f t="shared" si="124"/>
        <v>74.773634833592055</v>
      </c>
      <c r="N548" s="5">
        <f t="shared" si="125"/>
        <v>3.3434926508584553E-7</v>
      </c>
      <c r="O548" s="4">
        <f>SUM($N$54:N548)*0.1+$O$30</f>
        <v>3.9378419159443201E-6</v>
      </c>
      <c r="P548" s="4">
        <f>SUM($O$235:O548)</f>
        <v>3.5257435447456637E-4</v>
      </c>
      <c r="Q548" s="5">
        <f t="shared" si="126"/>
        <v>-6.333862508610906E-6</v>
      </c>
      <c r="R548" s="4">
        <f>SUM($Q$54:Q548)*0.1+$O$8</f>
        <v>4.2053861379335493E-6</v>
      </c>
      <c r="S548" s="4">
        <f>SUM($R$235:R548)</f>
        <v>2.589415468865142E-2</v>
      </c>
      <c r="T548">
        <f t="shared" si="127"/>
        <v>5.7612387143818031E-6</v>
      </c>
      <c r="U548">
        <f t="shared" si="128"/>
        <v>2.5896554900512181E-2</v>
      </c>
      <c r="X548" s="1"/>
    </row>
    <row r="549" spans="1:24" x14ac:dyDescent="0.3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571.48599658184366</v>
      </c>
      <c r="E549">
        <f t="shared" si="116"/>
        <v>-230.67194220781573</v>
      </c>
      <c r="F549">
        <f t="shared" si="117"/>
        <v>37799.298984325142</v>
      </c>
      <c r="G549">
        <f t="shared" si="118"/>
        <v>-5074.7827285720459</v>
      </c>
      <c r="H549">
        <f t="shared" si="119"/>
        <v>95892.656652518504</v>
      </c>
      <c r="I549">
        <f t="shared" si="120"/>
        <v>96026.845307028663</v>
      </c>
      <c r="J549" s="41">
        <f t="shared" si="121"/>
        <v>616.28385441375053</v>
      </c>
      <c r="K549">
        <f t="shared" si="122"/>
        <v>36.226719052170395</v>
      </c>
      <c r="L549">
        <f t="shared" si="123"/>
        <v>37.78904886216079</v>
      </c>
      <c r="M549" s="41">
        <f t="shared" si="124"/>
        <v>74.809169324389728</v>
      </c>
      <c r="N549" s="5">
        <f t="shared" si="125"/>
        <v>3.3587597405884022E-7</v>
      </c>
      <c r="O549" s="4">
        <f>SUM($N$54:N549)*0.1+$O$30</f>
        <v>3.9714295133502037E-6</v>
      </c>
      <c r="P549" s="4">
        <f>SUM($O$235:O549)</f>
        <v>3.5654578398791657E-4</v>
      </c>
      <c r="Q549" s="5">
        <f t="shared" si="126"/>
        <v>-6.346683430783519E-6</v>
      </c>
      <c r="R549" s="4">
        <f>SUM($Q$54:Q549)*0.1+$O$8</f>
        <v>3.5707177948551784E-6</v>
      </c>
      <c r="S549" s="4">
        <f>SUM($R$235:R549)</f>
        <v>2.5897725406446276E-2</v>
      </c>
      <c r="T549">
        <f t="shared" si="127"/>
        <v>5.3406252396142216E-6</v>
      </c>
      <c r="U549">
        <f t="shared" si="128"/>
        <v>2.5900179654276E-2</v>
      </c>
      <c r="X549" s="1"/>
    </row>
    <row r="550" spans="1:24" x14ac:dyDescent="0.3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571.48599658184366</v>
      </c>
      <c r="E550">
        <f t="shared" si="116"/>
        <v>-230.67194220781573</v>
      </c>
      <c r="F550">
        <f t="shared" si="117"/>
        <v>37799.298984325142</v>
      </c>
      <c r="G550">
        <f t="shared" si="118"/>
        <v>-5097.8499227928278</v>
      </c>
      <c r="H550">
        <f t="shared" si="119"/>
        <v>96086.369211412486</v>
      </c>
      <c r="I550">
        <f t="shared" si="120"/>
        <v>96221.50706607748</v>
      </c>
      <c r="J550" s="41">
        <f t="shared" si="121"/>
        <v>616.28385441375053</v>
      </c>
      <c r="K550">
        <f t="shared" si="122"/>
        <v>36.300156400161107</v>
      </c>
      <c r="L550">
        <f t="shared" si="123"/>
        <v>37.78904886216079</v>
      </c>
      <c r="M550" s="41">
        <f t="shared" si="124"/>
        <v>74.844759311500795</v>
      </c>
      <c r="N550" s="5">
        <f t="shared" si="125"/>
        <v>3.3740268303183497E-7</v>
      </c>
      <c r="O550" s="4">
        <f>SUM($N$54:N550)*0.1+$O$30</f>
        <v>4.0051697816533874E-6</v>
      </c>
      <c r="P550" s="4">
        <f>SUM($O$235:O550)</f>
        <v>3.6055095376956995E-4</v>
      </c>
      <c r="Q550" s="5">
        <f t="shared" si="126"/>
        <v>-6.3595043529561329E-6</v>
      </c>
      <c r="R550" s="4">
        <f>SUM($Q$54:Q550)*0.1+$O$8</f>
        <v>2.9347673595595848E-6</v>
      </c>
      <c r="S550" s="4">
        <f>SUM($R$235:R550)</f>
        <v>2.5900660173805837E-2</v>
      </c>
      <c r="T550">
        <f t="shared" si="127"/>
        <v>4.9653040626537445E-6</v>
      </c>
      <c r="U550">
        <f t="shared" si="128"/>
        <v>2.5903169582683044E-2</v>
      </c>
      <c r="X550" s="1"/>
    </row>
    <row r="551" spans="1:24" x14ac:dyDescent="0.3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571.48599658184366</v>
      </c>
      <c r="E551">
        <f t="shared" si="116"/>
        <v>-230.67194220781573</v>
      </c>
      <c r="F551">
        <f t="shared" si="117"/>
        <v>37799.298984325142</v>
      </c>
      <c r="G551">
        <f t="shared" si="118"/>
        <v>-5120.9171170136096</v>
      </c>
      <c r="H551">
        <f t="shared" si="119"/>
        <v>96280.081770306468</v>
      </c>
      <c r="I551">
        <f t="shared" si="120"/>
        <v>96416.170520386382</v>
      </c>
      <c r="J551" s="41">
        <f t="shared" si="121"/>
        <v>616.28385441375053</v>
      </c>
      <c r="K551">
        <f t="shared" si="122"/>
        <v>36.373594387699136</v>
      </c>
      <c r="L551">
        <f t="shared" si="123"/>
        <v>37.78904886216079</v>
      </c>
      <c r="M551" s="41">
        <f t="shared" si="124"/>
        <v>74.88040471579454</v>
      </c>
      <c r="N551" s="5">
        <f t="shared" si="125"/>
        <v>3.3892939200482967E-7</v>
      </c>
      <c r="O551" s="4">
        <f>SUM($N$54:N551)*0.1+$O$30</f>
        <v>4.0390627208538713E-6</v>
      </c>
      <c r="P551" s="4">
        <f>SUM($O$235:O551)</f>
        <v>3.645900164904238E-4</v>
      </c>
      <c r="Q551" s="5">
        <f t="shared" si="126"/>
        <v>-6.3723252751287467E-6</v>
      </c>
      <c r="R551" s="4">
        <f>SUM($Q$54:Q551)*0.1+$O$8</f>
        <v>2.2975348320466874E-6</v>
      </c>
      <c r="S551" s="4">
        <f>SUM($R$235:R551)</f>
        <v>2.5902957708637882E-2</v>
      </c>
      <c r="T551">
        <f t="shared" si="127"/>
        <v>4.6467939450183583E-6</v>
      </c>
      <c r="U551">
        <f t="shared" si="128"/>
        <v>2.590552342523901E-2</v>
      </c>
      <c r="X551" s="1"/>
    </row>
    <row r="552" spans="1:24" x14ac:dyDescent="0.3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571.48599658184366</v>
      </c>
      <c r="E552">
        <f t="shared" si="116"/>
        <v>-230.67194220781573</v>
      </c>
      <c r="F552">
        <f t="shared" si="117"/>
        <v>37799.298984325142</v>
      </c>
      <c r="G552">
        <f t="shared" si="118"/>
        <v>-5143.9843112343915</v>
      </c>
      <c r="H552">
        <f t="shared" si="119"/>
        <v>96473.794329200435</v>
      </c>
      <c r="I552">
        <f t="shared" si="120"/>
        <v>96610.835659707911</v>
      </c>
      <c r="J552" s="41">
        <f t="shared" si="121"/>
        <v>616.28385441375053</v>
      </c>
      <c r="K552">
        <f t="shared" si="122"/>
        <v>36.447033010918553</v>
      </c>
      <c r="L552">
        <f t="shared" si="123"/>
        <v>37.78904886216079</v>
      </c>
      <c r="M552" s="41">
        <f t="shared" si="124"/>
        <v>74.916105458167763</v>
      </c>
      <c r="N552" s="5">
        <f t="shared" si="125"/>
        <v>3.4045610097782442E-7</v>
      </c>
      <c r="O552" s="4">
        <f>SUM($N$54:N552)*0.1+$O$30</f>
        <v>4.0731083309516538E-6</v>
      </c>
      <c r="P552" s="4">
        <f>SUM($O$235:O552)</f>
        <v>3.6866312482137543E-4</v>
      </c>
      <c r="Q552" s="5">
        <f t="shared" si="126"/>
        <v>-6.3851461973013589E-6</v>
      </c>
      <c r="R552" s="4">
        <f>SUM($Q$54:Q552)*0.1+$O$8</f>
        <v>1.6590202123165673E-6</v>
      </c>
      <c r="S552" s="4">
        <f>SUM($R$235:R552)</f>
        <v>2.5904616728850197E-2</v>
      </c>
      <c r="T552">
        <f t="shared" si="127"/>
        <v>4.3980176830638908E-6</v>
      </c>
      <c r="U552">
        <f t="shared" si="128"/>
        <v>2.5907239921848652E-2</v>
      </c>
      <c r="X552" s="1"/>
    </row>
    <row r="553" spans="1:24" x14ac:dyDescent="0.3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571.48599658184366</v>
      </c>
      <c r="E553">
        <f t="shared" si="116"/>
        <v>-230.67194220781573</v>
      </c>
      <c r="F553">
        <f t="shared" si="117"/>
        <v>37799.298984325142</v>
      </c>
      <c r="G553">
        <f t="shared" si="118"/>
        <v>-5167.0515054551734</v>
      </c>
      <c r="H553">
        <f t="shared" si="119"/>
        <v>96667.506888094416</v>
      </c>
      <c r="I553">
        <f t="shared" si="120"/>
        <v>96805.502473877015</v>
      </c>
      <c r="J553" s="41">
        <f t="shared" si="121"/>
        <v>616.28385441375053</v>
      </c>
      <c r="K553">
        <f t="shared" si="122"/>
        <v>36.520472265984544</v>
      </c>
      <c r="L553">
        <f t="shared" si="123"/>
        <v>37.78904886216079</v>
      </c>
      <c r="M553" s="41">
        <f t="shared" si="124"/>
        <v>74.951861459545313</v>
      </c>
      <c r="N553" s="5">
        <f t="shared" si="125"/>
        <v>3.4198280995081912E-7</v>
      </c>
      <c r="O553" s="4">
        <f>SUM($N$54:N553)*0.1+$O$30</f>
        <v>4.1073066119467363E-6</v>
      </c>
      <c r="P553" s="4">
        <f>SUM($O$235:O553)</f>
        <v>3.727704314333222E-4</v>
      </c>
      <c r="Q553" s="5">
        <f t="shared" si="126"/>
        <v>-6.3979671194739728E-6</v>
      </c>
      <c r="R553" s="4">
        <f>SUM($Q$54:Q553)*0.1+$O$8</f>
        <v>1.0192235003691705E-6</v>
      </c>
      <c r="S553" s="4">
        <f>SUM($R$235:R553)</f>
        <v>2.5905635952350566E-2</v>
      </c>
      <c r="T553">
        <f t="shared" si="127"/>
        <v>4.2318771423856536E-6</v>
      </c>
      <c r="U553">
        <f t="shared" si="128"/>
        <v>2.5908317812823534E-2</v>
      </c>
      <c r="X553" s="1"/>
    </row>
    <row r="554" spans="1:24" x14ac:dyDescent="0.3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571.48599658184366</v>
      </c>
      <c r="E554">
        <f t="shared" si="116"/>
        <v>-230.67194220781573</v>
      </c>
      <c r="F554">
        <f t="shared" si="117"/>
        <v>37799.298984325142</v>
      </c>
      <c r="G554">
        <f t="shared" si="118"/>
        <v>-5190.1186996759552</v>
      </c>
      <c r="H554">
        <f t="shared" si="119"/>
        <v>96861.219446988398</v>
      </c>
      <c r="I554">
        <f t="shared" si="120"/>
        <v>97000.170952810018</v>
      </c>
      <c r="J554" s="41">
        <f t="shared" si="121"/>
        <v>616.28385441375053</v>
      </c>
      <c r="K554">
        <f t="shared" si="122"/>
        <v>36.593912149092972</v>
      </c>
      <c r="L554">
        <f t="shared" si="123"/>
        <v>37.78904886216079</v>
      </c>
      <c r="M554" s="41">
        <f t="shared" si="124"/>
        <v>74.987672640880533</v>
      </c>
      <c r="N554" s="5">
        <f t="shared" si="125"/>
        <v>3.4350951892381382E-7</v>
      </c>
      <c r="O554" s="4">
        <f>SUM($N$54:N554)*0.1+$O$30</f>
        <v>4.1416575638391174E-6</v>
      </c>
      <c r="P554" s="4">
        <f>SUM($O$235:O554)</f>
        <v>3.7691208899716134E-4</v>
      </c>
      <c r="Q554" s="5">
        <f t="shared" si="126"/>
        <v>-6.4107880416465866E-6</v>
      </c>
      <c r="R554" s="4">
        <f>SUM($Q$54:Q554)*0.1+$O$8</f>
        <v>3.781446962045239E-7</v>
      </c>
      <c r="S554" s="4">
        <f>SUM($R$235:R554)</f>
        <v>2.5906014097046771E-2</v>
      </c>
      <c r="T554">
        <f t="shared" si="127"/>
        <v>4.1588845604769295E-6</v>
      </c>
      <c r="U554">
        <f t="shared" si="128"/>
        <v>2.5908755838890032E-2</v>
      </c>
      <c r="X554" s="1"/>
    </row>
    <row r="555" spans="1:24" x14ac:dyDescent="0.3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571.48599658184366</v>
      </c>
      <c r="E555">
        <f t="shared" si="116"/>
        <v>-230.67194220781573</v>
      </c>
      <c r="F555">
        <f t="shared" si="117"/>
        <v>37799.298984325142</v>
      </c>
      <c r="G555">
        <f t="shared" si="118"/>
        <v>-5213.1858938967371</v>
      </c>
      <c r="H555">
        <f t="shared" si="119"/>
        <v>97054.93200588238</v>
      </c>
      <c r="I555">
        <f t="shared" si="120"/>
        <v>97194.84108650405</v>
      </c>
      <c r="J555" s="41">
        <f t="shared" si="121"/>
        <v>616.28385441375053</v>
      </c>
      <c r="K555">
        <f t="shared" si="122"/>
        <v>36.667352656470193</v>
      </c>
      <c r="L555">
        <f t="shared" si="123"/>
        <v>37.78904886216079</v>
      </c>
      <c r="M555" s="41">
        <f t="shared" si="124"/>
        <v>75.02353892315584</v>
      </c>
      <c r="N555" s="5">
        <f t="shared" si="125"/>
        <v>3.4503622789680857E-7</v>
      </c>
      <c r="O555" s="4">
        <f>SUM($N$54:N555)*0.1+$O$30</f>
        <v>4.1761611866287978E-6</v>
      </c>
      <c r="P555" s="4">
        <f>SUM($O$235:O555)</f>
        <v>3.8108825018379016E-4</v>
      </c>
      <c r="Q555" s="5">
        <f t="shared" si="126"/>
        <v>-6.4236089638192005E-6</v>
      </c>
      <c r="R555" s="4">
        <f>SUM($Q$54:Q555)*0.1+$O$8</f>
        <v>-2.6421620017739946E-7</v>
      </c>
      <c r="S555" s="4">
        <f>SUM($R$235:R555)</f>
        <v>2.5905749880846592E-2</v>
      </c>
      <c r="T555">
        <f t="shared" si="127"/>
        <v>4.1845110176866582E-6</v>
      </c>
      <c r="U555">
        <f t="shared" si="128"/>
        <v>2.590855274119748E-2</v>
      </c>
      <c r="X555" s="1"/>
    </row>
    <row r="556" spans="1:24" x14ac:dyDescent="0.3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571.48599658184366</v>
      </c>
      <c r="E556">
        <f t="shared" si="116"/>
        <v>-230.67194220781573</v>
      </c>
      <c r="F556">
        <f t="shared" si="117"/>
        <v>37799.298984325142</v>
      </c>
      <c r="G556">
        <f t="shared" si="118"/>
        <v>-5236.2530881175198</v>
      </c>
      <c r="H556">
        <f t="shared" si="119"/>
        <v>97248.644564776347</v>
      </c>
      <c r="I556">
        <f t="shared" si="120"/>
        <v>97389.512865036071</v>
      </c>
      <c r="J556" s="41">
        <f t="shared" si="121"/>
        <v>616.28385441375053</v>
      </c>
      <c r="K556">
        <f t="shared" si="122"/>
        <v>36.740793784372684</v>
      </c>
      <c r="L556">
        <f t="shared" si="123"/>
        <v>37.78904886216079</v>
      </c>
      <c r="M556" s="41">
        <f t="shared" si="124"/>
        <v>75.059460227383241</v>
      </c>
      <c r="N556" s="5">
        <f t="shared" si="125"/>
        <v>3.4656293686980332E-7</v>
      </c>
      <c r="O556" s="4">
        <f>SUM($N$54:N556)*0.1+$O$30</f>
        <v>4.2108174803157776E-6</v>
      </c>
      <c r="P556" s="4">
        <f>SUM($O$235:O556)</f>
        <v>3.8529906766410595E-4</v>
      </c>
      <c r="Q556" s="5">
        <f t="shared" si="126"/>
        <v>-6.4364298859918135E-6</v>
      </c>
      <c r="R556" s="4">
        <f>SUM($Q$54:Q556)*0.1+$O$8</f>
        <v>-9.0785918877659961E-7</v>
      </c>
      <c r="S556" s="4">
        <f>SUM($R$235:R556)</f>
        <v>2.5904842021657815E-2</v>
      </c>
      <c r="T556">
        <f t="shared" si="127"/>
        <v>4.3075738135496903E-6</v>
      </c>
      <c r="U556">
        <f t="shared" si="128"/>
        <v>2.5907707261326528E-2</v>
      </c>
      <c r="X556" s="1"/>
    </row>
    <row r="557" spans="1:24" x14ac:dyDescent="0.3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571.48599658184366</v>
      </c>
      <c r="E557">
        <f t="shared" si="116"/>
        <v>-230.67194220781573</v>
      </c>
      <c r="F557">
        <f t="shared" si="117"/>
        <v>37799.298984325142</v>
      </c>
      <c r="G557">
        <f t="shared" si="118"/>
        <v>-5259.3202823383017</v>
      </c>
      <c r="H557">
        <f t="shared" si="119"/>
        <v>97442.357123670343</v>
      </c>
      <c r="I557">
        <f t="shared" si="120"/>
        <v>97584.186278562178</v>
      </c>
      <c r="J557" s="41">
        <f t="shared" si="121"/>
        <v>616.28385441375053</v>
      </c>
      <c r="K557">
        <f t="shared" si="122"/>
        <v>36.814235529086758</v>
      </c>
      <c r="L557">
        <f t="shared" si="123"/>
        <v>37.78904886216079</v>
      </c>
      <c r="M557" s="41">
        <f t="shared" si="124"/>
        <v>75.095436474604782</v>
      </c>
      <c r="N557" s="5">
        <f t="shared" si="125"/>
        <v>3.4808964584279807E-7</v>
      </c>
      <c r="O557" s="4">
        <f>SUM($N$54:N557)*0.1+$O$30</f>
        <v>4.2456264449000575E-6</v>
      </c>
      <c r="P557" s="4">
        <f>SUM($O$235:O557)</f>
        <v>3.8954469410900603E-4</v>
      </c>
      <c r="Q557" s="5">
        <f t="shared" si="126"/>
        <v>-6.4492508081644274E-6</v>
      </c>
      <c r="R557" s="4">
        <f>SUM($Q$54:Q557)*0.1+$O$8</f>
        <v>-1.5527842695930224E-6</v>
      </c>
      <c r="S557" s="4">
        <f>SUM($R$235:R557)</f>
        <v>2.5903289237388223E-2</v>
      </c>
      <c r="T557">
        <f t="shared" si="127"/>
        <v>4.520672836816466E-6</v>
      </c>
      <c r="U557">
        <f t="shared" si="128"/>
        <v>2.590621814129768E-2</v>
      </c>
      <c r="X557" s="1"/>
    </row>
    <row r="558" spans="1:24" x14ac:dyDescent="0.3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571.48599658184366</v>
      </c>
      <c r="E558">
        <f t="shared" si="116"/>
        <v>-230.67194220781573</v>
      </c>
      <c r="F558">
        <f t="shared" si="117"/>
        <v>37799.298984325142</v>
      </c>
      <c r="G558">
        <f t="shared" si="118"/>
        <v>-5282.3874765590836</v>
      </c>
      <c r="H558">
        <f t="shared" si="119"/>
        <v>97636.06968256431</v>
      </c>
      <c r="I558">
        <f t="shared" si="120"/>
        <v>97778.861317316754</v>
      </c>
      <c r="J558" s="41">
        <f t="shared" si="121"/>
        <v>616.28385441375053</v>
      </c>
      <c r="K558">
        <f t="shared" si="122"/>
        <v>36.887677886928294</v>
      </c>
      <c r="L558">
        <f t="shared" si="123"/>
        <v>37.78904886216079</v>
      </c>
      <c r="M558" s="41">
        <f t="shared" si="124"/>
        <v>75.131467585893105</v>
      </c>
      <c r="N558" s="5">
        <f t="shared" si="125"/>
        <v>3.4961635481579277E-7</v>
      </c>
      <c r="O558" s="4">
        <f>SUM($N$54:N558)*0.1+$O$30</f>
        <v>4.2805880803816367E-6</v>
      </c>
      <c r="P558" s="4">
        <f>SUM($O$235:O558)</f>
        <v>3.9382528218938768E-4</v>
      </c>
      <c r="Q558" s="5">
        <f t="shared" si="126"/>
        <v>-6.4620717303370404E-6</v>
      </c>
      <c r="R558" s="4">
        <f>SUM($Q$54:Q558)*0.1+$O$8</f>
        <v>-2.1989914426267219E-6</v>
      </c>
      <c r="S558" s="4">
        <f>SUM($R$235:R558)</f>
        <v>2.5901090245945595E-2</v>
      </c>
      <c r="T558">
        <f t="shared" si="127"/>
        <v>4.8123796274453341E-6</v>
      </c>
      <c r="U558">
        <f t="shared" si="128"/>
        <v>2.5904084123580001E-2</v>
      </c>
      <c r="X558" s="1"/>
    </row>
    <row r="559" spans="1:24" x14ac:dyDescent="0.3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571.48599658184366</v>
      </c>
      <c r="E559">
        <f t="shared" si="116"/>
        <v>-230.67194220781573</v>
      </c>
      <c r="F559">
        <f t="shared" si="117"/>
        <v>37799.298984325142</v>
      </c>
      <c r="G559">
        <f t="shared" si="118"/>
        <v>-5305.4546707798654</v>
      </c>
      <c r="H559">
        <f t="shared" si="119"/>
        <v>97829.782241458277</v>
      </c>
      <c r="I559">
        <f t="shared" si="120"/>
        <v>97973.537971611731</v>
      </c>
      <c r="J559" s="41">
        <f t="shared" si="121"/>
        <v>616.28385441375053</v>
      </c>
      <c r="K559">
        <f t="shared" si="122"/>
        <v>36.961120854242402</v>
      </c>
      <c r="L559">
        <f t="shared" si="123"/>
        <v>37.78904886216079</v>
      </c>
      <c r="M559" s="41">
        <f t="shared" si="124"/>
        <v>75.167553482351948</v>
      </c>
      <c r="N559" s="5">
        <f t="shared" si="125"/>
        <v>3.5114306378878747E-7</v>
      </c>
      <c r="O559" s="4">
        <f>SUM($N$54:N559)*0.1+$O$30</f>
        <v>4.3157023867605153E-6</v>
      </c>
      <c r="P559" s="4">
        <f>SUM($O$235:O559)</f>
        <v>3.9814098457614821E-4</v>
      </c>
      <c r="Q559" s="5">
        <f t="shared" si="126"/>
        <v>-6.4748926525096534E-6</v>
      </c>
      <c r="R559" s="4">
        <f>SUM($Q$54:Q559)*0.1+$O$8</f>
        <v>-2.8464807078776983E-6</v>
      </c>
      <c r="S559" s="4">
        <f>SUM($R$235:R559)</f>
        <v>2.5898243765237718E-2</v>
      </c>
      <c r="T559">
        <f t="shared" si="127"/>
        <v>5.1698877658427298E-6</v>
      </c>
      <c r="U559">
        <f t="shared" si="128"/>
        <v>2.5901303951100099E-2</v>
      </c>
      <c r="X559" s="1"/>
    </row>
    <row r="560" spans="1:24" x14ac:dyDescent="0.3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571.48599658184366</v>
      </c>
      <c r="E560">
        <f t="shared" si="116"/>
        <v>-230.67194220781573</v>
      </c>
      <c r="F560">
        <f t="shared" si="117"/>
        <v>37799.298984325142</v>
      </c>
      <c r="G560">
        <f t="shared" si="118"/>
        <v>-5328.5218650006473</v>
      </c>
      <c r="H560">
        <f t="shared" si="119"/>
        <v>98023.494800352273</v>
      </c>
      <c r="I560">
        <f t="shared" si="120"/>
        <v>98168.216231835846</v>
      </c>
      <c r="J560" s="41">
        <f t="shared" si="121"/>
        <v>616.28385441375053</v>
      </c>
      <c r="K560">
        <f t="shared" si="122"/>
        <v>37.034564427403168</v>
      </c>
      <c r="L560">
        <f t="shared" si="123"/>
        <v>37.78904886216079</v>
      </c>
      <c r="M560" s="41">
        <f t="shared" si="124"/>
        <v>75.203694085116624</v>
      </c>
      <c r="N560" s="5">
        <f t="shared" si="125"/>
        <v>3.5266977276178222E-7</v>
      </c>
      <c r="O560" s="4">
        <f>SUM($N$54:N560)*0.1+$O$30</f>
        <v>4.3509693640366932E-6</v>
      </c>
      <c r="P560" s="4">
        <f>SUM($O$235:O560)</f>
        <v>4.0249195394018492E-4</v>
      </c>
      <c r="Q560" s="5">
        <f t="shared" si="126"/>
        <v>-6.4877135746822682E-6</v>
      </c>
      <c r="R560" s="4">
        <f>SUM($Q$54:Q560)*0.1+$O$8</f>
        <v>-3.4952520653459243E-6</v>
      </c>
      <c r="S560" s="4">
        <f>SUM($R$235:R560)</f>
        <v>2.5894748513172371E-2</v>
      </c>
      <c r="T560">
        <f t="shared" si="127"/>
        <v>5.5810143708013159E-6</v>
      </c>
      <c r="U560">
        <f t="shared" si="128"/>
        <v>2.5897876367251223E-2</v>
      </c>
      <c r="X560" s="1"/>
    </row>
    <row r="561" spans="1:24" x14ac:dyDescent="0.3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571.48599658184366</v>
      </c>
      <c r="E561">
        <f t="shared" si="116"/>
        <v>-230.67194220781573</v>
      </c>
      <c r="F561">
        <f t="shared" si="117"/>
        <v>37799.298984325142</v>
      </c>
      <c r="G561">
        <f t="shared" si="118"/>
        <v>-5351.5890592214291</v>
      </c>
      <c r="H561">
        <f t="shared" si="119"/>
        <v>98217.20735924624</v>
      </c>
      <c r="I561">
        <f t="shared" si="120"/>
        <v>98362.896088453752</v>
      </c>
      <c r="J561" s="41">
        <f t="shared" si="121"/>
        <v>616.28385441375053</v>
      </c>
      <c r="K561">
        <f t="shared" si="122"/>
        <v>37.108008602813328</v>
      </c>
      <c r="L561">
        <f t="shared" si="123"/>
        <v>37.78904886216079</v>
      </c>
      <c r="M561" s="41">
        <f t="shared" si="124"/>
        <v>75.239889315354503</v>
      </c>
      <c r="N561" s="5">
        <f t="shared" si="125"/>
        <v>3.5419648173477692E-7</v>
      </c>
      <c r="O561" s="4">
        <f>SUM($N$54:N561)*0.1+$O$30</f>
        <v>4.3863890122101705E-6</v>
      </c>
      <c r="P561" s="4">
        <f>SUM($O$235:O561)</f>
        <v>4.0687834295239511E-4</v>
      </c>
      <c r="Q561" s="5">
        <f t="shared" si="126"/>
        <v>-6.5005344968548812E-6</v>
      </c>
      <c r="R561" s="4">
        <f>SUM($Q$54:Q561)*0.1+$O$8</f>
        <v>-4.1453055150314272E-6</v>
      </c>
      <c r="S561" s="4">
        <f>SUM($R$235:R561)</f>
        <v>2.5890603207657341E-2</v>
      </c>
      <c r="T561">
        <f t="shared" si="127"/>
        <v>6.0352271191222032E-6</v>
      </c>
      <c r="U561">
        <f t="shared" si="128"/>
        <v>2.5893800115902654E-2</v>
      </c>
      <c r="X561" s="1"/>
    </row>
    <row r="562" spans="1:24" x14ac:dyDescent="0.3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571.48599658184366</v>
      </c>
      <c r="E562">
        <f t="shared" si="116"/>
        <v>-230.67194220781573</v>
      </c>
      <c r="F562">
        <f t="shared" si="117"/>
        <v>37799.298984325142</v>
      </c>
      <c r="G562">
        <f t="shared" si="118"/>
        <v>-5374.656253442211</v>
      </c>
      <c r="H562">
        <f t="shared" si="119"/>
        <v>98410.919918140222</v>
      </c>
      <c r="I562">
        <f t="shared" si="120"/>
        <v>98557.577532005482</v>
      </c>
      <c r="J562" s="41">
        <f t="shared" si="121"/>
        <v>616.28385441375053</v>
      </c>
      <c r="K562">
        <f t="shared" si="122"/>
        <v>37.181453376904045</v>
      </c>
      <c r="L562">
        <f t="shared" si="123"/>
        <v>37.78904886216079</v>
      </c>
      <c r="M562" s="41">
        <f t="shared" si="124"/>
        <v>75.276139094265574</v>
      </c>
      <c r="N562" s="5">
        <f t="shared" si="125"/>
        <v>3.5572319070777161E-7</v>
      </c>
      <c r="O562" s="4">
        <f>SUM($N$54:N562)*0.1+$O$30</f>
        <v>4.4219613312809479E-6</v>
      </c>
      <c r="P562" s="4">
        <f>SUM($O$235:O562)</f>
        <v>4.1130030428367608E-4</v>
      </c>
      <c r="Q562" s="5">
        <f t="shared" si="126"/>
        <v>-6.5133554190274942E-6</v>
      </c>
      <c r="R562" s="4">
        <f>SUM($Q$54:Q562)*0.1+$O$8</f>
        <v>-4.7966410569341526E-6</v>
      </c>
      <c r="S562" s="4">
        <f>SUM($R$235:R562)</f>
        <v>2.5885806566600406E-2</v>
      </c>
      <c r="T562">
        <f t="shared" si="127"/>
        <v>6.5239181052807798E-6</v>
      </c>
      <c r="U562">
        <f t="shared" si="128"/>
        <v>2.5889073941409272E-2</v>
      </c>
      <c r="X562" s="1"/>
    </row>
    <row r="563" spans="1:24" x14ac:dyDescent="0.3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571.48599658184366</v>
      </c>
      <c r="E563">
        <f t="shared" si="116"/>
        <v>-230.67194220781573</v>
      </c>
      <c r="F563">
        <f t="shared" si="117"/>
        <v>37799.298984325142</v>
      </c>
      <c r="G563">
        <f t="shared" si="118"/>
        <v>-5397.7234476629928</v>
      </c>
      <c r="H563">
        <f t="shared" si="119"/>
        <v>98604.632477034203</v>
      </c>
      <c r="I563">
        <f t="shared" si="120"/>
        <v>98752.260553105501</v>
      </c>
      <c r="J563" s="41">
        <f t="shared" si="121"/>
        <v>616.28385441375053</v>
      </c>
      <c r="K563">
        <f t="shared" si="122"/>
        <v>37.254898746134586</v>
      </c>
      <c r="L563">
        <f t="shared" si="123"/>
        <v>37.78904886216079</v>
      </c>
      <c r="M563" s="41">
        <f t="shared" si="124"/>
        <v>75.312443343082876</v>
      </c>
      <c r="N563" s="5">
        <f t="shared" si="125"/>
        <v>3.5724989968076637E-7</v>
      </c>
      <c r="O563" s="4">
        <f>SUM($N$54:N563)*0.1+$O$30</f>
        <v>4.4576863212490247E-6</v>
      </c>
      <c r="P563" s="4">
        <f>SUM($O$235:O563)</f>
        <v>4.1575799060492513E-4</v>
      </c>
      <c r="Q563" s="5">
        <f t="shared" si="126"/>
        <v>-6.5261763412001081E-6</v>
      </c>
      <c r="R563" s="4">
        <f>SUM($Q$54:Q563)*0.1+$O$8</f>
        <v>-5.449258691054182E-6</v>
      </c>
      <c r="S563" s="4">
        <f>SUM($R$235:R563)</f>
        <v>2.588035730790935E-2</v>
      </c>
      <c r="T563">
        <f t="shared" si="127"/>
        <v>7.0402690020112301E-6</v>
      </c>
      <c r="U563">
        <f t="shared" si="128"/>
        <v>2.5883696588621354E-2</v>
      </c>
      <c r="X563" s="1"/>
    </row>
    <row r="564" spans="1:24" x14ac:dyDescent="0.3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571.48599658184366</v>
      </c>
      <c r="E564">
        <f t="shared" si="116"/>
        <v>-230.67194220781573</v>
      </c>
      <c r="F564">
        <f t="shared" si="117"/>
        <v>37799.298984325142</v>
      </c>
      <c r="G564">
        <f t="shared" si="118"/>
        <v>-5420.7906418837747</v>
      </c>
      <c r="H564">
        <f t="shared" si="119"/>
        <v>98798.345035928185</v>
      </c>
      <c r="I564">
        <f t="shared" si="120"/>
        <v>98946.945142442113</v>
      </c>
      <c r="J564" s="41">
        <f t="shared" si="121"/>
        <v>616.28385441375053</v>
      </c>
      <c r="K564">
        <f t="shared" si="122"/>
        <v>37.328344706992034</v>
      </c>
      <c r="L564">
        <f t="shared" si="123"/>
        <v>37.78904886216079</v>
      </c>
      <c r="M564" s="41">
        <f t="shared" si="124"/>
        <v>75.348801983073017</v>
      </c>
      <c r="N564" s="5">
        <f t="shared" si="125"/>
        <v>3.5877660865376106E-7</v>
      </c>
      <c r="O564" s="4">
        <f>SUM($N$54:N564)*0.1+$O$30</f>
        <v>4.4935639821144007E-6</v>
      </c>
      <c r="P564" s="4">
        <f>SUM($O$235:O564)</f>
        <v>4.2025155458703955E-4</v>
      </c>
      <c r="Q564" s="5">
        <f t="shared" si="126"/>
        <v>-6.5389972633727219E-6</v>
      </c>
      <c r="R564" s="4">
        <f>SUM($Q$54:Q564)*0.1+$O$8</f>
        <v>-6.1031584173914339E-6</v>
      </c>
      <c r="S564" s="4">
        <f>SUM($R$235:R564)</f>
        <v>2.587425414949196E-2</v>
      </c>
      <c r="T564">
        <f t="shared" si="127"/>
        <v>7.5789616656328157E-6</v>
      </c>
      <c r="U564">
        <f t="shared" si="128"/>
        <v>2.587766680289463E-2</v>
      </c>
      <c r="X564" s="1"/>
    </row>
    <row r="565" spans="1:24" x14ac:dyDescent="0.3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571.48599658184366</v>
      </c>
      <c r="E565">
        <f t="shared" si="116"/>
        <v>-230.67194220781573</v>
      </c>
      <c r="F565">
        <f t="shared" si="117"/>
        <v>37799.298984325142</v>
      </c>
      <c r="G565">
        <f t="shared" si="118"/>
        <v>-5443.8578361045566</v>
      </c>
      <c r="H565">
        <f t="shared" si="119"/>
        <v>98992.057594822152</v>
      </c>
      <c r="I565">
        <f t="shared" si="120"/>
        <v>99141.631290776655</v>
      </c>
      <c r="J565" s="41">
        <f t="shared" si="121"/>
        <v>616.28385441375053</v>
      </c>
      <c r="K565">
        <f t="shared" si="122"/>
        <v>37.401791255991064</v>
      </c>
      <c r="L565">
        <f t="shared" si="123"/>
        <v>37.78904886216079</v>
      </c>
      <c r="M565" s="41">
        <f t="shared" si="124"/>
        <v>75.385214935536652</v>
      </c>
      <c r="N565" s="5">
        <f t="shared" si="125"/>
        <v>3.6030331762675576E-7</v>
      </c>
      <c r="O565" s="4">
        <f>SUM($N$54:N565)*0.1+$O$30</f>
        <v>4.5295943138770762E-6</v>
      </c>
      <c r="P565" s="4">
        <f>SUM($O$235:O565)</f>
        <v>4.2478114890091661E-4</v>
      </c>
      <c r="Q565" s="5">
        <f t="shared" si="126"/>
        <v>-6.551818185545335E-6</v>
      </c>
      <c r="R565" s="4">
        <f>SUM($Q$54:Q565)*0.1+$O$8</f>
        <v>-6.7583402359459898E-6</v>
      </c>
      <c r="S565" s="4">
        <f>SUM($R$235:R565)</f>
        <v>2.5867495809256014E-2</v>
      </c>
      <c r="T565">
        <f t="shared" si="127"/>
        <v>8.1358704139823935E-6</v>
      </c>
      <c r="U565">
        <f t="shared" si="128"/>
        <v>2.587098333010052E-2</v>
      </c>
      <c r="X565" s="1"/>
    </row>
    <row r="566" spans="1:24" x14ac:dyDescent="0.3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571.48599658184366</v>
      </c>
      <c r="E566">
        <f t="shared" si="116"/>
        <v>-230.67194220781573</v>
      </c>
      <c r="F566">
        <f t="shared" si="117"/>
        <v>37799.298984325142</v>
      </c>
      <c r="G566">
        <f t="shared" si="118"/>
        <v>-5466.9250303253384</v>
      </c>
      <c r="H566">
        <f t="shared" si="119"/>
        <v>99185.770153716134</v>
      </c>
      <c r="I566">
        <f t="shared" si="120"/>
        <v>99336.318988942818</v>
      </c>
      <c r="J566" s="41">
        <f t="shared" si="121"/>
        <v>616.28385441375053</v>
      </c>
      <c r="K566">
        <f t="shared" si="122"/>
        <v>37.475238389673613</v>
      </c>
      <c r="L566">
        <f t="shared" si="123"/>
        <v>37.78904886216079</v>
      </c>
      <c r="M566" s="41">
        <f t="shared" si="124"/>
        <v>75.421682121808942</v>
      </c>
      <c r="N566" s="5">
        <f t="shared" si="125"/>
        <v>3.6183002659975051E-7</v>
      </c>
      <c r="O566" s="4">
        <f>SUM($N$54:N566)*0.1+$O$30</f>
        <v>4.5657773165370509E-6</v>
      </c>
      <c r="P566" s="4">
        <f>SUM($O$235:O566)</f>
        <v>4.2934692621745364E-4</v>
      </c>
      <c r="Q566" s="5">
        <f t="shared" si="126"/>
        <v>-6.5646391077179488E-6</v>
      </c>
      <c r="R566" s="4">
        <f>SUM($Q$54:Q566)*0.1+$O$8</f>
        <v>-7.4148041467177953E-6</v>
      </c>
      <c r="S566" s="4">
        <f>SUM($R$235:R566)</f>
        <v>2.5860081005109295E-2</v>
      </c>
      <c r="T566">
        <f t="shared" si="127"/>
        <v>8.7077920874575135E-6</v>
      </c>
      <c r="U566">
        <f t="shared" si="128"/>
        <v>2.5863644916636692E-2</v>
      </c>
      <c r="X566" s="1"/>
    </row>
    <row r="567" spans="1:24" x14ac:dyDescent="0.3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571.48599658184366</v>
      </c>
      <c r="E567">
        <f t="shared" ref="E567:E630" si="132">IF(B567&lt;$B$41,$B$14,IF(AND($B$41&lt;=B567,B567&lt;$B$41+$G$8),$B$14+$B$17,$B$14+$B$17+$B$11))</f>
        <v>-230.67194220781573</v>
      </c>
      <c r="F567">
        <f t="shared" ref="F567:F630" si="133">IF(B567&lt;$B$41,-$G$6*$B$13,IF(AND($B$41&lt;=B567,B567&lt;$B$41+$G$8),-$G$6*$B$13,-$G$6*$B$13-$G$5*$B$10))</f>
        <v>37799.298984325142</v>
      </c>
      <c r="G567">
        <f t="shared" ref="G567:G630" si="134">IF(B567&lt;$B$41,$B$14*B567,IF(AND($B$41&lt;=B567,B567&lt;$B$41+$G$8),$B$14*B567-(-B567+$B$41)*$B$17,$B$14*B567-(-B567+$B$41)*$B$17-(-B567+$B$41+$G$8)*$B$11+$G$5*$B$12))</f>
        <v>-5489.9922245461203</v>
      </c>
      <c r="H567">
        <f t="shared" ref="H567:H630" si="135">IF(B567&lt;$B$41,-$B$13*B567,IF(AND($B$41&lt;=B567,B567&lt;=$B$41+$G$8),-$B$13*B567+(-B567+B554)*B529,-$B$13*B567+(-B567+$B$41)*$B$16+(-B567+$B$41+$G$8)*$B$10))</f>
        <v>99379.482712610115</v>
      </c>
      <c r="I567">
        <f t="shared" ref="I567:I630" si="136">SQRT(SUMSQ(H567,G567))</f>
        <v>99531.008227846003</v>
      </c>
      <c r="J567" s="41">
        <f t="shared" ref="J567:J630" si="137">SQRT(SUMSQ(D567:E567))</f>
        <v>616.28385441375053</v>
      </c>
      <c r="K567">
        <f t="shared" ref="K567:K630" si="138">32*I567/(PI()*$G$13^3)</f>
        <v>37.548686104608706</v>
      </c>
      <c r="L567">
        <f t="shared" ref="L567:L630" si="139">16*F567/(PI()*$G$13^3)*$G$23</f>
        <v>37.78904886216079</v>
      </c>
      <c r="M567" s="41">
        <f t="shared" ref="M567:M630" si="140">SQRT(K567^2+3*L567^2)</f>
        <v>75.458203463260134</v>
      </c>
      <c r="N567" s="5">
        <f t="shared" ref="N567:N630" si="141">-G567/($G$15*$B$42)</f>
        <v>3.6335673557274521E-7</v>
      </c>
      <c r="O567" s="4">
        <f>SUM($N$54:N567)*0.1+$O$30</f>
        <v>4.6021129900943259E-6</v>
      </c>
      <c r="P567" s="4">
        <f>SUM($O$235:O567)</f>
        <v>4.3394903920754795E-4</v>
      </c>
      <c r="Q567" s="5">
        <f t="shared" ref="Q567:Q630" si="142">-H567/($B$42*$G$15)</f>
        <v>-6.5774600298905618E-6</v>
      </c>
      <c r="R567" s="4">
        <f>SUM($Q$54:Q567)*0.1+$O$8</f>
        <v>-8.0725501497068506E-6</v>
      </c>
      <c r="S567" s="4">
        <f>SUM($R$235:R567)</f>
        <v>2.5852008454959587E-2</v>
      </c>
      <c r="T567">
        <f t="shared" ref="T567:T630" si="143">SQRT(SUMSQ(O567,R567))</f>
        <v>9.2922284675489466E-6</v>
      </c>
      <c r="U567">
        <f t="shared" ref="U567:U630" si="144">SQRT(S567^2+P567^2)</f>
        <v>2.5855650309437803E-2</v>
      </c>
      <c r="X567" s="1"/>
    </row>
    <row r="568" spans="1:24" x14ac:dyDescent="0.3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571.48599658184366</v>
      </c>
      <c r="E568">
        <f t="shared" si="132"/>
        <v>-230.67194220781573</v>
      </c>
      <c r="F568">
        <f t="shared" si="133"/>
        <v>37799.298984325142</v>
      </c>
      <c r="G568">
        <f t="shared" si="134"/>
        <v>-5513.0594187669021</v>
      </c>
      <c r="H568">
        <f t="shared" si="135"/>
        <v>99573.195271504082</v>
      </c>
      <c r="I568">
        <f t="shared" si="136"/>
        <v>99725.698998462467</v>
      </c>
      <c r="J568" s="41">
        <f t="shared" si="137"/>
        <v>616.28385441375053</v>
      </c>
      <c r="K568">
        <f t="shared" si="138"/>
        <v>37.622134397392067</v>
      </c>
      <c r="L568">
        <f t="shared" si="139"/>
        <v>37.78904886216079</v>
      </c>
      <c r="M568" s="41">
        <f t="shared" si="140"/>
        <v>75.494778881295886</v>
      </c>
      <c r="N568" s="5">
        <f t="shared" si="141"/>
        <v>3.6488344454573991E-7</v>
      </c>
      <c r="O568" s="4">
        <f>SUM($N$54:N568)*0.1+$O$30</f>
        <v>4.6386013345489001E-6</v>
      </c>
      <c r="P568" s="4">
        <f>SUM($O$235:O568)</f>
        <v>4.3858764054209684E-4</v>
      </c>
      <c r="Q568" s="5">
        <f t="shared" si="142"/>
        <v>-6.5902809520631749E-6</v>
      </c>
      <c r="R568" s="4">
        <f>SUM($Q$54:Q568)*0.1+$O$8</f>
        <v>-8.7315782449131556E-6</v>
      </c>
      <c r="S568" s="4">
        <f>SUM($R$235:R568)</f>
        <v>2.5843276876714675E-2</v>
      </c>
      <c r="T568">
        <f t="shared" si="143"/>
        <v>9.8872180611089769E-6</v>
      </c>
      <c r="U568">
        <f t="shared" si="144"/>
        <v>2.5846998255986547E-2</v>
      </c>
      <c r="X568" s="1"/>
    </row>
    <row r="569" spans="1:24" x14ac:dyDescent="0.3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571.48599658184366</v>
      </c>
      <c r="E569">
        <f t="shared" si="132"/>
        <v>-230.67194220781573</v>
      </c>
      <c r="F569">
        <f t="shared" si="133"/>
        <v>37799.298984325142</v>
      </c>
      <c r="G569">
        <f t="shared" si="134"/>
        <v>-5536.126612987684</v>
      </c>
      <c r="H569">
        <f t="shared" si="135"/>
        <v>99766.907830398079</v>
      </c>
      <c r="I569">
        <f t="shared" si="136"/>
        <v>99920.391291838794</v>
      </c>
      <c r="J569" s="41">
        <f t="shared" si="137"/>
        <v>616.28385441375053</v>
      </c>
      <c r="K569">
        <f t="shared" si="138"/>
        <v>37.695583264645968</v>
      </c>
      <c r="L569">
        <f t="shared" si="139"/>
        <v>37.78904886216079</v>
      </c>
      <c r="M569" s="41">
        <f t="shared" si="140"/>
        <v>75.531408297357885</v>
      </c>
      <c r="N569" s="5">
        <f t="shared" si="141"/>
        <v>3.6641015351873466E-7</v>
      </c>
      <c r="O569" s="4">
        <f>SUM($N$54:N569)*0.1+$O$30</f>
        <v>4.6752423499007737E-6</v>
      </c>
      <c r="P569" s="4">
        <f>SUM($O$235:O569)</f>
        <v>4.4326288289199762E-4</v>
      </c>
      <c r="Q569" s="5">
        <f t="shared" si="142"/>
        <v>-6.6031018742357896E-6</v>
      </c>
      <c r="R569" s="4">
        <f>SUM($Q$54:Q569)*0.1+$O$8</f>
        <v>-9.3918884323367373E-6</v>
      </c>
      <c r="S569" s="4">
        <f>SUM($R$235:R569)</f>
        <v>2.5833884988282339E-2</v>
      </c>
      <c r="T569">
        <f t="shared" si="143"/>
        <v>1.0491208669918177E-5</v>
      </c>
      <c r="U569">
        <f t="shared" si="144"/>
        <v>2.5837687504324944E-2</v>
      </c>
      <c r="X569" s="1"/>
    </row>
    <row r="570" spans="1:24" x14ac:dyDescent="0.3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571.48599658184366</v>
      </c>
      <c r="E570">
        <f t="shared" si="132"/>
        <v>-230.67194220781573</v>
      </c>
      <c r="F570">
        <f t="shared" si="133"/>
        <v>37799.298984325142</v>
      </c>
      <c r="G570">
        <f t="shared" si="134"/>
        <v>-5559.1938072084658</v>
      </c>
      <c r="H570">
        <f t="shared" si="135"/>
        <v>99960.620389292046</v>
      </c>
      <c r="I570">
        <f t="shared" si="136"/>
        <v>100115.0850990911</v>
      </c>
      <c r="J570" s="41">
        <f t="shared" si="137"/>
        <v>616.28385441375053</v>
      </c>
      <c r="K570">
        <f t="shared" si="138"/>
        <v>37.769032703018908</v>
      </c>
      <c r="L570">
        <f t="shared" si="139"/>
        <v>37.78904886216079</v>
      </c>
      <c r="M570" s="41">
        <f t="shared" si="140"/>
        <v>75.568091632924279</v>
      </c>
      <c r="N570" s="5">
        <f t="shared" si="141"/>
        <v>3.6793686249172936E-7</v>
      </c>
      <c r="O570" s="4">
        <f>SUM($N$54:N570)*0.1+$O$30</f>
        <v>4.7120360361499467E-6</v>
      </c>
      <c r="P570" s="4">
        <f>SUM($O$235:O570)</f>
        <v>4.4797491892814757E-4</v>
      </c>
      <c r="Q570" s="5">
        <f t="shared" si="142"/>
        <v>-6.6159227964084026E-6</v>
      </c>
      <c r="R570" s="4">
        <f>SUM($Q$54:Q570)*0.1+$O$8</f>
        <v>-1.0053480711977596E-5</v>
      </c>
      <c r="S570" s="4">
        <f>SUM($R$235:R570)</f>
        <v>2.5823831507570363E-2</v>
      </c>
      <c r="T570">
        <f t="shared" si="143"/>
        <v>1.1102961678402806E-5</v>
      </c>
      <c r="U570">
        <f t="shared" si="144"/>
        <v>2.5827716803065896E-2</v>
      </c>
      <c r="X570" s="1"/>
    </row>
    <row r="571" spans="1:24" x14ac:dyDescent="0.3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571.48599658184366</v>
      </c>
      <c r="E571">
        <f t="shared" si="132"/>
        <v>-230.67194220781573</v>
      </c>
      <c r="F571">
        <f t="shared" si="133"/>
        <v>37799.298984325142</v>
      </c>
      <c r="G571">
        <f t="shared" si="134"/>
        <v>-5582.2610014292477</v>
      </c>
      <c r="H571">
        <f t="shared" si="135"/>
        <v>100154.33294818601</v>
      </c>
      <c r="I571">
        <f t="shared" si="136"/>
        <v>100309.78041140444</v>
      </c>
      <c r="J571" s="41">
        <f t="shared" si="137"/>
        <v>616.28385441375053</v>
      </c>
      <c r="K571">
        <f t="shared" si="138"/>
        <v>37.842482709185404</v>
      </c>
      <c r="L571">
        <f t="shared" si="139"/>
        <v>37.78904886216079</v>
      </c>
      <c r="M571" s="41">
        <f t="shared" si="140"/>
        <v>75.604828809510067</v>
      </c>
      <c r="N571" s="5">
        <f t="shared" si="141"/>
        <v>3.6946357146472411E-7</v>
      </c>
      <c r="O571" s="4">
        <f>SUM($N$54:N571)*0.1+$O$30</f>
        <v>4.7489823932964189E-6</v>
      </c>
      <c r="P571" s="4">
        <f>SUM($O$235:O571)</f>
        <v>4.52723901321444E-4</v>
      </c>
      <c r="Q571" s="5">
        <f t="shared" si="142"/>
        <v>-6.6287437185810148E-6</v>
      </c>
      <c r="R571" s="4">
        <f>SUM($Q$54:Q571)*0.1+$O$8</f>
        <v>-1.0716355083835677E-5</v>
      </c>
      <c r="S571" s="4">
        <f>SUM($R$235:R571)</f>
        <v>2.5813115152486528E-2</v>
      </c>
      <c r="T571">
        <f t="shared" si="143"/>
        <v>1.1721480284276817E-5</v>
      </c>
      <c r="U571">
        <f t="shared" si="144"/>
        <v>2.5817084901405066E-2</v>
      </c>
      <c r="X571" s="1"/>
    </row>
    <row r="572" spans="1:24" x14ac:dyDescent="0.3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571.48599658184366</v>
      </c>
      <c r="E572">
        <f t="shared" si="132"/>
        <v>-230.67194220781573</v>
      </c>
      <c r="F572">
        <f t="shared" si="133"/>
        <v>37799.298984325142</v>
      </c>
      <c r="G572">
        <f t="shared" si="134"/>
        <v>-5605.3281956500296</v>
      </c>
      <c r="H572">
        <f t="shared" si="135"/>
        <v>100348.04550708001</v>
      </c>
      <c r="I572">
        <f t="shared" si="136"/>
        <v>100504.47722003209</v>
      </c>
      <c r="J572" s="41">
        <f t="shared" si="137"/>
        <v>616.28385441375053</v>
      </c>
      <c r="K572">
        <f t="shared" si="138"/>
        <v>37.915933279845689</v>
      </c>
      <c r="L572">
        <f t="shared" si="139"/>
        <v>37.78904886216079</v>
      </c>
      <c r="M572" s="41">
        <f t="shared" si="140"/>
        <v>75.641619748667722</v>
      </c>
      <c r="N572" s="5">
        <f t="shared" si="141"/>
        <v>3.7099028043771881E-7</v>
      </c>
      <c r="O572" s="4">
        <f>SUM($N$54:N572)*0.1+$O$30</f>
        <v>4.7860814213401914E-6</v>
      </c>
      <c r="P572" s="4">
        <f>SUM($O$235:O572)</f>
        <v>4.5750998274278422E-4</v>
      </c>
      <c r="Q572" s="5">
        <f t="shared" si="142"/>
        <v>-6.6415646407536295E-6</v>
      </c>
      <c r="R572" s="4">
        <f>SUM($Q$54:Q572)*0.1+$O$8</f>
        <v>-1.1380511547911035E-5</v>
      </c>
      <c r="S572" s="4">
        <f>SUM($R$235:R572)</f>
        <v>2.5801734640938618E-2</v>
      </c>
      <c r="T572">
        <f t="shared" si="143"/>
        <v>1.2345955550860944E-5</v>
      </c>
      <c r="U572">
        <f t="shared" si="144"/>
        <v>2.5805790549132984E-2</v>
      </c>
      <c r="X572" s="1"/>
    </row>
    <row r="573" spans="1:24" x14ac:dyDescent="0.3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571.48599658184366</v>
      </c>
      <c r="E573">
        <f t="shared" si="132"/>
        <v>-230.67194220781573</v>
      </c>
      <c r="F573">
        <f t="shared" si="133"/>
        <v>37799.298984325142</v>
      </c>
      <c r="G573">
        <f t="shared" si="134"/>
        <v>-5628.3953898708114</v>
      </c>
      <c r="H573">
        <f t="shared" si="135"/>
        <v>100541.75806597398</v>
      </c>
      <c r="I573">
        <f t="shared" si="136"/>
        <v>100699.17551629488</v>
      </c>
      <c r="J573" s="41">
        <f t="shared" si="137"/>
        <v>616.28385441375053</v>
      </c>
      <c r="K573">
        <f t="shared" si="138"/>
        <v>37.989384411725496</v>
      </c>
      <c r="L573">
        <f t="shared" si="139"/>
        <v>37.78904886216079</v>
      </c>
      <c r="M573" s="41">
        <f t="shared" si="140"/>
        <v>75.678464371987488</v>
      </c>
      <c r="N573" s="5">
        <f t="shared" si="141"/>
        <v>3.725169894107135E-7</v>
      </c>
      <c r="O573" s="4">
        <f>SUM($N$54:N573)*0.1+$O$30</f>
        <v>4.8233331202812631E-6</v>
      </c>
      <c r="P573" s="4">
        <f>SUM($O$235:O573)</f>
        <v>4.6233331586306546E-4</v>
      </c>
      <c r="Q573" s="5">
        <f t="shared" si="142"/>
        <v>-6.6543855629262425E-6</v>
      </c>
      <c r="R573" s="4">
        <f>SUM($Q$54:Q573)*0.1+$O$8</f>
        <v>-1.204595010420367E-5</v>
      </c>
      <c r="S573" s="4">
        <f>SUM($R$235:R573)</f>
        <v>2.5789688690834416E-2</v>
      </c>
      <c r="T573">
        <f t="shared" si="143"/>
        <v>1.2975725656092094E-5</v>
      </c>
      <c r="U573">
        <f t="shared" si="144"/>
        <v>2.5793832496647517E-2</v>
      </c>
      <c r="X573" s="1"/>
    </row>
    <row r="574" spans="1:24" x14ac:dyDescent="0.3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571.48599658184366</v>
      </c>
      <c r="E574">
        <f t="shared" si="132"/>
        <v>-230.67194220781573</v>
      </c>
      <c r="F574">
        <f t="shared" si="133"/>
        <v>37799.298984325142</v>
      </c>
      <c r="G574">
        <f t="shared" si="134"/>
        <v>-5651.4625840915933</v>
      </c>
      <c r="H574">
        <f t="shared" si="135"/>
        <v>100735.47062486796</v>
      </c>
      <c r="I574">
        <f t="shared" si="136"/>
        <v>100893.87529158063</v>
      </c>
      <c r="J574" s="41">
        <f t="shared" si="137"/>
        <v>616.28385441375053</v>
      </c>
      <c r="K574">
        <f t="shared" si="138"/>
        <v>38.062836101575819</v>
      </c>
      <c r="L574">
        <f t="shared" si="139"/>
        <v>37.78904886216079</v>
      </c>
      <c r="M574" s="41">
        <f t="shared" si="140"/>
        <v>75.715362601098008</v>
      </c>
      <c r="N574" s="5">
        <f t="shared" si="141"/>
        <v>3.7404369838370825E-7</v>
      </c>
      <c r="O574" s="4">
        <f>SUM($N$54:N574)*0.1+$O$30</f>
        <v>4.8607374901196342E-6</v>
      </c>
      <c r="P574" s="4">
        <f>SUM($O$235:O574)</f>
        <v>4.6719405335318508E-4</v>
      </c>
      <c r="Q574" s="5">
        <f t="shared" si="142"/>
        <v>-6.6672064850988564E-6</v>
      </c>
      <c r="R574" s="4">
        <f>SUM($Q$54:Q574)*0.1+$O$8</f>
        <v>-1.2712670752713554E-5</v>
      </c>
      <c r="S574" s="4">
        <f>SUM($R$235:R574)</f>
        <v>2.5776976020081704E-2</v>
      </c>
      <c r="T574">
        <f t="shared" si="143"/>
        <v>1.3610244913841672E-5</v>
      </c>
      <c r="U574">
        <f t="shared" si="144"/>
        <v>2.5781209494966595E-2</v>
      </c>
      <c r="X574" s="1"/>
    </row>
    <row r="575" spans="1:24" x14ac:dyDescent="0.3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571.48599658184366</v>
      </c>
      <c r="E575">
        <f t="shared" si="132"/>
        <v>-230.67194220781573</v>
      </c>
      <c r="F575">
        <f t="shared" si="133"/>
        <v>37799.298984325142</v>
      </c>
      <c r="G575">
        <f t="shared" si="134"/>
        <v>-5674.5297783123751</v>
      </c>
      <c r="H575">
        <f t="shared" si="135"/>
        <v>100929.18318376192</v>
      </c>
      <c r="I575">
        <f t="shared" si="136"/>
        <v>101088.57653734335</v>
      </c>
      <c r="J575" s="41">
        <f t="shared" si="137"/>
        <v>616.28385441375053</v>
      </c>
      <c r="K575">
        <f t="shared" si="138"/>
        <v>38.136288346172655</v>
      </c>
      <c r="L575">
        <f t="shared" si="139"/>
        <v>37.78904886216079</v>
      </c>
      <c r="M575" s="41">
        <f t="shared" si="140"/>
        <v>75.752314357666663</v>
      </c>
      <c r="N575" s="5">
        <f t="shared" si="141"/>
        <v>3.7557040735670295E-7</v>
      </c>
      <c r="O575" s="4">
        <f>SUM($N$54:N575)*0.1+$O$30</f>
        <v>4.8982945308553047E-6</v>
      </c>
      <c r="P575" s="4">
        <f>SUM($O$235:O575)</f>
        <v>4.7209234788404039E-4</v>
      </c>
      <c r="Q575" s="5">
        <f t="shared" si="142"/>
        <v>-6.6800274072714694E-6</v>
      </c>
      <c r="R575" s="4">
        <f>SUM($Q$54:Q575)*0.1+$O$8</f>
        <v>-1.3380673493440715E-5</v>
      </c>
      <c r="S575" s="4">
        <f>SUM($R$235:R575)</f>
        <v>2.5763595346588262E-2</v>
      </c>
      <c r="T575">
        <f t="shared" si="143"/>
        <v>1.4249060054932534E-5</v>
      </c>
      <c r="U575">
        <f t="shared" si="144"/>
        <v>2.5767920295741271E-2</v>
      </c>
      <c r="X575" s="1"/>
    </row>
    <row r="576" spans="1:24" x14ac:dyDescent="0.3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571.48599658184366</v>
      </c>
      <c r="E576">
        <f t="shared" si="132"/>
        <v>-230.67194220781573</v>
      </c>
      <c r="F576">
        <f t="shared" si="133"/>
        <v>37799.298984325142</v>
      </c>
      <c r="G576">
        <f t="shared" si="134"/>
        <v>-5697.596972533157</v>
      </c>
      <c r="H576">
        <f t="shared" si="135"/>
        <v>101122.89574265592</v>
      </c>
      <c r="I576">
        <f t="shared" si="136"/>
        <v>101283.27924510284</v>
      </c>
      <c r="J576" s="41">
        <f t="shared" si="137"/>
        <v>616.28385441375053</v>
      </c>
      <c r="K576">
        <f t="shared" si="138"/>
        <v>38.209741142316766</v>
      </c>
      <c r="L576">
        <f t="shared" si="139"/>
        <v>37.78904886216079</v>
      </c>
      <c r="M576" s="41">
        <f t="shared" si="140"/>
        <v>75.789319563400113</v>
      </c>
      <c r="N576" s="5">
        <f t="shared" si="141"/>
        <v>3.7709711632969765E-7</v>
      </c>
      <c r="O576" s="4">
        <f>SUM($N$54:N576)*0.1+$O$30</f>
        <v>4.9360042424882744E-6</v>
      </c>
      <c r="P576" s="4">
        <f>SUM($O$235:O576)</f>
        <v>4.7702835212652867E-4</v>
      </c>
      <c r="Q576" s="5">
        <f t="shared" si="142"/>
        <v>-6.6928483294440841E-6</v>
      </c>
      <c r="R576" s="4">
        <f>SUM($Q$54:Q576)*0.1+$O$8</f>
        <v>-1.4049958326385099E-5</v>
      </c>
      <c r="S576" s="4">
        <f>SUM($R$235:R576)</f>
        <v>2.5749545388261876E-2</v>
      </c>
      <c r="T576">
        <f t="shared" si="143"/>
        <v>1.4891791928945967E-5</v>
      </c>
      <c r="U576">
        <f t="shared" si="144"/>
        <v>2.575396365126912E-2</v>
      </c>
      <c r="X576" s="1"/>
    </row>
    <row r="577" spans="1:24" x14ac:dyDescent="0.3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571.48599658184366</v>
      </c>
      <c r="E577">
        <f t="shared" si="132"/>
        <v>-230.67194220781573</v>
      </c>
      <c r="F577">
        <f t="shared" si="133"/>
        <v>37799.298984325142</v>
      </c>
      <c r="G577">
        <f t="shared" si="134"/>
        <v>-5720.6641667539398</v>
      </c>
      <c r="H577">
        <f t="shared" si="135"/>
        <v>101316.60830154989</v>
      </c>
      <c r="I577">
        <f t="shared" si="136"/>
        <v>101477.98340644373</v>
      </c>
      <c r="J577" s="41">
        <f t="shared" si="137"/>
        <v>616.28385441375053</v>
      </c>
      <c r="K577">
        <f t="shared" si="138"/>
        <v>38.283194486833423</v>
      </c>
      <c r="L577">
        <f t="shared" si="139"/>
        <v>37.78904886216079</v>
      </c>
      <c r="M577" s="41">
        <f t="shared" si="140"/>
        <v>75.826378140044653</v>
      </c>
      <c r="N577" s="5">
        <f t="shared" si="141"/>
        <v>3.7862382530269245E-7</v>
      </c>
      <c r="O577" s="4">
        <f>SUM($N$54:N577)*0.1+$O$30</f>
        <v>4.9738666250185436E-6</v>
      </c>
      <c r="P577" s="4">
        <f>SUM($O$235:O577)</f>
        <v>4.8200221875154724E-4</v>
      </c>
      <c r="Q577" s="5">
        <f t="shared" si="142"/>
        <v>-6.7056692516166963E-6</v>
      </c>
      <c r="R577" s="4">
        <f>SUM($Q$54:Q577)*0.1+$O$8</f>
        <v>-1.472052525154676E-5</v>
      </c>
      <c r="S577" s="4">
        <f>SUM($R$235:R577)</f>
        <v>2.573482486301033E-2</v>
      </c>
      <c r="T577">
        <f t="shared" si="143"/>
        <v>1.5538121279128283E-5</v>
      </c>
      <c r="U577">
        <f t="shared" si="144"/>
        <v>2.5739338314507931E-2</v>
      </c>
      <c r="X577" s="1"/>
    </row>
    <row r="578" spans="1:24" x14ac:dyDescent="0.3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571.48599658184366</v>
      </c>
      <c r="E578">
        <f t="shared" si="132"/>
        <v>-230.67194220781573</v>
      </c>
      <c r="F578">
        <f t="shared" si="133"/>
        <v>37799.298984325142</v>
      </c>
      <c r="G578">
        <f t="shared" si="134"/>
        <v>-5743.7313609747216</v>
      </c>
      <c r="H578">
        <f t="shared" si="135"/>
        <v>101510.32086044386</v>
      </c>
      <c r="I578">
        <f t="shared" si="136"/>
        <v>101672.68901301523</v>
      </c>
      <c r="J578" s="41">
        <f t="shared" si="137"/>
        <v>616.28385441375053</v>
      </c>
      <c r="K578">
        <f t="shared" si="138"/>
        <v>38.356648376572238</v>
      </c>
      <c r="L578">
        <f t="shared" si="139"/>
        <v>37.78904886216079</v>
      </c>
      <c r="M578" s="41">
        <f t="shared" si="140"/>
        <v>75.863490009386794</v>
      </c>
      <c r="N578" s="5">
        <f t="shared" si="141"/>
        <v>3.8015053427568715E-7</v>
      </c>
      <c r="O578" s="4">
        <f>SUM($N$54:N578)*0.1+$O$30</f>
        <v>5.011881678446112E-6</v>
      </c>
      <c r="P578" s="4">
        <f>SUM($O$235:O578)</f>
        <v>4.8701410042999334E-4</v>
      </c>
      <c r="Q578" s="5">
        <f t="shared" si="142"/>
        <v>-6.7184901737893093E-6</v>
      </c>
      <c r="R578" s="4">
        <f>SUM($Q$54:Q578)*0.1+$O$8</f>
        <v>-1.5392374268925697E-5</v>
      </c>
      <c r="S578" s="4">
        <f>SUM($R$235:R578)</f>
        <v>2.5719432488741405E-2</v>
      </c>
      <c r="T578">
        <f t="shared" si="143"/>
        <v>1.618777759896119E-5</v>
      </c>
      <c r="U578">
        <f t="shared" si="144"/>
        <v>2.5724043039089803E-2</v>
      </c>
      <c r="X578" s="1"/>
    </row>
    <row r="579" spans="1:24" x14ac:dyDescent="0.3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571.48599658184366</v>
      </c>
      <c r="E579">
        <f t="shared" si="132"/>
        <v>-230.67194220781573</v>
      </c>
      <c r="F579">
        <f t="shared" si="133"/>
        <v>37799.298984325142</v>
      </c>
      <c r="G579">
        <f t="shared" si="134"/>
        <v>-5766.7985551955035</v>
      </c>
      <c r="H579">
        <f t="shared" si="135"/>
        <v>101704.03341933785</v>
      </c>
      <c r="I579">
        <f t="shared" si="136"/>
        <v>101867.39605653026</v>
      </c>
      <c r="J579" s="41">
        <f t="shared" si="137"/>
        <v>616.28385441375053</v>
      </c>
      <c r="K579">
        <f t="shared" si="138"/>
        <v>38.430102808406843</v>
      </c>
      <c r="L579">
        <f t="shared" si="139"/>
        <v>37.78904886216079</v>
      </c>
      <c r="M579" s="41">
        <f t="shared" si="140"/>
        <v>75.900655093253619</v>
      </c>
      <c r="N579" s="5">
        <f t="shared" si="141"/>
        <v>3.816772432486819E-7</v>
      </c>
      <c r="O579" s="4">
        <f>SUM($N$54:N579)*0.1+$O$30</f>
        <v>5.0500494027709798E-6</v>
      </c>
      <c r="P579" s="4">
        <f>SUM($O$235:O579)</f>
        <v>4.9206414983276432E-4</v>
      </c>
      <c r="Q579" s="5">
        <f t="shared" si="142"/>
        <v>-6.731311095961924E-6</v>
      </c>
      <c r="R579" s="4">
        <f>SUM($Q$54:Q579)*0.1+$O$8</f>
        <v>-1.6065505378521912E-5</v>
      </c>
      <c r="S579" s="4">
        <f>SUM($R$235:R579)</f>
        <v>2.5703366983362883E-2</v>
      </c>
      <c r="T579">
        <f t="shared" si="143"/>
        <v>1.6840530337187839E-5</v>
      </c>
      <c r="U579">
        <f t="shared" si="144"/>
        <v>2.5708076579335527E-2</v>
      </c>
      <c r="X579" s="1"/>
    </row>
    <row r="580" spans="1:24" x14ac:dyDescent="0.3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571.48599658184366</v>
      </c>
      <c r="E580">
        <f t="shared" si="132"/>
        <v>-230.67194220781573</v>
      </c>
      <c r="F580">
        <f t="shared" si="133"/>
        <v>37799.298984325142</v>
      </c>
      <c r="G580">
        <f t="shared" si="134"/>
        <v>-5789.8657494162853</v>
      </c>
      <c r="H580">
        <f t="shared" si="135"/>
        <v>101897.74597823182</v>
      </c>
      <c r="I580">
        <f t="shared" si="136"/>
        <v>102062.10452876484</v>
      </c>
      <c r="J580" s="41">
        <f t="shared" si="137"/>
        <v>616.28385441375053</v>
      </c>
      <c r="K580">
        <f t="shared" si="138"/>
        <v>38.503557779234711</v>
      </c>
      <c r="L580">
        <f t="shared" si="139"/>
        <v>37.78904886216079</v>
      </c>
      <c r="M580" s="41">
        <f t="shared" si="140"/>
        <v>75.937873313513293</v>
      </c>
      <c r="N580" s="5">
        <f t="shared" si="141"/>
        <v>3.832039522216766E-7</v>
      </c>
      <c r="O580" s="4">
        <f>SUM($N$54:N580)*0.1+$O$30</f>
        <v>5.0883697979931469E-6</v>
      </c>
      <c r="P580" s="4">
        <f>SUM($O$235:O580)</f>
        <v>4.9715251963075742E-4</v>
      </c>
      <c r="Q580" s="5">
        <f t="shared" si="142"/>
        <v>-6.744132018134537E-6</v>
      </c>
      <c r="R580" s="4">
        <f>SUM($Q$54:Q580)*0.1+$O$8</f>
        <v>-1.6739918580335376E-5</v>
      </c>
      <c r="S580" s="4">
        <f>SUM($R$235:R580)</f>
        <v>2.5686627064782547E-2</v>
      </c>
      <c r="T580">
        <f t="shared" si="143"/>
        <v>1.7496181905701209E-5</v>
      </c>
      <c r="U580">
        <f t="shared" si="144"/>
        <v>2.5691437690269388E-2</v>
      </c>
      <c r="X580" s="1"/>
    </row>
    <row r="581" spans="1:24" x14ac:dyDescent="0.3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571.48599658184366</v>
      </c>
      <c r="E581">
        <f t="shared" si="132"/>
        <v>-230.67194220781573</v>
      </c>
      <c r="F581">
        <f t="shared" si="133"/>
        <v>37799.298984325142</v>
      </c>
      <c r="G581">
        <f t="shared" si="134"/>
        <v>-5812.9329436370672</v>
      </c>
      <c r="H581">
        <f t="shared" si="135"/>
        <v>102091.4585371258</v>
      </c>
      <c r="I581">
        <f t="shared" si="136"/>
        <v>102256.81442155773</v>
      </c>
      <c r="J581" s="41">
        <f t="shared" si="137"/>
        <v>616.28385441375053</v>
      </c>
      <c r="K581">
        <f t="shared" si="138"/>
        <v>38.577013285976946</v>
      </c>
      <c r="L581">
        <f t="shared" si="139"/>
        <v>37.78904886216079</v>
      </c>
      <c r="M581" s="41">
        <f t="shared" si="140"/>
        <v>75.975144592075438</v>
      </c>
      <c r="N581" s="5">
        <f t="shared" si="141"/>
        <v>3.847306611946713E-7</v>
      </c>
      <c r="O581" s="4">
        <f>SUM($N$54:N581)*0.1+$O$30</f>
        <v>5.1268428641126141E-6</v>
      </c>
      <c r="P581" s="4">
        <f>SUM($O$235:O581)</f>
        <v>5.0227936249487007E-4</v>
      </c>
      <c r="Q581" s="5">
        <f t="shared" si="142"/>
        <v>-6.7569529403071509E-6</v>
      </c>
      <c r="R581" s="4">
        <f>SUM($Q$54:Q581)*0.1+$O$8</f>
        <v>-1.7415613874366062E-5</v>
      </c>
      <c r="S581" s="4">
        <f>SUM($R$235:R581)</f>
        <v>2.5669211450908183E-2</v>
      </c>
      <c r="T581">
        <f t="shared" si="143"/>
        <v>1.8154562081590239E-5</v>
      </c>
      <c r="U581">
        <f t="shared" si="144"/>
        <v>2.5674125127634322E-2</v>
      </c>
      <c r="X581" s="1"/>
    </row>
    <row r="582" spans="1:24" x14ac:dyDescent="0.3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571.48599658184366</v>
      </c>
      <c r="E582">
        <f t="shared" si="132"/>
        <v>-230.67194220781573</v>
      </c>
      <c r="F582">
        <f t="shared" si="133"/>
        <v>37799.298984325142</v>
      </c>
      <c r="G582">
        <f t="shared" si="134"/>
        <v>-5836.000137857849</v>
      </c>
      <c r="H582">
        <f t="shared" si="135"/>
        <v>102285.17109601978</v>
      </c>
      <c r="I582">
        <f t="shared" si="136"/>
        <v>102451.52572680954</v>
      </c>
      <c r="J582" s="41">
        <f t="shared" si="137"/>
        <v>616.28385441375053</v>
      </c>
      <c r="K582">
        <f t="shared" si="138"/>
        <v>38.650469325578015</v>
      </c>
      <c r="L582">
        <f t="shared" si="139"/>
        <v>37.78904886216079</v>
      </c>
      <c r="M582" s="41">
        <f t="shared" si="140"/>
        <v>76.012468850891665</v>
      </c>
      <c r="N582" s="5">
        <f t="shared" si="141"/>
        <v>3.8625737016766605E-7</v>
      </c>
      <c r="O582" s="4">
        <f>SUM($N$54:N582)*0.1+$O$30</f>
        <v>5.1654686011293807E-6</v>
      </c>
      <c r="P582" s="4">
        <f>SUM($O$235:O582)</f>
        <v>5.0744483109599944E-4</v>
      </c>
      <c r="Q582" s="5">
        <f t="shared" si="142"/>
        <v>-6.7697738624797639E-6</v>
      </c>
      <c r="R582" s="4">
        <f>SUM($Q$54:Q582)*0.1+$O$8</f>
        <v>-1.8092591260614053E-5</v>
      </c>
      <c r="S582" s="4">
        <f>SUM($R$235:R582)</f>
        <v>2.5651118859647569E-2</v>
      </c>
      <c r="T582">
        <f t="shared" si="143"/>
        <v>1.8815523495053267E-5</v>
      </c>
      <c r="U582">
        <f t="shared" si="144"/>
        <v>2.5656137647907435E-2</v>
      </c>
      <c r="X582" s="1"/>
    </row>
    <row r="583" spans="1:24" x14ac:dyDescent="0.3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571.48599658184366</v>
      </c>
      <c r="E583">
        <f t="shared" si="132"/>
        <v>-230.67194220781573</v>
      </c>
      <c r="F583">
        <f t="shared" si="133"/>
        <v>37799.298984325142</v>
      </c>
      <c r="G583">
        <f t="shared" si="134"/>
        <v>-5859.0673320786309</v>
      </c>
      <c r="H583">
        <f t="shared" si="135"/>
        <v>102478.88365491376</v>
      </c>
      <c r="I583">
        <f t="shared" si="136"/>
        <v>102646.23843648232</v>
      </c>
      <c r="J583" s="41">
        <f t="shared" si="137"/>
        <v>616.28385441375053</v>
      </c>
      <c r="K583">
        <f t="shared" si="138"/>
        <v>38.723925895005543</v>
      </c>
      <c r="L583">
        <f t="shared" si="139"/>
        <v>37.78904886216079</v>
      </c>
      <c r="M583" s="41">
        <f t="shared" si="140"/>
        <v>76.049846011955921</v>
      </c>
      <c r="N583" s="5">
        <f t="shared" si="141"/>
        <v>3.8778407914066075E-7</v>
      </c>
      <c r="O583" s="4">
        <f>SUM($N$54:N583)*0.1+$O$30</f>
        <v>5.2042470090434467E-6</v>
      </c>
      <c r="P583" s="4">
        <f>SUM($O$235:O583)</f>
        <v>5.1264907810504284E-4</v>
      </c>
      <c r="Q583" s="5">
        <f t="shared" si="142"/>
        <v>-6.7825947846523778E-6</v>
      </c>
      <c r="R583" s="4">
        <f>SUM($Q$54:Q583)*0.1+$O$8</f>
        <v>-1.8770850739079293E-5</v>
      </c>
      <c r="S583" s="4">
        <f>SUM($R$235:R583)</f>
        <v>2.5632348008908491E-2</v>
      </c>
      <c r="T583">
        <f t="shared" si="143"/>
        <v>1.9478937968994391E-5</v>
      </c>
      <c r="U583">
        <f t="shared" si="144"/>
        <v>2.563747400831597E-2</v>
      </c>
      <c r="X583" s="1"/>
    </row>
    <row r="584" spans="1:24" x14ac:dyDescent="0.3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571.48599658184366</v>
      </c>
      <c r="E584">
        <f t="shared" si="132"/>
        <v>-230.67194220781573</v>
      </c>
      <c r="F584">
        <f t="shared" si="133"/>
        <v>37799.298984325142</v>
      </c>
      <c r="G584">
        <f t="shared" si="134"/>
        <v>-5882.1345262994128</v>
      </c>
      <c r="H584">
        <f t="shared" si="135"/>
        <v>102672.59621380773</v>
      </c>
      <c r="I584">
        <f t="shared" si="136"/>
        <v>102840.95254259894</v>
      </c>
      <c r="J584" s="41">
        <f t="shared" si="137"/>
        <v>616.28385441375053</v>
      </c>
      <c r="K584">
        <f t="shared" si="138"/>
        <v>38.797382991250117</v>
      </c>
      <c r="L584">
        <f t="shared" si="139"/>
        <v>37.78904886216079</v>
      </c>
      <c r="M584" s="41">
        <f t="shared" si="140"/>
        <v>76.087275997305042</v>
      </c>
      <c r="N584" s="5">
        <f t="shared" si="141"/>
        <v>3.8931078811365545E-7</v>
      </c>
      <c r="O584" s="4">
        <f>SUM($N$54:N584)*0.1+$O$30</f>
        <v>5.243178087854812E-6</v>
      </c>
      <c r="P584" s="4">
        <f>SUM($O$235:O584)</f>
        <v>5.1789225619289767E-4</v>
      </c>
      <c r="Q584" s="5">
        <f t="shared" si="142"/>
        <v>-6.7954157068249908E-6</v>
      </c>
      <c r="R584" s="4">
        <f>SUM($Q$54:Q584)*0.1+$O$8</f>
        <v>-1.9450392309761783E-5</v>
      </c>
      <c r="S584" s="4">
        <f>SUM($R$235:R584)</f>
        <v>2.5612897616598729E-2</v>
      </c>
      <c r="T584">
        <f t="shared" si="143"/>
        <v>2.0144693531165997E-5</v>
      </c>
      <c r="U584">
        <f t="shared" si="144"/>
        <v>2.5618132966853644E-2</v>
      </c>
      <c r="X584" s="1"/>
    </row>
    <row r="585" spans="1:24" x14ac:dyDescent="0.3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571.48599658184366</v>
      </c>
      <c r="E585">
        <f t="shared" si="132"/>
        <v>-230.67194220781573</v>
      </c>
      <c r="F585">
        <f t="shared" si="133"/>
        <v>37799.298984325142</v>
      </c>
      <c r="G585">
        <f t="shared" si="134"/>
        <v>-5905.2017205201946</v>
      </c>
      <c r="H585">
        <f t="shared" si="135"/>
        <v>102866.30877270171</v>
      </c>
      <c r="I585">
        <f t="shared" si="136"/>
        <v>103035.66803724255</v>
      </c>
      <c r="J585" s="41">
        <f t="shared" si="137"/>
        <v>616.28385441375053</v>
      </c>
      <c r="K585">
        <f t="shared" si="138"/>
        <v>38.870840611325058</v>
      </c>
      <c r="L585">
        <f t="shared" si="139"/>
        <v>37.78904886216079</v>
      </c>
      <c r="M585" s="41">
        <f t="shared" si="140"/>
        <v>76.124758729019078</v>
      </c>
      <c r="N585" s="5">
        <f t="shared" si="141"/>
        <v>3.908374970866502E-7</v>
      </c>
      <c r="O585" s="4">
        <f>SUM($N$54:N585)*0.1+$O$30</f>
        <v>5.2822618375634766E-6</v>
      </c>
      <c r="P585" s="4">
        <f>SUM($O$235:O585)</f>
        <v>5.2317451803046114E-4</v>
      </c>
      <c r="Q585" s="5">
        <f t="shared" si="142"/>
        <v>-6.8082366289976047E-6</v>
      </c>
      <c r="R585" s="4">
        <f>SUM($Q$54:Q585)*0.1+$O$8</f>
        <v>-2.0131215972661549E-5</v>
      </c>
      <c r="S585" s="4">
        <f>SUM($R$235:R585)</f>
        <v>2.5592766400626066E-2</v>
      </c>
      <c r="T585">
        <f t="shared" si="143"/>
        <v>2.0812691960881057E-5</v>
      </c>
      <c r="U585">
        <f t="shared" si="144"/>
        <v>2.5598113282297406E-2</v>
      </c>
      <c r="X585" s="1"/>
    </row>
    <row r="586" spans="1:24" x14ac:dyDescent="0.3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571.48599658184366</v>
      </c>
      <c r="E586">
        <f t="shared" si="132"/>
        <v>-230.67194220781573</v>
      </c>
      <c r="F586">
        <f t="shared" si="133"/>
        <v>37799.298984325142</v>
      </c>
      <c r="G586">
        <f t="shared" si="134"/>
        <v>-5928.2689147409765</v>
      </c>
      <c r="H586">
        <f t="shared" si="135"/>
        <v>103060.02133159569</v>
      </c>
      <c r="I586">
        <f t="shared" si="136"/>
        <v>103230.38491255588</v>
      </c>
      <c r="J586" s="41">
        <f t="shared" si="137"/>
        <v>616.28385441375053</v>
      </c>
      <c r="K586">
        <f t="shared" si="138"/>
        <v>38.94429875226615</v>
      </c>
      <c r="L586">
        <f t="shared" si="139"/>
        <v>37.78904886216079</v>
      </c>
      <c r="M586" s="41">
        <f t="shared" si="140"/>
        <v>76.162294129221749</v>
      </c>
      <c r="N586" s="5">
        <f t="shared" si="141"/>
        <v>3.923642060596449E-7</v>
      </c>
      <c r="O586" s="4">
        <f>SUM($N$54:N586)*0.1+$O$30</f>
        <v>5.3214982581694414E-6</v>
      </c>
      <c r="P586" s="4">
        <f>SUM($O$235:O586)</f>
        <v>5.2849601628863054E-4</v>
      </c>
      <c r="Q586" s="5">
        <f t="shared" si="142"/>
        <v>-6.8210575511702185E-6</v>
      </c>
      <c r="R586" s="4">
        <f>SUM($Q$54:Q586)*0.1+$O$8</f>
        <v>-2.0813321727778566E-5</v>
      </c>
      <c r="S586" s="4">
        <f>SUM($R$235:R586)</f>
        <v>2.5571953078898289E-2</v>
      </c>
      <c r="T586">
        <f t="shared" si="143"/>
        <v>2.1482846763306762E-5</v>
      </c>
      <c r="U586">
        <f t="shared" si="144"/>
        <v>2.5577413714224676E-2</v>
      </c>
      <c r="X586" s="1"/>
    </row>
    <row r="587" spans="1:24" x14ac:dyDescent="0.3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571.48599658184366</v>
      </c>
      <c r="E587">
        <f t="shared" si="132"/>
        <v>-230.67194220781573</v>
      </c>
      <c r="F587">
        <f t="shared" si="133"/>
        <v>37799.298984325142</v>
      </c>
      <c r="G587">
        <f t="shared" si="134"/>
        <v>-5951.3361089617583</v>
      </c>
      <c r="H587">
        <f t="shared" si="135"/>
        <v>103253.73389048966</v>
      </c>
      <c r="I587">
        <f t="shared" si="136"/>
        <v>103425.10316074084</v>
      </c>
      <c r="J587" s="41">
        <f t="shared" si="137"/>
        <v>616.28385441375053</v>
      </c>
      <c r="K587">
        <f t="shared" si="138"/>
        <v>39.017757411131527</v>
      </c>
      <c r="L587">
        <f t="shared" si="139"/>
        <v>37.78904886216079</v>
      </c>
      <c r="M587" s="41">
        <f t="shared" si="140"/>
        <v>76.199882120080972</v>
      </c>
      <c r="N587" s="5">
        <f t="shared" si="141"/>
        <v>3.9389091503263965E-7</v>
      </c>
      <c r="O587" s="4">
        <f>SUM($N$54:N587)*0.1+$O$30</f>
        <v>5.3608873496727055E-6</v>
      </c>
      <c r="P587" s="4">
        <f>SUM($O$235:O587)</f>
        <v>5.3385690363830327E-4</v>
      </c>
      <c r="Q587" s="5">
        <f t="shared" si="142"/>
        <v>-6.8338784733428307E-6</v>
      </c>
      <c r="R587" s="4">
        <f>SUM($Q$54:Q587)*0.1+$O$8</f>
        <v>-2.1496709575112832E-5</v>
      </c>
      <c r="S587" s="4">
        <f>SUM($R$235:R587)</f>
        <v>2.5550456369323175E-2</v>
      </c>
      <c r="T587">
        <f t="shared" si="143"/>
        <v>2.2155081487835438E-5</v>
      </c>
      <c r="U587">
        <f t="shared" si="144"/>
        <v>2.5556033023030972E-2</v>
      </c>
      <c r="X587" s="1"/>
    </row>
    <row r="588" spans="1:24" x14ac:dyDescent="0.3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571.48599658184366</v>
      </c>
      <c r="E588">
        <f t="shared" si="132"/>
        <v>-230.67194220781573</v>
      </c>
      <c r="F588">
        <f t="shared" si="133"/>
        <v>37799.298984325142</v>
      </c>
      <c r="G588">
        <f t="shared" si="134"/>
        <v>-5974.4033031825402</v>
      </c>
      <c r="H588">
        <f t="shared" si="135"/>
        <v>103447.44644938366</v>
      </c>
      <c r="I588">
        <f t="shared" si="136"/>
        <v>103619.82277405795</v>
      </c>
      <c r="J588" s="41">
        <f t="shared" si="137"/>
        <v>616.28385441375053</v>
      </c>
      <c r="K588">
        <f t="shared" si="138"/>
        <v>39.091216585001419</v>
      </c>
      <c r="L588">
        <f t="shared" si="139"/>
        <v>37.78904886216079</v>
      </c>
      <c r="M588" s="41">
        <f t="shared" si="140"/>
        <v>76.237522623809184</v>
      </c>
      <c r="N588" s="5">
        <f t="shared" si="141"/>
        <v>3.9541762400563434E-7</v>
      </c>
      <c r="O588" s="4">
        <f>SUM($N$54:N588)*0.1+$O$30</f>
        <v>5.4004291120732689E-6</v>
      </c>
      <c r="P588" s="4">
        <f>SUM($O$235:O588)</f>
        <v>5.3925733275037653E-4</v>
      </c>
      <c r="Q588" s="5">
        <f t="shared" si="142"/>
        <v>-6.8466993955154454E-6</v>
      </c>
      <c r="R588" s="4">
        <f>SUM($Q$54:Q588)*0.1+$O$8</f>
        <v>-2.2181379514664402E-5</v>
      </c>
      <c r="S588" s="4">
        <f>SUM($R$235:R588)</f>
        <v>2.552827498980851E-2</v>
      </c>
      <c r="T588">
        <f t="shared" si="143"/>
        <v>2.2829328324944253E-5</v>
      </c>
      <c r="U588">
        <f t="shared" si="144"/>
        <v>2.5533969969948028E-2</v>
      </c>
      <c r="X588" s="1"/>
    </row>
    <row r="589" spans="1:24" x14ac:dyDescent="0.3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571.48599658184366</v>
      </c>
      <c r="E589">
        <f t="shared" si="132"/>
        <v>-230.67194220781573</v>
      </c>
      <c r="F589">
        <f t="shared" si="133"/>
        <v>37799.298984325142</v>
      </c>
      <c r="G589">
        <f t="shared" si="134"/>
        <v>-5997.470497403322</v>
      </c>
      <c r="H589">
        <f t="shared" si="135"/>
        <v>103641.15900827762</v>
      </c>
      <c r="I589">
        <f t="shared" si="136"/>
        <v>103814.54374482561</v>
      </c>
      <c r="J589" s="41">
        <f t="shared" si="137"/>
        <v>616.28385441375053</v>
      </c>
      <c r="K589">
        <f t="shared" si="138"/>
        <v>39.164676270977893</v>
      </c>
      <c r="L589">
        <f t="shared" si="139"/>
        <v>37.78904886216079</v>
      </c>
      <c r="M589" s="41">
        <f t="shared" si="140"/>
        <v>76.275215562663774</v>
      </c>
      <c r="N589" s="5">
        <f t="shared" si="141"/>
        <v>3.9694433297862904E-7</v>
      </c>
      <c r="O589" s="4">
        <f>SUM($N$54:N589)*0.1+$O$30</f>
        <v>5.4401235453711317E-6</v>
      </c>
      <c r="P589" s="4">
        <f>SUM($O$235:O589)</f>
        <v>5.4469745629574763E-4</v>
      </c>
      <c r="Q589" s="5">
        <f t="shared" si="142"/>
        <v>-6.8595203176880585E-6</v>
      </c>
      <c r="R589" s="4">
        <f>SUM($Q$54:Q589)*0.1+$O$8</f>
        <v>-2.2867331546433194E-5</v>
      </c>
      <c r="S589" s="4">
        <f>SUM($R$235:R589)</f>
        <v>2.5505407658262078E-2</v>
      </c>
      <c r="T589">
        <f t="shared" si="143"/>
        <v>2.3505526929711662E-5</v>
      </c>
      <c r="U589">
        <f t="shared" si="144"/>
        <v>2.5511223317062411E-2</v>
      </c>
      <c r="X589" s="1"/>
    </row>
    <row r="590" spans="1:24" x14ac:dyDescent="0.3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571.48599658184366</v>
      </c>
      <c r="E590">
        <f t="shared" si="132"/>
        <v>-230.67194220781573</v>
      </c>
      <c r="F590">
        <f t="shared" si="133"/>
        <v>37799.298984325142</v>
      </c>
      <c r="G590">
        <f t="shared" si="134"/>
        <v>-6020.5376916241039</v>
      </c>
      <c r="H590">
        <f t="shared" si="135"/>
        <v>103834.87156717159</v>
      </c>
      <c r="I590">
        <f t="shared" si="136"/>
        <v>104009.2660654198</v>
      </c>
      <c r="J590" s="41">
        <f t="shared" si="137"/>
        <v>616.28385441375053</v>
      </c>
      <c r="K590">
        <f t="shared" si="138"/>
        <v>39.238136466184741</v>
      </c>
      <c r="L590">
        <f t="shared" si="139"/>
        <v>37.78904886216079</v>
      </c>
      <c r="M590" s="41">
        <f t="shared" si="140"/>
        <v>76.312960858947577</v>
      </c>
      <c r="N590" s="5">
        <f t="shared" si="141"/>
        <v>3.9847104195162379E-7</v>
      </c>
      <c r="O590" s="4">
        <f>SUM($N$54:N590)*0.1+$O$30</f>
        <v>5.4799706495662938E-6</v>
      </c>
      <c r="P590" s="4">
        <f>SUM($O$235:O590)</f>
        <v>5.5017742694531396E-4</v>
      </c>
      <c r="Q590" s="5">
        <f t="shared" si="142"/>
        <v>-6.8723412398606715E-6</v>
      </c>
      <c r="R590" s="4">
        <f>SUM($Q$54:Q590)*0.1+$O$8</f>
        <v>-2.3554565670419263E-5</v>
      </c>
      <c r="S590" s="4">
        <f>SUM($R$235:R590)</f>
        <v>2.5481853092591659E-2</v>
      </c>
      <c r="T590">
        <f t="shared" si="143"/>
        <v>2.4183623430788895E-5</v>
      </c>
      <c r="U590">
        <f t="shared" si="144"/>
        <v>2.5487791827334575E-2</v>
      </c>
      <c r="X590" s="1"/>
    </row>
    <row r="591" spans="1:24" x14ac:dyDescent="0.3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571.48599658184366</v>
      </c>
      <c r="E591">
        <f t="shared" si="132"/>
        <v>-230.67194220781573</v>
      </c>
      <c r="F591">
        <f t="shared" si="133"/>
        <v>37799.298984325142</v>
      </c>
      <c r="G591">
        <f t="shared" si="134"/>
        <v>-6043.6048858448858</v>
      </c>
      <c r="H591">
        <f t="shared" si="135"/>
        <v>104028.58412606559</v>
      </c>
      <c r="I591">
        <f t="shared" si="136"/>
        <v>104203.98972827343</v>
      </c>
      <c r="J591" s="41">
        <f t="shared" si="137"/>
        <v>616.28385441375053</v>
      </c>
      <c r="K591">
        <f t="shared" si="138"/>
        <v>39.311597167767239</v>
      </c>
      <c r="L591">
        <f t="shared" si="139"/>
        <v>37.78904886216079</v>
      </c>
      <c r="M591" s="41">
        <f t="shared" si="140"/>
        <v>76.350758435009226</v>
      </c>
      <c r="N591" s="5">
        <f t="shared" si="141"/>
        <v>3.9999775092461849E-7</v>
      </c>
      <c r="O591" s="4">
        <f>SUM($N$54:N591)*0.1+$O$30</f>
        <v>5.5199704246587561E-6</v>
      </c>
      <c r="P591" s="4">
        <f>SUM($O$235:O591)</f>
        <v>5.5569739736997272E-4</v>
      </c>
      <c r="Q591" s="5">
        <f t="shared" si="142"/>
        <v>-6.8851621620332862E-6</v>
      </c>
      <c r="R591" s="4">
        <f>SUM($Q$54:Q591)*0.1+$O$8</f>
        <v>-2.4243081886622583E-5</v>
      </c>
      <c r="S591" s="4">
        <f>SUM($R$235:R591)</f>
        <v>2.5457610010705036E-2</v>
      </c>
      <c r="T591">
        <f t="shared" si="143"/>
        <v>2.4863569591886748E-5</v>
      </c>
      <c r="U591">
        <f t="shared" si="144"/>
        <v>2.5463674264618472E-2</v>
      </c>
      <c r="X591" s="1"/>
    </row>
    <row r="592" spans="1:24" x14ac:dyDescent="0.3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571.48599658184366</v>
      </c>
      <c r="E592">
        <f t="shared" si="132"/>
        <v>-230.67194220781573</v>
      </c>
      <c r="F592">
        <f t="shared" si="133"/>
        <v>37799.298984325142</v>
      </c>
      <c r="G592">
        <f t="shared" si="134"/>
        <v>-6066.6720800656676</v>
      </c>
      <c r="H592">
        <f t="shared" si="135"/>
        <v>104222.29668495955</v>
      </c>
      <c r="I592">
        <f t="shared" si="136"/>
        <v>104398.71472587572</v>
      </c>
      <c r="J592" s="41">
        <f t="shared" si="137"/>
        <v>616.28385441375053</v>
      </c>
      <c r="K592">
        <f t="shared" si="138"/>
        <v>39.385058372891891</v>
      </c>
      <c r="L592">
        <f t="shared" si="139"/>
        <v>37.78904886216079</v>
      </c>
      <c r="M592" s="41">
        <f t="shared" si="140"/>
        <v>76.388608213243614</v>
      </c>
      <c r="N592" s="5">
        <f t="shared" si="141"/>
        <v>4.0152445989761319E-7</v>
      </c>
      <c r="O592" s="4">
        <f>SUM($N$54:N592)*0.1+$O$30</f>
        <v>5.5601228706485177E-6</v>
      </c>
      <c r="P592" s="4">
        <f>SUM($O$235:O592)</f>
        <v>5.6125752024062121E-4</v>
      </c>
      <c r="Q592" s="5">
        <f t="shared" si="142"/>
        <v>-6.8979830842058984E-6</v>
      </c>
      <c r="R592" s="4">
        <f>SUM($Q$54:Q592)*0.1+$O$8</f>
        <v>-2.4932880195043178E-5</v>
      </c>
      <c r="S592" s="4">
        <f>SUM($R$235:R592)</f>
        <v>2.5432677130509992E-2</v>
      </c>
      <c r="T592">
        <f t="shared" si="143"/>
        <v>2.5545322099301959E-5</v>
      </c>
      <c r="U592">
        <f t="shared" si="144"/>
        <v>2.5438869393681642E-2</v>
      </c>
      <c r="X592" s="1"/>
    </row>
    <row r="593" spans="1:24" x14ac:dyDescent="0.3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571.48599658184366</v>
      </c>
      <c r="E593">
        <f t="shared" si="132"/>
        <v>-230.67194220781573</v>
      </c>
      <c r="F593">
        <f t="shared" si="133"/>
        <v>37799.298984325142</v>
      </c>
      <c r="G593">
        <f t="shared" si="134"/>
        <v>-6089.7392742864495</v>
      </c>
      <c r="H593">
        <f t="shared" si="135"/>
        <v>104416.00924385354</v>
      </c>
      <c r="I593">
        <f t="shared" si="136"/>
        <v>104593.44105077189</v>
      </c>
      <c r="J593" s="41">
        <f t="shared" si="137"/>
        <v>616.28385441375053</v>
      </c>
      <c r="K593">
        <f t="shared" si="138"/>
        <v>39.458520078746332</v>
      </c>
      <c r="L593">
        <f t="shared" si="139"/>
        <v>37.78904886216079</v>
      </c>
      <c r="M593" s="41">
        <f t="shared" si="140"/>
        <v>76.426510116092274</v>
      </c>
      <c r="N593" s="5">
        <f t="shared" si="141"/>
        <v>4.0305116887060794E-7</v>
      </c>
      <c r="O593" s="4">
        <f>SUM($N$54:N593)*0.1+$O$30</f>
        <v>5.6004279875355787E-6</v>
      </c>
      <c r="P593" s="4">
        <f>SUM($O$235:O593)</f>
        <v>5.6685794822815684E-4</v>
      </c>
      <c r="Q593" s="5">
        <f t="shared" si="142"/>
        <v>-6.9108040063785122E-6</v>
      </c>
      <c r="R593" s="4">
        <f>SUM($Q$54:Q593)*0.1+$O$8</f>
        <v>-2.5623960595681024E-5</v>
      </c>
      <c r="S593" s="4">
        <f>SUM($R$235:R593)</f>
        <v>2.5407053169914311E-2</v>
      </c>
      <c r="T593">
        <f t="shared" si="143"/>
        <v>2.622884195408912E-5</v>
      </c>
      <c r="U593">
        <f t="shared" si="144"/>
        <v>2.5413375980225889E-2</v>
      </c>
      <c r="X593" s="1"/>
    </row>
    <row r="594" spans="1:24" x14ac:dyDescent="0.3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571.48599658184366</v>
      </c>
      <c r="E594">
        <f t="shared" si="132"/>
        <v>-230.67194220781573</v>
      </c>
      <c r="F594">
        <f t="shared" si="133"/>
        <v>37799.298984325142</v>
      </c>
      <c r="G594">
        <f t="shared" si="134"/>
        <v>-6112.8064685072313</v>
      </c>
      <c r="H594">
        <f t="shared" si="135"/>
        <v>104609.72180274752</v>
      </c>
      <c r="I594">
        <f t="shared" si="136"/>
        <v>104788.16869556245</v>
      </c>
      <c r="J594" s="41">
        <f t="shared" si="137"/>
        <v>616.28385441375053</v>
      </c>
      <c r="K594">
        <f t="shared" si="138"/>
        <v>39.531982282539069</v>
      </c>
      <c r="L594">
        <f t="shared" si="139"/>
        <v>37.78904886216079</v>
      </c>
      <c r="M594" s="41">
        <f t="shared" si="140"/>
        <v>76.464464066043845</v>
      </c>
      <c r="N594" s="5">
        <f t="shared" si="141"/>
        <v>4.0457787784360264E-7</v>
      </c>
      <c r="O594" s="4">
        <f>SUM($N$54:N594)*0.1+$O$30</f>
        <v>5.640885775319939E-6</v>
      </c>
      <c r="P594" s="4">
        <f>SUM($O$235:O594)</f>
        <v>5.724988340034768E-4</v>
      </c>
      <c r="Q594" s="5">
        <f t="shared" si="142"/>
        <v>-6.9236249285511261E-6</v>
      </c>
      <c r="R594" s="4">
        <f>SUM($Q$54:Q594)*0.1+$O$8</f>
        <v>-2.6316323088536146E-5</v>
      </c>
      <c r="S594" s="4">
        <f>SUM($R$235:R594)</f>
        <v>2.5380736846825774E-2</v>
      </c>
      <c r="T594">
        <f t="shared" si="143"/>
        <v>2.6914093951504803E-5</v>
      </c>
      <c r="U594">
        <f t="shared" si="144"/>
        <v>2.5387192790908467E-2</v>
      </c>
      <c r="X594" s="1"/>
    </row>
    <row r="595" spans="1:24" x14ac:dyDescent="0.3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571.48599658184366</v>
      </c>
      <c r="E595">
        <f t="shared" si="132"/>
        <v>-230.67194220781573</v>
      </c>
      <c r="F595">
        <f t="shared" si="133"/>
        <v>37799.298984325142</v>
      </c>
      <c r="G595">
        <f t="shared" si="134"/>
        <v>-6135.8736627280132</v>
      </c>
      <c r="H595">
        <f t="shared" si="135"/>
        <v>104803.4343616415</v>
      </c>
      <c r="I595">
        <f t="shared" si="136"/>
        <v>104982.89765290277</v>
      </c>
      <c r="J595" s="41">
        <f t="shared" si="137"/>
        <v>616.28385441375053</v>
      </c>
      <c r="K595">
        <f t="shared" si="138"/>
        <v>39.605444981499289</v>
      </c>
      <c r="L595">
        <f t="shared" si="139"/>
        <v>37.78904886216079</v>
      </c>
      <c r="M595" s="41">
        <f t="shared" si="140"/>
        <v>76.50246998563442</v>
      </c>
      <c r="N595" s="5">
        <f t="shared" si="141"/>
        <v>4.0610458681659734E-7</v>
      </c>
      <c r="O595" s="4">
        <f>SUM($N$54:N595)*0.1+$O$30</f>
        <v>5.6814962340015986E-6</v>
      </c>
      <c r="P595" s="4">
        <f>SUM($O$235:O595)</f>
        <v>5.7818033023747839E-4</v>
      </c>
      <c r="Q595" s="5">
        <f t="shared" si="142"/>
        <v>-6.93644585072374E-6</v>
      </c>
      <c r="R595" s="4">
        <f>SUM($Q$54:Q595)*0.1+$O$8</f>
        <v>-2.7009967673608518E-5</v>
      </c>
      <c r="S595" s="4">
        <f>SUM($R$235:R595)</f>
        <v>2.5353726879152164E-2</v>
      </c>
      <c r="T595">
        <f t="shared" si="143"/>
        <v>2.7601046233546138E-5</v>
      </c>
      <c r="U595">
        <f t="shared" si="144"/>
        <v>2.5360318593363854E-2</v>
      </c>
      <c r="X595" s="1"/>
    </row>
    <row r="596" spans="1:24" x14ac:dyDescent="0.3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571.48599658184366</v>
      </c>
      <c r="E596">
        <f t="shared" si="132"/>
        <v>-230.67194220781573</v>
      </c>
      <c r="F596">
        <f t="shared" si="133"/>
        <v>37799.298984325142</v>
      </c>
      <c r="G596">
        <f t="shared" si="134"/>
        <v>-6158.940856948795</v>
      </c>
      <c r="H596">
        <f t="shared" si="135"/>
        <v>104997.14692053547</v>
      </c>
      <c r="I596">
        <f t="shared" si="136"/>
        <v>105177.62791550255</v>
      </c>
      <c r="J596" s="41">
        <f t="shared" si="137"/>
        <v>616.28385441375053</v>
      </c>
      <c r="K596">
        <f t="shared" si="138"/>
        <v>39.678908172876689</v>
      </c>
      <c r="L596">
        <f t="shared" si="139"/>
        <v>37.78904886216079</v>
      </c>
      <c r="M596" s="41">
        <f t="shared" si="140"/>
        <v>76.540527797447993</v>
      </c>
      <c r="N596" s="5">
        <f t="shared" si="141"/>
        <v>4.0763129578959209E-7</v>
      </c>
      <c r="O596" s="4">
        <f>SUM($N$54:N596)*0.1+$O$30</f>
        <v>5.7222593635805584E-6</v>
      </c>
      <c r="P596" s="4">
        <f>SUM($O$235:O596)</f>
        <v>5.8390258960105891E-4</v>
      </c>
      <c r="Q596" s="5">
        <f t="shared" si="142"/>
        <v>-6.949266772896353E-6</v>
      </c>
      <c r="R596" s="4">
        <f>SUM($Q$54:Q596)*0.1+$O$8</f>
        <v>-2.7704894350898167E-5</v>
      </c>
      <c r="S596" s="4">
        <f>SUM($R$235:R596)</f>
        <v>2.5326021984801265E-2</v>
      </c>
      <c r="T596">
        <f t="shared" si="143"/>
        <v>2.8289669902961303E-5</v>
      </c>
      <c r="U596">
        <f t="shared" si="144"/>
        <v>2.5332752156226136E-2</v>
      </c>
      <c r="X596" s="1"/>
    </row>
    <row r="597" spans="1:24" x14ac:dyDescent="0.3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571.48599658184366</v>
      </c>
      <c r="E597">
        <f t="shared" si="132"/>
        <v>-230.67194220781573</v>
      </c>
      <c r="F597">
        <f t="shared" si="133"/>
        <v>37799.298984325142</v>
      </c>
      <c r="G597">
        <f t="shared" si="134"/>
        <v>-6182.0080511695769</v>
      </c>
      <c r="H597">
        <f t="shared" si="135"/>
        <v>105190.85947942943</v>
      </c>
      <c r="I597">
        <f t="shared" si="136"/>
        <v>105372.35947612539</v>
      </c>
      <c r="J597" s="41">
        <f t="shared" si="137"/>
        <v>616.28385441375053</v>
      </c>
      <c r="K597">
        <f t="shared" si="138"/>
        <v>39.752371853941277</v>
      </c>
      <c r="L597">
        <f t="shared" si="139"/>
        <v>37.78904886216079</v>
      </c>
      <c r="M597" s="41">
        <f t="shared" si="140"/>
        <v>76.578637424116849</v>
      </c>
      <c r="N597" s="5">
        <f t="shared" si="141"/>
        <v>4.0915800476258678E-7</v>
      </c>
      <c r="O597" s="4">
        <f>SUM($N$54:N597)*0.1+$O$30</f>
        <v>5.7631751640568175E-6</v>
      </c>
      <c r="P597" s="4">
        <f>SUM($O$235:O597)</f>
        <v>5.8966576476511578E-4</v>
      </c>
      <c r="Q597" s="5">
        <f t="shared" si="142"/>
        <v>-6.9620876950689652E-6</v>
      </c>
      <c r="R597" s="4">
        <f>SUM($Q$54:Q597)*0.1+$O$8</f>
        <v>-2.8401103120405066E-5</v>
      </c>
      <c r="S597" s="4">
        <f>SUM($R$235:R597)</f>
        <v>2.529762088168086E-2</v>
      </c>
      <c r="T597">
        <f t="shared" si="143"/>
        <v>2.8979938689160189E-5</v>
      </c>
      <c r="U597">
        <f t="shared" si="144"/>
        <v>2.5304492249151957E-2</v>
      </c>
      <c r="X597" s="1"/>
    </row>
    <row r="598" spans="1:24" x14ac:dyDescent="0.3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571.48599658184366</v>
      </c>
      <c r="E598">
        <f t="shared" si="132"/>
        <v>-230.67194220781573</v>
      </c>
      <c r="F598">
        <f t="shared" si="133"/>
        <v>37799.298984325142</v>
      </c>
      <c r="G598">
        <f t="shared" si="134"/>
        <v>-6205.0752453903597</v>
      </c>
      <c r="H598">
        <f t="shared" si="135"/>
        <v>105384.57203832343</v>
      </c>
      <c r="I598">
        <f t="shared" si="136"/>
        <v>105567.09232758822</v>
      </c>
      <c r="J598" s="41">
        <f t="shared" si="137"/>
        <v>616.28385441375053</v>
      </c>
      <c r="K598">
        <f t="shared" si="138"/>
        <v>39.825836021983207</v>
      </c>
      <c r="L598">
        <f t="shared" si="139"/>
        <v>37.78904886216079</v>
      </c>
      <c r="M598" s="41">
        <f t="shared" si="140"/>
        <v>76.616798788322015</v>
      </c>
      <c r="N598" s="5">
        <f t="shared" si="141"/>
        <v>4.1068471373558159E-7</v>
      </c>
      <c r="O598" s="4">
        <f>SUM($N$54:N598)*0.1+$O$30</f>
        <v>5.804243635430376E-6</v>
      </c>
      <c r="P598" s="4">
        <f>SUM($O$235:O598)</f>
        <v>5.9547000840054617E-4</v>
      </c>
      <c r="Q598" s="5">
        <f t="shared" si="142"/>
        <v>-6.9749086172415799E-6</v>
      </c>
      <c r="R598" s="4">
        <f>SUM($Q$54:Q598)*0.1+$O$8</f>
        <v>-2.9098593982129214E-5</v>
      </c>
      <c r="S598" s="4">
        <f>SUM($R$235:R598)</f>
        <v>2.5268522287698731E-2</v>
      </c>
      <c r="T598">
        <f t="shared" si="143"/>
        <v>2.9671828658110044E-5</v>
      </c>
      <c r="U598">
        <f t="shared" si="144"/>
        <v>2.5275537642844157E-2</v>
      </c>
      <c r="X598" s="1"/>
    </row>
    <row r="599" spans="1:24" x14ac:dyDescent="0.3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571.48599658184366</v>
      </c>
      <c r="E599">
        <f t="shared" si="132"/>
        <v>-230.67194220781573</v>
      </c>
      <c r="F599">
        <f t="shared" si="133"/>
        <v>37799.298984325142</v>
      </c>
      <c r="G599">
        <f t="shared" si="134"/>
        <v>-6228.1424396111415</v>
      </c>
      <c r="H599">
        <f t="shared" si="135"/>
        <v>105578.2845972174</v>
      </c>
      <c r="I599">
        <f t="shared" si="136"/>
        <v>105761.82646276073</v>
      </c>
      <c r="J599" s="41">
        <f t="shared" si="137"/>
        <v>616.28385441375053</v>
      </c>
      <c r="K599">
        <f t="shared" si="138"/>
        <v>39.899300674312521</v>
      </c>
      <c r="L599">
        <f t="shared" si="139"/>
        <v>37.78904886216079</v>
      </c>
      <c r="M599" s="41">
        <f t="shared" si="140"/>
        <v>76.655011812793575</v>
      </c>
      <c r="N599" s="5">
        <f t="shared" si="141"/>
        <v>4.1221142270857629E-7</v>
      </c>
      <c r="O599" s="4">
        <f>SUM($N$54:N599)*0.1+$O$30</f>
        <v>5.845464777701233E-6</v>
      </c>
      <c r="P599" s="4">
        <f>SUM($O$235:O599)</f>
        <v>6.013154731782474E-4</v>
      </c>
      <c r="Q599" s="5">
        <f t="shared" si="142"/>
        <v>-6.9877295394141929E-6</v>
      </c>
      <c r="R599" s="4">
        <f>SUM($Q$54:Q599)*0.1+$O$8</f>
        <v>-2.9797366936070639E-5</v>
      </c>
      <c r="S599" s="4">
        <f>SUM($R$235:R599)</f>
        <v>2.5238724920762661E-2</v>
      </c>
      <c r="T599">
        <f t="shared" si="143"/>
        <v>3.0365317959642402E-5</v>
      </c>
      <c r="U599">
        <f t="shared" si="144"/>
        <v>2.5245887109076E-2</v>
      </c>
      <c r="X599" s="1"/>
    </row>
    <row r="600" spans="1:24" x14ac:dyDescent="0.3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571.48599658184366</v>
      </c>
      <c r="E600">
        <f t="shared" si="132"/>
        <v>-230.67194220781573</v>
      </c>
      <c r="F600">
        <f t="shared" si="133"/>
        <v>37799.298984325142</v>
      </c>
      <c r="G600">
        <f t="shared" si="134"/>
        <v>-6251.2096338319234</v>
      </c>
      <c r="H600">
        <f t="shared" si="135"/>
        <v>105771.99715611138</v>
      </c>
      <c r="I600">
        <f t="shared" si="136"/>
        <v>105956.56187456512</v>
      </c>
      <c r="J600" s="41">
        <f t="shared" si="137"/>
        <v>616.28385441375053</v>
      </c>
      <c r="K600">
        <f t="shared" si="138"/>
        <v>39.972765808259076</v>
      </c>
      <c r="L600">
        <f t="shared" si="139"/>
        <v>37.78904886216079</v>
      </c>
      <c r="M600" s="41">
        <f t="shared" si="140"/>
        <v>76.69327642031115</v>
      </c>
      <c r="N600" s="5">
        <f t="shared" si="141"/>
        <v>4.1373813168157098E-7</v>
      </c>
      <c r="O600" s="4">
        <f>SUM($N$54:N600)*0.1+$O$30</f>
        <v>5.8868385908693901E-6</v>
      </c>
      <c r="P600" s="4">
        <f>SUM($O$235:O600)</f>
        <v>6.0720231176911675E-4</v>
      </c>
      <c r="Q600" s="5">
        <f t="shared" si="142"/>
        <v>-7.0005504615868068E-6</v>
      </c>
      <c r="R600" s="4">
        <f>SUM($Q$54:Q600)*0.1+$O$8</f>
        <v>-3.0497421982229314E-5</v>
      </c>
      <c r="S600" s="4">
        <f>SUM($R$235:R600)</f>
        <v>2.5208227498780433E-2</v>
      </c>
      <c r="T600">
        <f t="shared" si="143"/>
        <v>3.1060386606691048E-5</v>
      </c>
      <c r="U600">
        <f t="shared" si="144"/>
        <v>2.5215539420716103E-2</v>
      </c>
      <c r="X600" s="1"/>
    </row>
    <row r="601" spans="1:24" x14ac:dyDescent="0.3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571.48599658184366</v>
      </c>
      <c r="E601">
        <f t="shared" si="132"/>
        <v>-230.67194220781573</v>
      </c>
      <c r="F601">
        <f t="shared" si="133"/>
        <v>37799.298984325142</v>
      </c>
      <c r="G601">
        <f t="shared" si="134"/>
        <v>-6274.2768280527052</v>
      </c>
      <c r="H601">
        <f t="shared" si="135"/>
        <v>105965.70971500536</v>
      </c>
      <c r="I601">
        <f t="shared" si="136"/>
        <v>106151.29855597537</v>
      </c>
      <c r="J601" s="41">
        <f t="shared" si="137"/>
        <v>616.28385441375053</v>
      </c>
      <c r="K601">
        <f t="shared" si="138"/>
        <v>40.046231421172273</v>
      </c>
      <c r="L601">
        <f t="shared" si="139"/>
        <v>37.78904886216079</v>
      </c>
      <c r="M601" s="41">
        <f t="shared" si="140"/>
        <v>76.731592533704216</v>
      </c>
      <c r="N601" s="5">
        <f t="shared" si="141"/>
        <v>4.1526484065456574E-7</v>
      </c>
      <c r="O601" s="4">
        <f>SUM($N$54:N601)*0.1+$O$30</f>
        <v>5.9283650749348457E-6</v>
      </c>
      <c r="P601" s="4">
        <f>SUM($O$235:O601)</f>
        <v>6.1313067684405165E-4</v>
      </c>
      <c r="Q601" s="5">
        <f t="shared" si="142"/>
        <v>-7.0133713837594206E-6</v>
      </c>
      <c r="R601" s="4">
        <f>SUM($Q$54:Q601)*0.1+$O$8</f>
        <v>-3.1198759120605238E-5</v>
      </c>
      <c r="S601" s="4">
        <f>SUM($R$235:R601)</f>
        <v>2.5177028739659827E-2</v>
      </c>
      <c r="T601">
        <f t="shared" si="143"/>
        <v>3.1757016281874714E-5</v>
      </c>
      <c r="U601">
        <f t="shared" si="144"/>
        <v>2.5184493351754055E-2</v>
      </c>
      <c r="X601" s="1"/>
    </row>
    <row r="602" spans="1:24" x14ac:dyDescent="0.3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571.48599658184366</v>
      </c>
      <c r="E602">
        <f t="shared" si="132"/>
        <v>-230.67194220781573</v>
      </c>
      <c r="F602">
        <f t="shared" si="133"/>
        <v>37799.298984325142</v>
      </c>
      <c r="G602">
        <f t="shared" si="134"/>
        <v>-6297.3440222734871</v>
      </c>
      <c r="H602">
        <f t="shared" si="135"/>
        <v>106159.42227389933</v>
      </c>
      <c r="I602">
        <f t="shared" si="136"/>
        <v>106346.03650001694</v>
      </c>
      <c r="J602" s="41">
        <f t="shared" si="137"/>
        <v>616.28385441375053</v>
      </c>
      <c r="K602">
        <f t="shared" si="138"/>
        <v>40.119697510420906</v>
      </c>
      <c r="L602">
        <f t="shared" si="139"/>
        <v>37.78904886216079</v>
      </c>
      <c r="M602" s="41">
        <f t="shared" si="140"/>
        <v>76.769960075852595</v>
      </c>
      <c r="N602" s="5">
        <f t="shared" si="141"/>
        <v>4.1679154962756043E-7</v>
      </c>
      <c r="O602" s="4">
        <f>SUM($N$54:N602)*0.1+$O$30</f>
        <v>5.9700442298976015E-6</v>
      </c>
      <c r="P602" s="4">
        <f>SUM($O$235:O602)</f>
        <v>6.1910072107394928E-4</v>
      </c>
      <c r="Q602" s="5">
        <f t="shared" si="142"/>
        <v>-7.0261923059320328E-6</v>
      </c>
      <c r="R602" s="4">
        <f>SUM($Q$54:Q602)*0.1+$O$8</f>
        <v>-3.1901378351198439E-5</v>
      </c>
      <c r="S602" s="4">
        <f>SUM($R$235:R602)</f>
        <v>2.5145127361308629E-2</v>
      </c>
      <c r="T602">
        <f t="shared" si="143"/>
        <v>3.2455190167571753E-5</v>
      </c>
      <c r="U602">
        <f t="shared" si="144"/>
        <v>2.515274767732675E-2</v>
      </c>
      <c r="X602" s="1"/>
    </row>
    <row r="603" spans="1:24" x14ac:dyDescent="0.3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571.48599658184366</v>
      </c>
      <c r="E603">
        <f t="shared" si="132"/>
        <v>-230.67194220781573</v>
      </c>
      <c r="F603">
        <f t="shared" si="133"/>
        <v>37799.298984325142</v>
      </c>
      <c r="G603">
        <f t="shared" si="134"/>
        <v>-6320.411216494269</v>
      </c>
      <c r="H603">
        <f t="shared" si="135"/>
        <v>106353.13483279331</v>
      </c>
      <c r="I603">
        <f t="shared" si="136"/>
        <v>106540.77569976624</v>
      </c>
      <c r="J603" s="41">
        <f t="shared" si="137"/>
        <v>616.28385441375053</v>
      </c>
      <c r="K603">
        <f t="shared" si="138"/>
        <v>40.193164073393021</v>
      </c>
      <c r="L603">
        <f t="shared" si="139"/>
        <v>37.78904886216079</v>
      </c>
      <c r="M603" s="41">
        <f t="shared" si="140"/>
        <v>76.808378969686757</v>
      </c>
      <c r="N603" s="5">
        <f t="shared" si="141"/>
        <v>4.1831825860055513E-7</v>
      </c>
      <c r="O603" s="4">
        <f>SUM($N$54:N603)*0.1+$O$30</f>
        <v>6.0118760557576575E-6</v>
      </c>
      <c r="P603" s="4">
        <f>SUM($O$235:O603)</f>
        <v>6.2511259712970694E-4</v>
      </c>
      <c r="Q603" s="5">
        <f t="shared" si="142"/>
        <v>-7.0390132281046467E-6</v>
      </c>
      <c r="R603" s="4">
        <f>SUM($Q$54:Q603)*0.1+$O$8</f>
        <v>-3.2605279674008918E-5</v>
      </c>
      <c r="S603" s="4">
        <f>SUM($R$235:R603)</f>
        <v>2.5112522081634621E-2</v>
      </c>
      <c r="T603">
        <f t="shared" si="143"/>
        <v>3.3154892796239459E-5</v>
      </c>
      <c r="U603">
        <f t="shared" si="144"/>
        <v>2.5120301173745443E-2</v>
      </c>
      <c r="X603" s="1"/>
    </row>
    <row r="604" spans="1:24" x14ac:dyDescent="0.3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571.48599658184366</v>
      </c>
      <c r="E604">
        <f t="shared" si="132"/>
        <v>-230.67194220781573</v>
      </c>
      <c r="F604">
        <f t="shared" si="133"/>
        <v>37799.298984325142</v>
      </c>
      <c r="G604">
        <f t="shared" si="134"/>
        <v>-6343.4784107150508</v>
      </c>
      <c r="H604">
        <f t="shared" si="135"/>
        <v>106546.84739168729</v>
      </c>
      <c r="I604">
        <f t="shared" si="136"/>
        <v>106735.51614835011</v>
      </c>
      <c r="J604" s="41">
        <f t="shared" si="137"/>
        <v>616.28385441375053</v>
      </c>
      <c r="K604">
        <f t="shared" si="138"/>
        <v>40.266631107495677</v>
      </c>
      <c r="L604">
        <f t="shared" si="139"/>
        <v>37.78904886216079</v>
      </c>
      <c r="M604" s="41">
        <f t="shared" si="140"/>
        <v>76.846849138188261</v>
      </c>
      <c r="N604" s="5">
        <f t="shared" si="141"/>
        <v>4.1984496757354988E-7</v>
      </c>
      <c r="O604" s="4">
        <f>SUM($N$54:N604)*0.1+$O$30</f>
        <v>6.0538605525150119E-6</v>
      </c>
      <c r="P604" s="4">
        <f>SUM($O$235:O604)</f>
        <v>6.3116645768222194E-4</v>
      </c>
      <c r="Q604" s="5">
        <f t="shared" si="142"/>
        <v>-7.0518341502772605E-6</v>
      </c>
      <c r="R604" s="4">
        <f>SUM($Q$54:Q604)*0.1+$O$8</f>
        <v>-3.3310463089036645E-5</v>
      </c>
      <c r="S604" s="4">
        <f>SUM($R$235:R604)</f>
        <v>2.5079211618545583E-2</v>
      </c>
      <c r="T604">
        <f t="shared" si="143"/>
        <v>3.3856109918231454E-5</v>
      </c>
      <c r="U604">
        <f t="shared" si="144"/>
        <v>2.5087152618523588E-2</v>
      </c>
      <c r="X604" s="1"/>
    </row>
    <row r="605" spans="1:24" x14ac:dyDescent="0.3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571.48599658184366</v>
      </c>
      <c r="E605">
        <f t="shared" si="132"/>
        <v>-230.67194220781573</v>
      </c>
      <c r="F605">
        <f t="shared" si="133"/>
        <v>37799.298984325142</v>
      </c>
      <c r="G605">
        <f t="shared" si="134"/>
        <v>-6366.5456049358327</v>
      </c>
      <c r="H605">
        <f t="shared" si="135"/>
        <v>106740.55995058127</v>
      </c>
      <c r="I605">
        <f t="shared" si="136"/>
        <v>106930.25783894549</v>
      </c>
      <c r="J605" s="41">
        <f t="shared" si="137"/>
        <v>616.28385441375053</v>
      </c>
      <c r="K605">
        <f t="shared" si="138"/>
        <v>40.340098610154818</v>
      </c>
      <c r="L605">
        <f t="shared" si="139"/>
        <v>37.78904886216079</v>
      </c>
      <c r="M605" s="41">
        <f t="shared" si="140"/>
        <v>76.885370504390124</v>
      </c>
      <c r="N605" s="5">
        <f t="shared" si="141"/>
        <v>4.2137167654654458E-7</v>
      </c>
      <c r="O605" s="4">
        <f>SUM($N$54:N605)*0.1+$O$30</f>
        <v>6.0959977201696666E-6</v>
      </c>
      <c r="P605" s="4">
        <f>SUM($O$235:O605)</f>
        <v>6.3726245540239156E-4</v>
      </c>
      <c r="Q605" s="5">
        <f t="shared" si="142"/>
        <v>-7.0646550724498744E-6</v>
      </c>
      <c r="R605" s="4">
        <f>SUM($Q$54:Q605)*0.1+$O$8</f>
        <v>-3.4016928596281623E-5</v>
      </c>
      <c r="S605" s="4">
        <f>SUM($R$235:R605)</f>
        <v>2.5045194689949302E-2</v>
      </c>
      <c r="T605">
        <f t="shared" si="143"/>
        <v>3.4558828384782316E-5</v>
      </c>
      <c r="U605">
        <f t="shared" si="144"/>
        <v>2.5053300790405447E-2</v>
      </c>
      <c r="X605" s="1"/>
    </row>
    <row r="606" spans="1:24" x14ac:dyDescent="0.3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571.48599658184366</v>
      </c>
      <c r="E606">
        <f t="shared" si="132"/>
        <v>-230.67194220781573</v>
      </c>
      <c r="F606">
        <f t="shared" si="133"/>
        <v>37799.298984325142</v>
      </c>
      <c r="G606">
        <f t="shared" si="134"/>
        <v>-6389.6127991566145</v>
      </c>
      <c r="H606">
        <f t="shared" si="135"/>
        <v>106934.27250947524</v>
      </c>
      <c r="I606">
        <f t="shared" si="136"/>
        <v>107125.0007647788</v>
      </c>
      <c r="J606" s="41">
        <f t="shared" si="137"/>
        <v>616.28385441375053</v>
      </c>
      <c r="K606">
        <f t="shared" si="138"/>
        <v>40.413566578815086</v>
      </c>
      <c r="L606">
        <f t="shared" si="139"/>
        <v>37.78904886216079</v>
      </c>
      <c r="M606" s="41">
        <f t="shared" si="140"/>
        <v>76.923942991377189</v>
      </c>
      <c r="N606" s="5">
        <f t="shared" si="141"/>
        <v>4.2289838551953933E-7</v>
      </c>
      <c r="O606" s="4">
        <f>SUM($N$54:N606)*0.1+$O$30</f>
        <v>6.1382875587216197E-6</v>
      </c>
      <c r="P606" s="4">
        <f>SUM($O$235:O606)</f>
        <v>6.4340074296111323E-4</v>
      </c>
      <c r="Q606" s="5">
        <f t="shared" si="142"/>
        <v>-7.0774759946224866E-6</v>
      </c>
      <c r="R606" s="4">
        <f>SUM($Q$54:Q606)*0.1+$O$8</f>
        <v>-3.4724676195743877E-5</v>
      </c>
      <c r="S606" s="4">
        <f>SUM($R$235:R606)</f>
        <v>2.5010470013753557E-2</v>
      </c>
      <c r="T606">
        <f t="shared" si="143"/>
        <v>3.5263036044175468E-5</v>
      </c>
      <c r="U606">
        <f t="shared" si="144"/>
        <v>2.5018744469395515E-2</v>
      </c>
      <c r="X606" s="1"/>
    </row>
    <row r="607" spans="1:24" x14ac:dyDescent="0.3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571.48599658184366</v>
      </c>
      <c r="E607">
        <f t="shared" si="132"/>
        <v>-230.67194220781573</v>
      </c>
      <c r="F607">
        <f t="shared" si="133"/>
        <v>37799.298984325142</v>
      </c>
      <c r="G607">
        <f t="shared" si="134"/>
        <v>-6412.6799933773964</v>
      </c>
      <c r="H607">
        <f t="shared" si="135"/>
        <v>107127.98506836923</v>
      </c>
      <c r="I607">
        <f t="shared" si="136"/>
        <v>107319.74491912569</v>
      </c>
      <c r="J607" s="41">
        <f t="shared" si="137"/>
        <v>616.28385441375053</v>
      </c>
      <c r="K607">
        <f t="shared" si="138"/>
        <v>40.487035010939671</v>
      </c>
      <c r="L607">
        <f t="shared" si="139"/>
        <v>37.78904886216079</v>
      </c>
      <c r="M607" s="41">
        <f t="shared" si="140"/>
        <v>76.962566522286551</v>
      </c>
      <c r="N607" s="5">
        <f t="shared" si="141"/>
        <v>4.2442509449253403E-7</v>
      </c>
      <c r="O607" s="4">
        <f>SUM($N$54:N607)*0.1+$O$30</f>
        <v>6.180730068170873E-6</v>
      </c>
      <c r="P607" s="4">
        <f>SUM($O$235:O607)</f>
        <v>6.4958147302928413E-4</v>
      </c>
      <c r="Q607" s="5">
        <f t="shared" si="142"/>
        <v>-7.0902969167951013E-6</v>
      </c>
      <c r="R607" s="4">
        <f>SUM($Q$54:Q607)*0.1+$O$8</f>
        <v>-3.5433705887423354E-5</v>
      </c>
      <c r="S607" s="4">
        <f>SUM($R$235:R607)</f>
        <v>2.4975036307866134E-2</v>
      </c>
      <c r="T607">
        <f t="shared" si="143"/>
        <v>3.5968721649399938E-5</v>
      </c>
      <c r="U607">
        <f t="shared" si="144"/>
        <v>2.4983482436788804E-2</v>
      </c>
      <c r="X607" s="1"/>
    </row>
    <row r="608" spans="1:24" x14ac:dyDescent="0.3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571.48599658184366</v>
      </c>
      <c r="E608">
        <f t="shared" si="132"/>
        <v>-230.67194220781573</v>
      </c>
      <c r="F608">
        <f t="shared" si="133"/>
        <v>37799.298984325142</v>
      </c>
      <c r="G608">
        <f t="shared" si="134"/>
        <v>-6435.7471875981782</v>
      </c>
      <c r="H608">
        <f t="shared" si="135"/>
        <v>107321.6976272632</v>
      </c>
      <c r="I608">
        <f t="shared" si="136"/>
        <v>107514.49029531037</v>
      </c>
      <c r="J608" s="41">
        <f t="shared" si="137"/>
        <v>616.28385441375053</v>
      </c>
      <c r="K608">
        <f t="shared" si="138"/>
        <v>40.560503904010091</v>
      </c>
      <c r="L608">
        <f t="shared" si="139"/>
        <v>37.78904886216079</v>
      </c>
      <c r="M608" s="41">
        <f t="shared" si="140"/>
        <v>77.001241020307887</v>
      </c>
      <c r="N608" s="5">
        <f t="shared" si="141"/>
        <v>4.2595180346552873E-7</v>
      </c>
      <c r="O608" s="4">
        <f>SUM($N$54:N608)*0.1+$O$30</f>
        <v>6.2233252485174265E-6</v>
      </c>
      <c r="P608" s="4">
        <f>SUM($O$235:O608)</f>
        <v>6.5580479827780157E-4</v>
      </c>
      <c r="Q608" s="5">
        <f t="shared" si="142"/>
        <v>-7.1031178389677143E-6</v>
      </c>
      <c r="R608" s="4">
        <f>SUM($Q$54:Q608)*0.1+$O$8</f>
        <v>-3.6144017671320135E-5</v>
      </c>
      <c r="S608" s="4">
        <f>SUM($R$235:R608)</f>
        <v>2.4938892290194813E-2</v>
      </c>
      <c r="T608">
        <f t="shared" si="143"/>
        <v>3.6675874775845996E-5</v>
      </c>
      <c r="U608">
        <f t="shared" si="144"/>
        <v>2.4947513475201941E-2</v>
      </c>
      <c r="X608" s="1"/>
    </row>
    <row r="609" spans="1:24" x14ac:dyDescent="0.3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571.48599658184366</v>
      </c>
      <c r="E609">
        <f t="shared" si="132"/>
        <v>-230.67194220781573</v>
      </c>
      <c r="F609">
        <f t="shared" si="133"/>
        <v>37799.298984325142</v>
      </c>
      <c r="G609">
        <f t="shared" si="134"/>
        <v>-6458.8143818189601</v>
      </c>
      <c r="H609">
        <f t="shared" si="135"/>
        <v>107515.41018615717</v>
      </c>
      <c r="I609">
        <f t="shared" si="136"/>
        <v>107709.2368867054</v>
      </c>
      <c r="J609" s="41">
        <f t="shared" si="137"/>
        <v>616.28385441375053</v>
      </c>
      <c r="K609">
        <f t="shared" si="138"/>
        <v>40.633973255526101</v>
      </c>
      <c r="L609">
        <f t="shared" si="139"/>
        <v>37.78904886216079</v>
      </c>
      <c r="M609" s="41">
        <f t="shared" si="140"/>
        <v>77.039966408683867</v>
      </c>
      <c r="N609" s="5">
        <f t="shared" si="141"/>
        <v>4.2747851243852348E-7</v>
      </c>
      <c r="O609" s="4">
        <f>SUM($N$54:N609)*0.1+$O$30</f>
        <v>6.2660730997612784E-6</v>
      </c>
      <c r="P609" s="4">
        <f>SUM($O$235:O609)</f>
        <v>6.6207087137756283E-4</v>
      </c>
      <c r="Q609" s="5">
        <f t="shared" si="142"/>
        <v>-7.1159387611403273E-6</v>
      </c>
      <c r="R609" s="4">
        <f>SUM($Q$54:Q609)*0.1+$O$8</f>
        <v>-3.6855611547434165E-5</v>
      </c>
      <c r="S609" s="4">
        <f>SUM($R$235:R609)</f>
        <v>2.490203667864738E-2</v>
      </c>
      <c r="T609">
        <f t="shared" si="143"/>
        <v>3.738448574779269E-5</v>
      </c>
      <c r="U609">
        <f t="shared" si="144"/>
        <v>2.4910836368605253E-2</v>
      </c>
      <c r="X609" s="1"/>
    </row>
    <row r="610" spans="1:24" x14ac:dyDescent="0.3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571.48599658184366</v>
      </c>
      <c r="E610">
        <f t="shared" si="132"/>
        <v>-230.67194220781573</v>
      </c>
      <c r="F610">
        <f t="shared" si="133"/>
        <v>37799.298984325142</v>
      </c>
      <c r="G610">
        <f t="shared" si="134"/>
        <v>-6481.881576039742</v>
      </c>
      <c r="H610">
        <f t="shared" si="135"/>
        <v>107709.12274505117</v>
      </c>
      <c r="I610">
        <f t="shared" si="136"/>
        <v>107903.98468673111</v>
      </c>
      <c r="J610" s="41">
        <f t="shared" si="137"/>
        <v>616.28385441375053</v>
      </c>
      <c r="K610">
        <f t="shared" si="138"/>
        <v>40.707443063005478</v>
      </c>
      <c r="L610">
        <f t="shared" si="139"/>
        <v>37.78904886216079</v>
      </c>
      <c r="M610" s="41">
        <f t="shared" si="140"/>
        <v>77.07874261071052</v>
      </c>
      <c r="N610" s="5">
        <f t="shared" si="141"/>
        <v>4.2900522141151818E-7</v>
      </c>
      <c r="O610" s="4">
        <f>SUM($N$54:N610)*0.1+$O$30</f>
        <v>6.3089736219024306E-6</v>
      </c>
      <c r="P610" s="4">
        <f>SUM($O$235:O610)</f>
        <v>6.6837984499946523E-4</v>
      </c>
      <c r="Q610" s="5">
        <f t="shared" si="142"/>
        <v>-7.1287596833129421E-6</v>
      </c>
      <c r="R610" s="4">
        <f>SUM($Q$54:Q610)*0.1+$O$8</f>
        <v>-3.7568487515765472E-5</v>
      </c>
      <c r="S610" s="4">
        <f>SUM($R$235:R610)</f>
        <v>2.4864468191131615E-2</v>
      </c>
      <c r="T610">
        <f t="shared" si="143"/>
        <v>3.80945455726156E-5</v>
      </c>
      <c r="U610">
        <f t="shared" si="144"/>
        <v>2.4873449902355672E-2</v>
      </c>
      <c r="X610" s="1"/>
    </row>
    <row r="611" spans="1:24" x14ac:dyDescent="0.3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571.48599658184366</v>
      </c>
      <c r="E611">
        <f t="shared" si="132"/>
        <v>-230.67194220781573</v>
      </c>
      <c r="F611">
        <f t="shared" si="133"/>
        <v>37799.298984325142</v>
      </c>
      <c r="G611">
        <f t="shared" si="134"/>
        <v>-6504.9487702605238</v>
      </c>
      <c r="H611">
        <f t="shared" si="135"/>
        <v>107902.83530394513</v>
      </c>
      <c r="I611">
        <f t="shared" si="136"/>
        <v>108098.73368885512</v>
      </c>
      <c r="J611" s="41">
        <f t="shared" si="137"/>
        <v>616.28385441375053</v>
      </c>
      <c r="K611">
        <f t="shared" si="138"/>
        <v>40.780913323983853</v>
      </c>
      <c r="L611">
        <f t="shared" si="139"/>
        <v>37.78904886216079</v>
      </c>
      <c r="M611" s="41">
        <f t="shared" si="140"/>
        <v>77.117569549737567</v>
      </c>
      <c r="N611" s="5">
        <f t="shared" si="141"/>
        <v>4.3053193038451287E-7</v>
      </c>
      <c r="O611" s="4">
        <f>SUM($N$54:N611)*0.1+$O$30</f>
        <v>6.3520268149408812E-6</v>
      </c>
      <c r="P611" s="4">
        <f>SUM($O$235:O611)</f>
        <v>6.7473187181440607E-4</v>
      </c>
      <c r="Q611" s="5">
        <f t="shared" si="142"/>
        <v>-7.1415806054855551E-6</v>
      </c>
      <c r="R611" s="4">
        <f>SUM($Q$54:Q611)*0.1+$O$8</f>
        <v>-3.8282645576314029E-5</v>
      </c>
      <c r="S611" s="4">
        <f>SUM($R$235:R611)</f>
        <v>2.4826185545555299E-2</v>
      </c>
      <c r="T611">
        <f t="shared" si="143"/>
        <v>3.8806045881787601E-5</v>
      </c>
      <c r="U611">
        <f t="shared" si="144"/>
        <v>2.4835352863230693E-2</v>
      </c>
      <c r="X611" s="1"/>
    </row>
    <row r="612" spans="1:24" x14ac:dyDescent="0.3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571.48599658184366</v>
      </c>
      <c r="E612">
        <f t="shared" si="132"/>
        <v>-230.67194220781573</v>
      </c>
      <c r="F612">
        <f t="shared" si="133"/>
        <v>37799.298984325142</v>
      </c>
      <c r="G612">
        <f t="shared" si="134"/>
        <v>-6528.0159644813057</v>
      </c>
      <c r="H612">
        <f t="shared" si="135"/>
        <v>108096.54786283911</v>
      </c>
      <c r="I612">
        <f t="shared" si="136"/>
        <v>108293.48388659213</v>
      </c>
      <c r="J612" s="41">
        <f t="shared" si="137"/>
        <v>616.28385441375053</v>
      </c>
      <c r="K612">
        <f t="shared" si="138"/>
        <v>40.854384036014594</v>
      </c>
      <c r="L612">
        <f t="shared" si="139"/>
        <v>37.78904886216079</v>
      </c>
      <c r="M612" s="41">
        <f t="shared" si="140"/>
        <v>77.156447149168883</v>
      </c>
      <c r="N612" s="5">
        <f t="shared" si="141"/>
        <v>4.3205863935750762E-7</v>
      </c>
      <c r="O612" s="4">
        <f>SUM($N$54:N612)*0.1+$O$30</f>
        <v>6.395232678876632E-6</v>
      </c>
      <c r="P612" s="4">
        <f>SUM($O$235:O612)</f>
        <v>6.8112710449328275E-4</v>
      </c>
      <c r="Q612" s="5">
        <f t="shared" si="142"/>
        <v>-7.1544015276581681E-6</v>
      </c>
      <c r="R612" s="4">
        <f>SUM($Q$54:Q612)*0.1+$O$8</f>
        <v>-3.8998085729079836E-5</v>
      </c>
      <c r="S612" s="4">
        <f>SUM($R$235:R612)</f>
        <v>2.4787187459826221E-2</v>
      </c>
      <c r="T612">
        <f t="shared" si="143"/>
        <v>3.9518978877871227E-5</v>
      </c>
      <c r="U612">
        <f t="shared" si="144"/>
        <v>2.4796544039463273E-2</v>
      </c>
      <c r="X612" s="1"/>
    </row>
    <row r="613" spans="1:24" x14ac:dyDescent="0.3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571.48599658184366</v>
      </c>
      <c r="E613">
        <f t="shared" si="132"/>
        <v>-230.67194220781573</v>
      </c>
      <c r="F613">
        <f t="shared" si="133"/>
        <v>37799.298984325142</v>
      </c>
      <c r="G613">
        <f t="shared" si="134"/>
        <v>-6551.0831587020875</v>
      </c>
      <c r="H613">
        <f t="shared" si="135"/>
        <v>108290.2604217331</v>
      </c>
      <c r="I613">
        <f t="shared" si="136"/>
        <v>108488.23527350329</v>
      </c>
      <c r="J613" s="41">
        <f t="shared" si="137"/>
        <v>616.28385441375053</v>
      </c>
      <c r="K613">
        <f t="shared" si="138"/>
        <v>40.927855196668609</v>
      </c>
      <c r="L613">
        <f t="shared" si="139"/>
        <v>37.78904886216079</v>
      </c>
      <c r="M613" s="41">
        <f t="shared" si="140"/>
        <v>77.195375332462774</v>
      </c>
      <c r="N613" s="5">
        <f t="shared" si="141"/>
        <v>4.3358534833050232E-7</v>
      </c>
      <c r="O613" s="4">
        <f>SUM($N$54:N613)*0.1+$O$30</f>
        <v>6.4385912137096822E-6</v>
      </c>
      <c r="P613" s="4">
        <f>SUM($O$235:O613)</f>
        <v>6.8756569570699246E-4</v>
      </c>
      <c r="Q613" s="5">
        <f t="shared" si="142"/>
        <v>-7.167222449830782E-6</v>
      </c>
      <c r="R613" s="4">
        <f>SUM($Q$54:Q613)*0.1+$O$8</f>
        <v>-3.9714807974062919E-5</v>
      </c>
      <c r="S613" s="4">
        <f>SUM($R$235:R613)</f>
        <v>2.4747472651852159E-2</v>
      </c>
      <c r="T613">
        <f t="shared" si="143"/>
        <v>4.0233337286806712E-5</v>
      </c>
      <c r="U613">
        <f t="shared" si="144"/>
        <v>2.4757022220777754E-2</v>
      </c>
      <c r="X613" s="1"/>
    </row>
    <row r="614" spans="1:24" x14ac:dyDescent="0.3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571.48599658184366</v>
      </c>
      <c r="E614">
        <f t="shared" si="132"/>
        <v>-230.67194220781573</v>
      </c>
      <c r="F614">
        <f t="shared" si="133"/>
        <v>37799.298984325142</v>
      </c>
      <c r="G614">
        <f t="shared" si="134"/>
        <v>-6574.1503529228694</v>
      </c>
      <c r="H614">
        <f t="shared" si="135"/>
        <v>108483.97298062708</v>
      </c>
      <c r="I614">
        <f t="shared" si="136"/>
        <v>108682.98784319588</v>
      </c>
      <c r="J614" s="41">
        <f t="shared" si="137"/>
        <v>616.28385441375053</v>
      </c>
      <c r="K614">
        <f t="shared" si="138"/>
        <v>41.001326803534205</v>
      </c>
      <c r="L614">
        <f t="shared" si="139"/>
        <v>37.78904886216079</v>
      </c>
      <c r="M614" s="41">
        <f t="shared" si="140"/>
        <v>77.23435402313234</v>
      </c>
      <c r="N614" s="5">
        <f t="shared" si="141"/>
        <v>4.3511205730349702E-7</v>
      </c>
      <c r="O614" s="4">
        <f>SUM($N$54:N614)*0.1+$O$30</f>
        <v>6.4821024194400308E-6</v>
      </c>
      <c r="P614" s="4">
        <f>SUM($O$235:O614)</f>
        <v>6.940477981264325E-4</v>
      </c>
      <c r="Q614" s="5">
        <f t="shared" si="142"/>
        <v>-7.1800433720033958E-6</v>
      </c>
      <c r="R614" s="4">
        <f>SUM($Q$54:Q614)*0.1+$O$8</f>
        <v>-4.0432812311263252E-5</v>
      </c>
      <c r="S614" s="4">
        <f>SUM($R$235:R614)</f>
        <v>2.4707039839540895E-2</v>
      </c>
      <c r="T614">
        <f t="shared" si="143"/>
        <v>4.0949114314890274E-5</v>
      </c>
      <c r="U614">
        <f t="shared" si="144"/>
        <v>2.4716786198426873E-2</v>
      </c>
      <c r="X614" s="1"/>
    </row>
    <row r="615" spans="1:24" x14ac:dyDescent="0.3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571.48599658184366</v>
      </c>
      <c r="E615">
        <f t="shared" si="132"/>
        <v>-230.67194220781573</v>
      </c>
      <c r="F615">
        <f t="shared" si="133"/>
        <v>37799.298984325142</v>
      </c>
      <c r="G615">
        <f t="shared" si="134"/>
        <v>-6597.2175471436512</v>
      </c>
      <c r="H615">
        <f t="shared" si="135"/>
        <v>108677.68553952104</v>
      </c>
      <c r="I615">
        <f t="shared" si="136"/>
        <v>108877.74158932285</v>
      </c>
      <c r="J615" s="41">
        <f t="shared" si="137"/>
        <v>616.28385441375053</v>
      </c>
      <c r="K615">
        <f t="shared" si="138"/>
        <v>41.074798854216922</v>
      </c>
      <c r="L615">
        <f t="shared" si="139"/>
        <v>37.78904886216079</v>
      </c>
      <c r="M615" s="41">
        <f t="shared" si="140"/>
        <v>77.273383144745949</v>
      </c>
      <c r="N615" s="5">
        <f t="shared" si="141"/>
        <v>4.3663876627649177E-7</v>
      </c>
      <c r="O615" s="4">
        <f>SUM($N$54:N615)*0.1+$O$30</f>
        <v>6.5257662960676805E-6</v>
      </c>
      <c r="P615" s="4">
        <f>SUM($O$235:O615)</f>
        <v>7.0057356442250018E-4</v>
      </c>
      <c r="Q615" s="5">
        <f t="shared" si="142"/>
        <v>-7.1928642941760088E-6</v>
      </c>
      <c r="R615" s="4">
        <f>SUM($Q$54:Q615)*0.1+$O$8</f>
        <v>-4.1152098740680889E-5</v>
      </c>
      <c r="S615" s="4">
        <f>SUM($R$235:R615)</f>
        <v>2.4665887740800214E-2</v>
      </c>
      <c r="T615">
        <f t="shared" si="143"/>
        <v>4.1666303609915323E-5</v>
      </c>
      <c r="U615">
        <f t="shared" si="144"/>
        <v>2.4675834765229845E-2</v>
      </c>
      <c r="X615" s="1"/>
    </row>
    <row r="616" spans="1:24" x14ac:dyDescent="0.3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571.48599658184366</v>
      </c>
      <c r="E616">
        <f t="shared" si="132"/>
        <v>-230.67194220781573</v>
      </c>
      <c r="F616">
        <f t="shared" si="133"/>
        <v>37799.298984325142</v>
      </c>
      <c r="G616">
        <f t="shared" si="134"/>
        <v>-6620.2847413644331</v>
      </c>
      <c r="H616">
        <f t="shared" si="135"/>
        <v>108871.39809841503</v>
      </c>
      <c r="I616">
        <f t="shared" si="136"/>
        <v>109072.49650558252</v>
      </c>
      <c r="J616" s="41">
        <f t="shared" si="137"/>
        <v>616.28385441375053</v>
      </c>
      <c r="K616">
        <f t="shared" si="138"/>
        <v>41.148271346339413</v>
      </c>
      <c r="L616">
        <f t="shared" si="139"/>
        <v>37.78904886216079</v>
      </c>
      <c r="M616" s="41">
        <f t="shared" si="140"/>
        <v>77.312462620927462</v>
      </c>
      <c r="N616" s="5">
        <f t="shared" si="141"/>
        <v>4.3816547524948647E-7</v>
      </c>
      <c r="O616" s="4">
        <f>SUM($N$54:N616)*0.1+$O$30</f>
        <v>6.5695828435926286E-6</v>
      </c>
      <c r="P616" s="4">
        <f>SUM($O$235:O616)</f>
        <v>7.071431472660928E-4</v>
      </c>
      <c r="Q616" s="5">
        <f t="shared" si="142"/>
        <v>-7.2056852163486227E-6</v>
      </c>
      <c r="R616" s="4">
        <f>SUM($Q$54:Q616)*0.1+$O$8</f>
        <v>-4.1872667262315749E-5</v>
      </c>
      <c r="S616" s="4">
        <f>SUM($R$235:R616)</f>
        <v>2.4624015073537897E-2</v>
      </c>
      <c r="T616">
        <f t="shared" si="143"/>
        <v>4.2384899226014871E-5</v>
      </c>
      <c r="U616">
        <f t="shared" si="144"/>
        <v>2.4634166715611611E-2</v>
      </c>
      <c r="X616" s="1"/>
    </row>
    <row r="617" spans="1:24" x14ac:dyDescent="0.3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571.48599658184366</v>
      </c>
      <c r="E617">
        <f t="shared" si="132"/>
        <v>-230.67194220781573</v>
      </c>
      <c r="F617">
        <f t="shared" si="133"/>
        <v>37799.298984325142</v>
      </c>
      <c r="G617">
        <f t="shared" si="134"/>
        <v>-6643.351935585215</v>
      </c>
      <c r="H617">
        <f t="shared" si="135"/>
        <v>109065.11065730901</v>
      </c>
      <c r="I617">
        <f t="shared" si="136"/>
        <v>109267.25258571803</v>
      </c>
      <c r="J617" s="41">
        <f t="shared" si="137"/>
        <v>616.28385441375053</v>
      </c>
      <c r="K617">
        <f t="shared" si="138"/>
        <v>41.221744277541234</v>
      </c>
      <c r="L617">
        <f t="shared" si="139"/>
        <v>37.78904886216079</v>
      </c>
      <c r="M617" s="41">
        <f t="shared" si="140"/>
        <v>77.351592375356645</v>
      </c>
      <c r="N617" s="5">
        <f t="shared" si="141"/>
        <v>4.3969218422248122E-7</v>
      </c>
      <c r="O617" s="4">
        <f>SUM($N$54:N617)*0.1+$O$30</f>
        <v>6.6135520620148769E-6</v>
      </c>
      <c r="P617" s="4">
        <f>SUM($O$235:O617)</f>
        <v>7.1375669932810764E-4</v>
      </c>
      <c r="Q617" s="5">
        <f t="shared" si="142"/>
        <v>-7.2185061385212357E-6</v>
      </c>
      <c r="R617" s="4">
        <f>SUM($Q$54:Q617)*0.1+$O$8</f>
        <v>-4.2594517876167858E-5</v>
      </c>
      <c r="S617" s="4">
        <f>SUM($R$235:R617)</f>
        <v>2.4581420555661728E-2</v>
      </c>
      <c r="T617">
        <f t="shared" si="143"/>
        <v>4.3104895591802148E-5</v>
      </c>
      <c r="U617">
        <f t="shared" si="144"/>
        <v>2.4591780845643219E-2</v>
      </c>
      <c r="X617" s="1"/>
    </row>
    <row r="618" spans="1:24" x14ac:dyDescent="0.3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571.48599658184366</v>
      </c>
      <c r="E618">
        <f t="shared" si="132"/>
        <v>-230.67194220781573</v>
      </c>
      <c r="F618">
        <f t="shared" si="133"/>
        <v>37799.298984325142</v>
      </c>
      <c r="G618">
        <f t="shared" si="134"/>
        <v>-6666.4191298059968</v>
      </c>
      <c r="H618">
        <f t="shared" si="135"/>
        <v>109258.82321620297</v>
      </c>
      <c r="I618">
        <f t="shared" si="136"/>
        <v>109462.00982351703</v>
      </c>
      <c r="J618" s="41">
        <f t="shared" si="137"/>
        <v>616.28385441375053</v>
      </c>
      <c r="K618">
        <f t="shared" si="138"/>
        <v>41.295217645478736</v>
      </c>
      <c r="L618">
        <f t="shared" si="139"/>
        <v>37.78904886216079</v>
      </c>
      <c r="M618" s="41">
        <f t="shared" si="140"/>
        <v>77.39077233176954</v>
      </c>
      <c r="N618" s="5">
        <f t="shared" si="141"/>
        <v>4.4121889319547592E-7</v>
      </c>
      <c r="O618" s="4">
        <f>SUM($N$54:N618)*0.1+$O$30</f>
        <v>6.6576739513344237E-6</v>
      </c>
      <c r="P618" s="4">
        <f>SUM($O$235:O618)</f>
        <v>7.2041437327944203E-4</v>
      </c>
      <c r="Q618" s="5">
        <f t="shared" si="142"/>
        <v>-7.2313270606938488E-6</v>
      </c>
      <c r="R618" s="4">
        <f>SUM($Q$54:Q618)*0.1+$O$8</f>
        <v>-4.3317650582237245E-5</v>
      </c>
      <c r="S618" s="4">
        <f>SUM($R$235:R618)</f>
        <v>2.453810290507949E-2</v>
      </c>
      <c r="T618">
        <f t="shared" si="143"/>
        <v>4.3826287481454275E-5</v>
      </c>
      <c r="U618">
        <f t="shared" si="144"/>
        <v>2.4548675953083458E-2</v>
      </c>
      <c r="X618" s="1"/>
    </row>
    <row r="619" spans="1:24" x14ac:dyDescent="0.3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571.48599658184366</v>
      </c>
      <c r="E619">
        <f t="shared" si="132"/>
        <v>-230.67194220781573</v>
      </c>
      <c r="F619">
        <f t="shared" si="133"/>
        <v>37799.298984325142</v>
      </c>
      <c r="G619">
        <f t="shared" si="134"/>
        <v>-6689.4863240267796</v>
      </c>
      <c r="H619">
        <f t="shared" si="135"/>
        <v>109452.53577509697</v>
      </c>
      <c r="I619">
        <f t="shared" si="136"/>
        <v>109656.76821281131</v>
      </c>
      <c r="J619" s="41">
        <f t="shared" si="137"/>
        <v>616.28385441375053</v>
      </c>
      <c r="K619">
        <f t="shared" si="138"/>
        <v>41.368691447824929</v>
      </c>
      <c r="L619">
        <f t="shared" si="139"/>
        <v>37.78904886216079</v>
      </c>
      <c r="M619" s="41">
        <f t="shared" si="140"/>
        <v>77.430002413958832</v>
      </c>
      <c r="N619" s="5">
        <f t="shared" si="141"/>
        <v>4.4274560216847067E-7</v>
      </c>
      <c r="O619" s="4">
        <f>SUM($N$54:N619)*0.1+$O$30</f>
        <v>6.7019485115512715E-6</v>
      </c>
      <c r="P619" s="4">
        <f>SUM($O$235:O619)</f>
        <v>7.2711632179099325E-4</v>
      </c>
      <c r="Q619" s="5">
        <f t="shared" si="142"/>
        <v>-7.2441479828664635E-6</v>
      </c>
      <c r="R619" s="4">
        <f>SUM($Q$54:Q619)*0.1+$O$8</f>
        <v>-4.4042065380523908E-5</v>
      </c>
      <c r="S619" s="4">
        <f>SUM($R$235:R619)</f>
        <v>2.4494060839698965E-2</v>
      </c>
      <c r="T619">
        <f t="shared" si="143"/>
        <v>4.4549069988427668E-5</v>
      </c>
      <c r="U619">
        <f t="shared" si="144"/>
        <v>2.4504850837421745E-2</v>
      </c>
      <c r="X619" s="1"/>
    </row>
    <row r="620" spans="1:24" x14ac:dyDescent="0.3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571.48599658184366</v>
      </c>
      <c r="E620">
        <f t="shared" si="132"/>
        <v>-230.67194220781573</v>
      </c>
      <c r="F620">
        <f t="shared" si="133"/>
        <v>37799.298984325142</v>
      </c>
      <c r="G620">
        <f t="shared" si="134"/>
        <v>-6712.5535182475614</v>
      </c>
      <c r="H620">
        <f t="shared" si="135"/>
        <v>109646.24833399094</v>
      </c>
      <c r="I620">
        <f t="shared" si="136"/>
        <v>109851.52774747627</v>
      </c>
      <c r="J620" s="41">
        <f t="shared" si="137"/>
        <v>616.28385441375053</v>
      </c>
      <c r="K620">
        <f t="shared" si="138"/>
        <v>41.44216568226927</v>
      </c>
      <c r="L620">
        <f t="shared" si="139"/>
        <v>37.78904886216079</v>
      </c>
      <c r="M620" s="41">
        <f t="shared" si="140"/>
        <v>77.469282545774135</v>
      </c>
      <c r="N620" s="5">
        <f t="shared" si="141"/>
        <v>4.4427231114146542E-7</v>
      </c>
      <c r="O620" s="4">
        <f>SUM($N$54:N620)*0.1+$O$30</f>
        <v>6.7463757426654179E-6</v>
      </c>
      <c r="P620" s="4">
        <f>SUM($O$235:O620)</f>
        <v>7.3386269753365871E-4</v>
      </c>
      <c r="Q620" s="5">
        <f t="shared" si="142"/>
        <v>-7.2569689050390765E-6</v>
      </c>
      <c r="R620" s="4">
        <f>SUM($Q$54:Q620)*0.1+$O$8</f>
        <v>-4.476776227102782E-5</v>
      </c>
      <c r="S620" s="4">
        <f>SUM($R$235:R620)</f>
        <v>2.4449293077427936E-2</v>
      </c>
      <c r="T620">
        <f t="shared" si="143"/>
        <v>4.5273238501530752E-5</v>
      </c>
      <c r="U620">
        <f t="shared" si="144"/>
        <v>2.4460304299922294E-2</v>
      </c>
      <c r="X620" s="1"/>
    </row>
    <row r="621" spans="1:24" x14ac:dyDescent="0.3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571.48599658184366</v>
      </c>
      <c r="E621">
        <f t="shared" si="132"/>
        <v>-230.67194220781573</v>
      </c>
      <c r="F621">
        <f t="shared" si="133"/>
        <v>37799.298984325142</v>
      </c>
      <c r="G621">
        <f t="shared" si="134"/>
        <v>-6735.6207124683433</v>
      </c>
      <c r="H621">
        <f t="shared" si="135"/>
        <v>109839.9608928849</v>
      </c>
      <c r="I621">
        <f t="shared" si="136"/>
        <v>110046.28842143073</v>
      </c>
      <c r="J621" s="41">
        <f t="shared" si="137"/>
        <v>616.28385441375053</v>
      </c>
      <c r="K621">
        <f t="shared" si="138"/>
        <v>41.515640346517593</v>
      </c>
      <c r="L621">
        <f t="shared" si="139"/>
        <v>37.78904886216079</v>
      </c>
      <c r="M621" s="41">
        <f t="shared" si="140"/>
        <v>77.508612651122377</v>
      </c>
      <c r="N621" s="5">
        <f t="shared" si="141"/>
        <v>4.4579902011446012E-7</v>
      </c>
      <c r="O621" s="4">
        <f>SUM($N$54:N621)*0.1+$O$30</f>
        <v>6.7909556446768635E-6</v>
      </c>
      <c r="P621" s="4">
        <f>SUM($O$235:O621)</f>
        <v>7.4065365317833561E-4</v>
      </c>
      <c r="Q621" s="5">
        <f t="shared" si="142"/>
        <v>-7.2697898272116887E-6</v>
      </c>
      <c r="R621" s="4">
        <f>SUM($Q$54:Q621)*0.1+$O$8</f>
        <v>-4.549474125374901E-5</v>
      </c>
      <c r="S621" s="4">
        <f>SUM($R$235:R621)</f>
        <v>2.4403798336174187E-2</v>
      </c>
      <c r="T621">
        <f t="shared" si="143"/>
        <v>4.5998788683111429E-5</v>
      </c>
      <c r="U621">
        <f t="shared" si="144"/>
        <v>2.4415035143669658E-2</v>
      </c>
      <c r="X621" s="1"/>
    </row>
    <row r="622" spans="1:24" x14ac:dyDescent="0.3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571.48599658184366</v>
      </c>
      <c r="E622">
        <f t="shared" si="132"/>
        <v>-230.67194220781573</v>
      </c>
      <c r="F622">
        <f t="shared" si="133"/>
        <v>37799.298984325142</v>
      </c>
      <c r="G622">
        <f t="shared" si="134"/>
        <v>-6758.6879066891252</v>
      </c>
      <c r="H622">
        <f t="shared" si="135"/>
        <v>110033.67345177889</v>
      </c>
      <c r="I622">
        <f t="shared" si="136"/>
        <v>110241.05022863641</v>
      </c>
      <c r="J622" s="41">
        <f t="shared" si="137"/>
        <v>616.28385441375053</v>
      </c>
      <c r="K622">
        <f t="shared" si="138"/>
        <v>41.58911543829192</v>
      </c>
      <c r="L622">
        <f t="shared" si="139"/>
        <v>37.78904886216079</v>
      </c>
      <c r="M622" s="41">
        <f t="shared" si="140"/>
        <v>77.547992653968151</v>
      </c>
      <c r="N622" s="5">
        <f t="shared" si="141"/>
        <v>4.4732572908745487E-7</v>
      </c>
      <c r="O622" s="4">
        <f>SUM($N$54:N622)*0.1+$O$30</f>
        <v>6.8356882175856093E-6</v>
      </c>
      <c r="P622" s="4">
        <f>SUM($O$235:O622)</f>
        <v>7.4748934139592124E-4</v>
      </c>
      <c r="Q622" s="5">
        <f t="shared" si="142"/>
        <v>-7.2826107493843025E-6</v>
      </c>
      <c r="R622" s="4">
        <f>SUM($Q$54:Q622)*0.1+$O$8</f>
        <v>-4.6223002328687422E-5</v>
      </c>
      <c r="S622" s="4">
        <f>SUM($R$235:R622)</f>
        <v>2.4357575333845499E-2</v>
      </c>
      <c r="T622">
        <f t="shared" si="143"/>
        <v>4.6725716449144807E-5</v>
      </c>
      <c r="U622">
        <f t="shared" si="144"/>
        <v>2.4369042173615671E-2</v>
      </c>
      <c r="X622" s="1"/>
    </row>
    <row r="623" spans="1:24" x14ac:dyDescent="0.3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571.48599658184366</v>
      </c>
      <c r="E623">
        <f t="shared" si="132"/>
        <v>-230.67194220781573</v>
      </c>
      <c r="F623">
        <f t="shared" si="133"/>
        <v>37799.298984325142</v>
      </c>
      <c r="G623">
        <f t="shared" si="134"/>
        <v>-6781.755100909907</v>
      </c>
      <c r="H623">
        <f t="shared" si="135"/>
        <v>110227.38601067287</v>
      </c>
      <c r="I623">
        <f t="shared" si="136"/>
        <v>110435.81316309758</v>
      </c>
      <c r="J623" s="41">
        <f t="shared" si="137"/>
        <v>616.28385441375053</v>
      </c>
      <c r="K623">
        <f t="shared" si="138"/>
        <v>41.66259095533033</v>
      </c>
      <c r="L623">
        <f t="shared" si="139"/>
        <v>37.78904886216079</v>
      </c>
      <c r="M623" s="41">
        <f t="shared" si="140"/>
        <v>77.587422478334076</v>
      </c>
      <c r="N623" s="5">
        <f t="shared" si="141"/>
        <v>4.4885243806044957E-7</v>
      </c>
      <c r="O623" s="4">
        <f>SUM($N$54:N623)*0.1+$O$30</f>
        <v>6.8805734613916545E-6</v>
      </c>
      <c r="P623" s="4">
        <f>SUM($O$235:O623)</f>
        <v>7.5436991485731291E-4</v>
      </c>
      <c r="Q623" s="5">
        <f t="shared" si="142"/>
        <v>-7.2954316715569164E-6</v>
      </c>
      <c r="R623" s="4">
        <f>SUM($Q$54:Q623)*0.1+$O$8</f>
        <v>-4.6952545495843111E-5</v>
      </c>
      <c r="S623" s="4">
        <f>SUM($R$235:R623)</f>
        <v>2.4310622788349657E-2</v>
      </c>
      <c r="T623">
        <f t="shared" si="143"/>
        <v>4.7454017951031547E-5</v>
      </c>
      <c r="U623">
        <f t="shared" si="144"/>
        <v>2.4322324196627824E-2</v>
      </c>
      <c r="X623" s="1"/>
    </row>
    <row r="624" spans="1:24" x14ac:dyDescent="0.3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571.48599658184366</v>
      </c>
      <c r="E624">
        <f t="shared" si="132"/>
        <v>-230.67194220781573</v>
      </c>
      <c r="F624">
        <f t="shared" si="133"/>
        <v>37799.298984325142</v>
      </c>
      <c r="G624">
        <f t="shared" si="134"/>
        <v>-6804.8222951306889</v>
      </c>
      <c r="H624">
        <f t="shared" si="135"/>
        <v>110421.09856956685</v>
      </c>
      <c r="I624">
        <f t="shared" si="136"/>
        <v>110630.57721886072</v>
      </c>
      <c r="J624" s="41">
        <f t="shared" si="137"/>
        <v>616.28385441375053</v>
      </c>
      <c r="K624">
        <f t="shared" si="138"/>
        <v>41.736066895386813</v>
      </c>
      <c r="L624">
        <f t="shared" si="139"/>
        <v>37.78904886216079</v>
      </c>
      <c r="M624" s="41">
        <f t="shared" si="140"/>
        <v>77.626902048301076</v>
      </c>
      <c r="N624" s="5">
        <f t="shared" si="141"/>
        <v>4.5037914703344427E-7</v>
      </c>
      <c r="O624" s="4">
        <f>SUM($N$54:N624)*0.1+$O$30</f>
        <v>6.9256113760949981E-6</v>
      </c>
      <c r="P624" s="4">
        <f>SUM($O$235:O624)</f>
        <v>7.6129552623340792E-4</v>
      </c>
      <c r="Q624" s="5">
        <f t="shared" si="142"/>
        <v>-7.3082525937295303E-6</v>
      </c>
      <c r="R624" s="4">
        <f>SUM($Q$54:Q624)*0.1+$O$8</f>
        <v>-4.7683370755216076E-5</v>
      </c>
      <c r="S624" s="4">
        <f>SUM($R$235:R624)</f>
        <v>2.4262939417594442E-2</v>
      </c>
      <c r="T624">
        <f t="shared" si="143"/>
        <v>4.8183689558937805E-5</v>
      </c>
      <c r="U624">
        <f t="shared" si="144"/>
        <v>2.4274880021539161E-2</v>
      </c>
      <c r="X624" s="1"/>
    </row>
    <row r="625" spans="1:24" x14ac:dyDescent="0.3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571.48599658184366</v>
      </c>
      <c r="E625">
        <f t="shared" si="132"/>
        <v>-230.67194220781573</v>
      </c>
      <c r="F625">
        <f t="shared" si="133"/>
        <v>37799.298984325142</v>
      </c>
      <c r="G625">
        <f t="shared" si="134"/>
        <v>-6827.8894893514707</v>
      </c>
      <c r="H625">
        <f t="shared" si="135"/>
        <v>110614.81112846082</v>
      </c>
      <c r="I625">
        <f t="shared" si="136"/>
        <v>110825.34239001409</v>
      </c>
      <c r="J625" s="41">
        <f t="shared" si="137"/>
        <v>616.28385441375053</v>
      </c>
      <c r="K625">
        <f t="shared" si="138"/>
        <v>41.80954325623113</v>
      </c>
      <c r="L625">
        <f t="shared" si="139"/>
        <v>37.78904886216079</v>
      </c>
      <c r="M625" s="41">
        <f t="shared" si="140"/>
        <v>77.666431288008781</v>
      </c>
      <c r="N625" s="5">
        <f t="shared" si="141"/>
        <v>4.5190585600643902E-7</v>
      </c>
      <c r="O625" s="4">
        <f>SUM($N$54:N625)*0.1+$O$30</f>
        <v>6.9708019616956428E-6</v>
      </c>
      <c r="P625" s="4">
        <f>SUM($O$235:O625)</f>
        <v>7.6826632819510356E-4</v>
      </c>
      <c r="Q625" s="5">
        <f t="shared" si="142"/>
        <v>-7.3210735159021433E-6</v>
      </c>
      <c r="R625" s="4">
        <f>SUM($Q$54:Q625)*0.1+$O$8</f>
        <v>-4.8415478106806264E-5</v>
      </c>
      <c r="S625" s="4">
        <f>SUM($R$235:R625)</f>
        <v>2.4214523939487635E-2</v>
      </c>
      <c r="T625">
        <f t="shared" si="143"/>
        <v>4.8914727846527135E-5</v>
      </c>
      <c r="U625">
        <f t="shared" si="144"/>
        <v>2.4226708459199699E-2</v>
      </c>
      <c r="X625" s="1"/>
    </row>
    <row r="626" spans="1:24" x14ac:dyDescent="0.3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571.48599658184366</v>
      </c>
      <c r="E626">
        <f t="shared" si="132"/>
        <v>-230.67194220781573</v>
      </c>
      <c r="F626">
        <f t="shared" si="133"/>
        <v>37799.298984325142</v>
      </c>
      <c r="G626">
        <f t="shared" si="134"/>
        <v>-6850.9566835722526</v>
      </c>
      <c r="H626">
        <f t="shared" si="135"/>
        <v>110808.52368735481</v>
      </c>
      <c r="I626">
        <f t="shared" si="136"/>
        <v>111020.10867068746</v>
      </c>
      <c r="J626" s="41">
        <f t="shared" si="137"/>
        <v>616.28385441375053</v>
      </c>
      <c r="K626">
        <f t="shared" si="138"/>
        <v>41.883020035648713</v>
      </c>
      <c r="L626">
        <f t="shared" si="139"/>
        <v>37.78904886216079</v>
      </c>
      <c r="M626" s="41">
        <f t="shared" si="140"/>
        <v>77.706010121655837</v>
      </c>
      <c r="N626" s="5">
        <f t="shared" si="141"/>
        <v>4.5343256497943371E-7</v>
      </c>
      <c r="O626" s="4">
        <f>SUM($N$54:N626)*0.1+$O$30</f>
        <v>7.016145218193586E-6</v>
      </c>
      <c r="P626" s="4">
        <f>SUM($O$235:O626)</f>
        <v>7.7528247341329714E-4</v>
      </c>
      <c r="Q626" s="5">
        <f t="shared" si="142"/>
        <v>-7.333894438074758E-6</v>
      </c>
      <c r="R626" s="4">
        <f>SUM($Q$54:Q626)*0.1+$O$8</f>
        <v>-4.9148867550613757E-5</v>
      </c>
      <c r="S626" s="4">
        <f>SUM($R$235:R626)</f>
        <v>2.4165375071937022E-2</v>
      </c>
      <c r="T626">
        <f t="shared" si="143"/>
        <v>4.9647129576950916E-5</v>
      </c>
      <c r="U626">
        <f t="shared" si="144"/>
        <v>2.4177808322529505E-2</v>
      </c>
      <c r="X626" s="1"/>
    </row>
    <row r="627" spans="1:24" x14ac:dyDescent="0.3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571.48599658184366</v>
      </c>
      <c r="E627">
        <f t="shared" si="132"/>
        <v>-230.67194220781573</v>
      </c>
      <c r="F627">
        <f t="shared" si="133"/>
        <v>37799.298984325142</v>
      </c>
      <c r="G627">
        <f t="shared" si="134"/>
        <v>-6874.0238777930344</v>
      </c>
      <c r="H627">
        <f t="shared" si="135"/>
        <v>111002.23624624878</v>
      </c>
      <c r="I627">
        <f t="shared" si="136"/>
        <v>111214.87605505162</v>
      </c>
      <c r="J627" s="41">
        <f t="shared" si="137"/>
        <v>616.28385441375053</v>
      </c>
      <c r="K627">
        <f t="shared" si="138"/>
        <v>41.956497231440437</v>
      </c>
      <c r="L627">
        <f t="shared" si="139"/>
        <v>37.78904886216079</v>
      </c>
      <c r="M627" s="41">
        <f t="shared" si="140"/>
        <v>77.745638473500222</v>
      </c>
      <c r="N627" s="5">
        <f t="shared" si="141"/>
        <v>4.5495927395242841E-7</v>
      </c>
      <c r="O627" s="4">
        <f>SUM($N$54:N627)*0.1+$O$30</f>
        <v>7.0616411455888293E-6</v>
      </c>
      <c r="P627" s="4">
        <f>SUM($O$235:O627)</f>
        <v>7.8234411455888595E-4</v>
      </c>
      <c r="Q627" s="5">
        <f t="shared" si="142"/>
        <v>-7.3467153602473702E-6</v>
      </c>
      <c r="R627" s="4">
        <f>SUM($Q$54:Q627)*0.1+$O$8</f>
        <v>-4.9883539086638471E-5</v>
      </c>
      <c r="S627" s="4">
        <f>SUM($R$235:R627)</f>
        <v>2.4115491532850385E-2</v>
      </c>
      <c r="T627">
        <f t="shared" si="143"/>
        <v>5.038089168997767E-5</v>
      </c>
      <c r="U627">
        <f t="shared" si="144"/>
        <v>2.4128178426573433E-2</v>
      </c>
      <c r="X627" s="1"/>
    </row>
    <row r="628" spans="1:24" x14ac:dyDescent="0.3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571.48599658184366</v>
      </c>
      <c r="E628">
        <f t="shared" si="132"/>
        <v>-230.67194220781573</v>
      </c>
      <c r="F628">
        <f t="shared" si="133"/>
        <v>37799.298984325142</v>
      </c>
      <c r="G628">
        <f t="shared" si="134"/>
        <v>-6897.0910720138163</v>
      </c>
      <c r="H628">
        <f t="shared" si="135"/>
        <v>111195.94880514275</v>
      </c>
      <c r="I628">
        <f t="shared" si="136"/>
        <v>111409.64453731813</v>
      </c>
      <c r="J628" s="41">
        <f t="shared" si="137"/>
        <v>616.28385441375053</v>
      </c>
      <c r="K628">
        <f t="shared" si="138"/>
        <v>42.029974841422593</v>
      </c>
      <c r="L628">
        <f t="shared" si="139"/>
        <v>37.78904886216079</v>
      </c>
      <c r="M628" s="41">
        <f t="shared" si="140"/>
        <v>77.785316267859599</v>
      </c>
      <c r="N628" s="5">
        <f t="shared" si="141"/>
        <v>4.5648598292542316E-7</v>
      </c>
      <c r="O628" s="4">
        <f>SUM($N$54:N628)*0.1+$O$30</f>
        <v>7.1072897438813711E-6</v>
      </c>
      <c r="P628" s="4">
        <f>SUM($O$235:O628)</f>
        <v>7.894514043027673E-4</v>
      </c>
      <c r="Q628" s="5">
        <f t="shared" si="142"/>
        <v>-7.3595362824199832E-6</v>
      </c>
      <c r="R628" s="4">
        <f>SUM($Q$54:Q628)*0.1+$O$8</f>
        <v>-5.061949271488049E-5</v>
      </c>
      <c r="S628" s="4">
        <f>SUM($R$235:R628)</f>
        <v>2.4064872040135504E-2</v>
      </c>
      <c r="T628">
        <f t="shared" si="143"/>
        <v>5.1116011290155656E-5</v>
      </c>
      <c r="U628">
        <f t="shared" si="144"/>
        <v>2.4077817588557544E-2</v>
      </c>
      <c r="X628" s="1"/>
    </row>
    <row r="629" spans="1:24" x14ac:dyDescent="0.3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571.48599658184366</v>
      </c>
      <c r="E629">
        <f t="shared" si="132"/>
        <v>-230.67194220781573</v>
      </c>
      <c r="F629">
        <f t="shared" si="133"/>
        <v>37799.298984325142</v>
      </c>
      <c r="G629">
        <f t="shared" si="134"/>
        <v>-6920.1582662345982</v>
      </c>
      <c r="H629">
        <f t="shared" si="135"/>
        <v>111389.66136403674</v>
      </c>
      <c r="I629">
        <f t="shared" si="136"/>
        <v>111604.41411173895</v>
      </c>
      <c r="J629" s="41">
        <f t="shared" si="137"/>
        <v>616.28385441375053</v>
      </c>
      <c r="K629">
        <f t="shared" si="138"/>
        <v>42.103452863426689</v>
      </c>
      <c r="L629">
        <f t="shared" si="139"/>
        <v>37.78904886216079</v>
      </c>
      <c r="M629" s="41">
        <f t="shared" si="140"/>
        <v>77.825043429111687</v>
      </c>
      <c r="N629" s="5">
        <f t="shared" si="141"/>
        <v>4.5801269189841786E-7</v>
      </c>
      <c r="O629" s="4">
        <f>SUM($N$54:N629)*0.1+$O$30</f>
        <v>7.153091013071214E-6</v>
      </c>
      <c r="P629" s="4">
        <f>SUM($O$235:O629)</f>
        <v>7.9660449531583849E-4</v>
      </c>
      <c r="Q629" s="5">
        <f t="shared" si="142"/>
        <v>-7.3723572045925979E-6</v>
      </c>
      <c r="R629" s="4">
        <f>SUM($Q$54:Q629)*0.1+$O$8</f>
        <v>-5.1356728435339731E-5</v>
      </c>
      <c r="S629" s="4">
        <f>SUM($R$235:R629)</f>
        <v>2.4013515311700165E-2</v>
      </c>
      <c r="T629">
        <f t="shared" si="143"/>
        <v>5.1852485635912504E-5</v>
      </c>
      <c r="U629">
        <f t="shared" si="144"/>
        <v>2.4026724627947433E-2</v>
      </c>
      <c r="X629" s="1"/>
    </row>
    <row r="630" spans="1:24" x14ac:dyDescent="0.3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571.48599658184366</v>
      </c>
      <c r="E630">
        <f t="shared" si="132"/>
        <v>-230.67194220781573</v>
      </c>
      <c r="F630">
        <f t="shared" si="133"/>
        <v>37799.298984325142</v>
      </c>
      <c r="G630">
        <f t="shared" si="134"/>
        <v>-6943.22546045538</v>
      </c>
      <c r="H630">
        <f t="shared" si="135"/>
        <v>111583.37392293071</v>
      </c>
      <c r="I630">
        <f t="shared" si="136"/>
        <v>111799.18477260596</v>
      </c>
      <c r="J630" s="41">
        <f t="shared" si="137"/>
        <v>616.28385441375053</v>
      </c>
      <c r="K630">
        <f t="shared" si="138"/>
        <v>42.176931295299305</v>
      </c>
      <c r="L630">
        <f t="shared" si="139"/>
        <v>37.78904886216079</v>
      </c>
      <c r="M630" s="41">
        <f t="shared" si="140"/>
        <v>77.864819881694487</v>
      </c>
      <c r="N630" s="5">
        <f t="shared" si="141"/>
        <v>4.5953940087141256E-7</v>
      </c>
      <c r="O630" s="4">
        <f>SUM($N$54:N630)*0.1+$O$30</f>
        <v>7.1990449531583553E-6</v>
      </c>
      <c r="P630" s="4">
        <f>SUM($O$235:O630)</f>
        <v>8.0380354026899682E-4</v>
      </c>
      <c r="Q630" s="5">
        <f t="shared" si="142"/>
        <v>-7.3851781267652109E-6</v>
      </c>
      <c r="R630" s="4">
        <f>SUM($Q$54:Q630)*0.1+$O$8</f>
        <v>-5.2095246248016249E-5</v>
      </c>
      <c r="S630" s="4">
        <f>SUM($R$235:R630)</f>
        <v>2.3961420065452148E-2</v>
      </c>
      <c r="T630">
        <f t="shared" si="143"/>
        <v>5.2590312129507709E-5</v>
      </c>
      <c r="U630">
        <f t="shared" si="144"/>
        <v>2.3974898366508287E-2</v>
      </c>
      <c r="X630" s="1"/>
    </row>
    <row r="631" spans="1:24" x14ac:dyDescent="0.3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571.48599658184366</v>
      </c>
      <c r="E631">
        <f t="shared" ref="E631:E694" si="148">IF(B631&lt;$B$41,$B$14,IF(AND($B$41&lt;=B631,B631&lt;$B$41+$G$8),$B$14+$B$17,$B$14+$B$17+$B$11))</f>
        <v>-230.67194220781573</v>
      </c>
      <c r="F631">
        <f t="shared" ref="F631:F694" si="149">IF(B631&lt;$B$41,-$G$6*$B$13,IF(AND($B$41&lt;=B631,B631&lt;$B$41+$G$8),-$G$6*$B$13,-$G$6*$B$13-$G$5*$B$10))</f>
        <v>37799.298984325142</v>
      </c>
      <c r="G631">
        <f t="shared" ref="G631:G694" si="150">IF(B631&lt;$B$41,$B$14*B631,IF(AND($B$41&lt;=B631,B631&lt;$B$41+$G$8),$B$14*B631-(-B631+$B$41)*$B$17,$B$14*B631-(-B631+$B$41)*$B$17-(-B631+$B$41+$G$8)*$B$11+$G$5*$B$12))</f>
        <v>-6966.2926546761619</v>
      </c>
      <c r="H631">
        <f t="shared" ref="H631:H694" si="151">IF(B631&lt;$B$41,-$B$13*B631,IF(AND($B$41&lt;=B631,B631&lt;=$B$41+$G$8),-$B$13*B631+(-B631+B618)*B593,-$B$13*B631+(-B631+$B$41)*$B$16+(-B631+$B$41+$G$8)*$B$10))</f>
        <v>111777.08648182469</v>
      </c>
      <c r="I631">
        <f t="shared" ref="I631:I694" si="152">SQRT(SUMSQ(H631,G631))</f>
        <v>111993.95651425085</v>
      </c>
      <c r="J631" s="41">
        <f t="shared" ref="J631:J694" si="153">SQRT(SUMSQ(D631:E631))</f>
        <v>616.28385441375053</v>
      </c>
      <c r="K631">
        <f t="shared" ref="K631:K694" si="154">32*I631/(PI()*$G$13^3)</f>
        <v>42.250410134902033</v>
      </c>
      <c r="L631">
        <f t="shared" ref="L631:L694" si="155">16*F631/(PI()*$G$13^3)*$G$23</f>
        <v>37.78904886216079</v>
      </c>
      <c r="M631" s="41">
        <f t="shared" ref="M631:M694" si="156">SQRT(K631^2+3*L631^2)</f>
        <v>77.904645550106707</v>
      </c>
      <c r="N631" s="5">
        <f t="shared" ref="N631:N694" si="157">-G631/($G$15*$B$42)</f>
        <v>4.6106610984440731E-7</v>
      </c>
      <c r="O631" s="4">
        <f>SUM($N$54:N631)*0.1+$O$30</f>
        <v>7.2451515641427959E-6</v>
      </c>
      <c r="P631" s="4">
        <f>SUM($O$235:O631)</f>
        <v>8.1104869183313958E-4</v>
      </c>
      <c r="Q631" s="5">
        <f t="shared" ref="Q631:Q694" si="158">-H631/($B$42*$G$15)</f>
        <v>-7.3979990489378248E-6</v>
      </c>
      <c r="R631" s="4">
        <f>SUM($Q$54:Q631)*0.1+$O$8</f>
        <v>-5.2835046152910044E-5</v>
      </c>
      <c r="S631" s="4">
        <f>SUM($R$235:R631)</f>
        <v>2.3908585019299239E-2</v>
      </c>
      <c r="T631">
        <f t="shared" ref="T631:T694" si="159">SQRT(SUMSQ(O631,R631))</f>
        <v>5.3329488307760232E-5</v>
      </c>
      <c r="U631">
        <f t="shared" ref="U631:U694" si="160">SQRT(S631^2+P631^2)</f>
        <v>2.3922337628367013E-2</v>
      </c>
      <c r="X631" s="1"/>
    </row>
    <row r="632" spans="1:24" x14ac:dyDescent="0.3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571.48599658184366</v>
      </c>
      <c r="E632">
        <f t="shared" si="148"/>
        <v>-230.67194220781573</v>
      </c>
      <c r="F632">
        <f t="shared" si="149"/>
        <v>37799.298984325142</v>
      </c>
      <c r="G632">
        <f t="shared" si="150"/>
        <v>-6989.3598488969437</v>
      </c>
      <c r="H632">
        <f t="shared" si="151"/>
        <v>111970.79904071867</v>
      </c>
      <c r="I632">
        <f t="shared" si="152"/>
        <v>112188.72933104455</v>
      </c>
      <c r="J632" s="41">
        <f t="shared" si="153"/>
        <v>616.28385441375053</v>
      </c>
      <c r="K632">
        <f t="shared" si="154"/>
        <v>42.323889380111275</v>
      </c>
      <c r="L632">
        <f t="shared" si="155"/>
        <v>37.78904886216079</v>
      </c>
      <c r="M632" s="41">
        <f t="shared" si="156"/>
        <v>77.944520358907994</v>
      </c>
      <c r="N632" s="5">
        <f t="shared" si="157"/>
        <v>4.6259281881740201E-7</v>
      </c>
      <c r="O632" s="4">
        <f>SUM($N$54:N632)*0.1+$O$30</f>
        <v>7.2914108460245368E-6</v>
      </c>
      <c r="P632" s="4">
        <f>SUM($O$235:O632)</f>
        <v>8.1834010267916408E-4</v>
      </c>
      <c r="Q632" s="5">
        <f t="shared" si="158"/>
        <v>-7.4108199711104378E-6</v>
      </c>
      <c r="R632" s="4">
        <f>SUM($Q$54:Q632)*0.1+$O$8</f>
        <v>-5.3576128150021062E-5</v>
      </c>
      <c r="S632" s="4">
        <f>SUM($R$235:R632)</f>
        <v>2.3855008891149217E-2</v>
      </c>
      <c r="T632">
        <f t="shared" si="159"/>
        <v>5.4070011833483109E-5</v>
      </c>
      <c r="U632">
        <f t="shared" si="160"/>
        <v>2.3869041240076258E-2</v>
      </c>
      <c r="X632" s="1"/>
    </row>
    <row r="633" spans="1:24" x14ac:dyDescent="0.3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571.48599658184366</v>
      </c>
      <c r="E633">
        <f t="shared" si="148"/>
        <v>-230.67194220781573</v>
      </c>
      <c r="F633">
        <f t="shared" si="149"/>
        <v>37799.298984325142</v>
      </c>
      <c r="G633">
        <f t="shared" si="150"/>
        <v>-7012.4270431177256</v>
      </c>
      <c r="H633">
        <f t="shared" si="151"/>
        <v>112164.51159961266</v>
      </c>
      <c r="I633">
        <f t="shared" si="152"/>
        <v>112383.50321739704</v>
      </c>
      <c r="J633" s="41">
        <f t="shared" si="153"/>
        <v>616.28385441375053</v>
      </c>
      <c r="K633">
        <f t="shared" si="154"/>
        <v>42.397369028818161</v>
      </c>
      <c r="L633">
        <f t="shared" si="155"/>
        <v>37.78904886216079</v>
      </c>
      <c r="M633" s="41">
        <f t="shared" si="156"/>
        <v>77.984444232719369</v>
      </c>
      <c r="N633" s="5">
        <f t="shared" si="157"/>
        <v>4.6411952779039676E-7</v>
      </c>
      <c r="O633" s="4">
        <f>SUM($N$54:N633)*0.1+$O$30</f>
        <v>7.337822798803577E-6</v>
      </c>
      <c r="P633" s="4">
        <f>SUM($O$235:O633)</f>
        <v>8.2567792547796762E-4</v>
      </c>
      <c r="Q633" s="5">
        <f t="shared" si="158"/>
        <v>-7.4236408932830517E-6</v>
      </c>
      <c r="R633" s="4">
        <f>SUM($Q$54:Q633)*0.1+$O$8</f>
        <v>-5.4318492239349383E-5</v>
      </c>
      <c r="S633" s="4">
        <f>SUM($R$235:R633)</f>
        <v>2.3800690398909866E-2</v>
      </c>
      <c r="T633">
        <f t="shared" si="159"/>
        <v>5.4811880487563103E-5</v>
      </c>
      <c r="U633">
        <f t="shared" si="160"/>
        <v>2.3815008030680606E-2</v>
      </c>
      <c r="X633" s="1"/>
    </row>
    <row r="634" spans="1:24" x14ac:dyDescent="0.3">
      <c r="A634" s="7"/>
      <c r="B634">
        <f t="shared" si="145"/>
        <v>58.000000000000554</v>
      </c>
      <c r="C634">
        <f t="shared" si="146"/>
        <v>0</v>
      </c>
      <c r="D634">
        <f t="shared" si="147"/>
        <v>1176.2747803310458</v>
      </c>
      <c r="E634">
        <f t="shared" si="148"/>
        <v>-484.8505313587176</v>
      </c>
      <c r="F634">
        <f t="shared" si="149"/>
        <v>0</v>
      </c>
      <c r="G634">
        <f t="shared" si="150"/>
        <v>14787.941206440621</v>
      </c>
      <c r="H634">
        <f t="shared" si="151"/>
        <v>35876.380800096274</v>
      </c>
      <c r="I634">
        <f t="shared" si="152"/>
        <v>38804.611896508657</v>
      </c>
      <c r="J634" s="41">
        <f t="shared" si="153"/>
        <v>1272.282357262601</v>
      </c>
      <c r="K634">
        <f t="shared" si="154"/>
        <v>14.639278928810478</v>
      </c>
      <c r="L634">
        <f t="shared" si="155"/>
        <v>0</v>
      </c>
      <c r="M634" s="41">
        <f t="shared" si="156"/>
        <v>14.639278928810478</v>
      </c>
      <c r="N634" s="5">
        <f t="shared" si="157"/>
        <v>-9.7874419905179011E-7</v>
      </c>
      <c r="O634" s="4">
        <f>SUM($N$54:N634)*0.1+$O$30</f>
        <v>7.2399483788983977E-6</v>
      </c>
      <c r="P634" s="4">
        <f>SUM($O$235:O634)</f>
        <v>8.3291787385686607E-4</v>
      </c>
      <c r="Q634" s="5">
        <f t="shared" si="158"/>
        <v>-2.3744887202942127E-6</v>
      </c>
      <c r="R634" s="4">
        <f>SUM($Q$54:Q634)*0.1+$O$8</f>
        <v>-5.4555941111378791E-5</v>
      </c>
      <c r="S634" s="4">
        <f>SUM($R$235:R634)</f>
        <v>2.3746134457798489E-2</v>
      </c>
      <c r="T634">
        <f t="shared" si="159"/>
        <v>5.5034239915504816E-5</v>
      </c>
      <c r="U634">
        <f t="shared" si="160"/>
        <v>2.3760737654215092E-2</v>
      </c>
      <c r="X634" s="1"/>
    </row>
    <row r="635" spans="1:24" x14ac:dyDescent="0.3">
      <c r="A635" s="7"/>
      <c r="B635">
        <f t="shared" si="145"/>
        <v>58.100000000000556</v>
      </c>
      <c r="C635">
        <f t="shared" si="146"/>
        <v>0</v>
      </c>
      <c r="D635">
        <f t="shared" si="147"/>
        <v>1176.2747803310458</v>
      </c>
      <c r="E635">
        <f t="shared" si="148"/>
        <v>-484.8505313587176</v>
      </c>
      <c r="F635">
        <f t="shared" si="149"/>
        <v>0</v>
      </c>
      <c r="G635">
        <f t="shared" si="150"/>
        <v>14739.456153304747</v>
      </c>
      <c r="H635">
        <f t="shared" si="151"/>
        <v>35758.753322063145</v>
      </c>
      <c r="I635">
        <f t="shared" si="152"/>
        <v>38677.383660782369</v>
      </c>
      <c r="J635" s="41">
        <f t="shared" si="153"/>
        <v>1272.282357262601</v>
      </c>
      <c r="K635">
        <f t="shared" si="154"/>
        <v>14.5912812929783</v>
      </c>
      <c r="L635">
        <f t="shared" si="155"/>
        <v>0</v>
      </c>
      <c r="M635" s="41">
        <f t="shared" si="156"/>
        <v>14.5912812929783</v>
      </c>
      <c r="N635" s="5">
        <f t="shared" si="157"/>
        <v>-9.7553520167784947E-7</v>
      </c>
      <c r="O635" s="4">
        <f>SUM($N$54:N635)*0.1+$O$30</f>
        <v>7.1423948587306119E-6</v>
      </c>
      <c r="P635" s="4">
        <f>SUM($O$235:O635)</f>
        <v>8.4006026871559665E-4</v>
      </c>
      <c r="Q635" s="5">
        <f t="shared" si="158"/>
        <v>-2.3667035113752134E-6</v>
      </c>
      <c r="R635" s="4">
        <f>SUM($Q$54:Q635)*0.1+$O$8</f>
        <v>-5.4792611462516321E-5</v>
      </c>
      <c r="S635" s="4">
        <f>SUM($R$235:R635)</f>
        <v>2.3691341846335971E-2</v>
      </c>
      <c r="T635">
        <f t="shared" si="159"/>
        <v>5.5256167757095644E-5</v>
      </c>
      <c r="U635">
        <f t="shared" si="160"/>
        <v>2.3706230820926055E-2</v>
      </c>
      <c r="X635" s="1"/>
    </row>
    <row r="636" spans="1:24" x14ac:dyDescent="0.3">
      <c r="A636" s="7"/>
      <c r="B636">
        <f t="shared" si="145"/>
        <v>58.200000000000557</v>
      </c>
      <c r="C636">
        <f t="shared" si="146"/>
        <v>0</v>
      </c>
      <c r="D636">
        <f t="shared" si="147"/>
        <v>1176.2747803310458</v>
      </c>
      <c r="E636">
        <f t="shared" si="148"/>
        <v>-484.8505313587176</v>
      </c>
      <c r="F636">
        <f t="shared" si="149"/>
        <v>0</v>
      </c>
      <c r="G636">
        <f t="shared" si="150"/>
        <v>14690.971100168874</v>
      </c>
      <c r="H636">
        <f t="shared" si="151"/>
        <v>35641.125844030052</v>
      </c>
      <c r="I636">
        <f t="shared" si="152"/>
        <v>38550.155425056124</v>
      </c>
      <c r="J636" s="41">
        <f t="shared" si="153"/>
        <v>1272.282357262601</v>
      </c>
      <c r="K636">
        <f t="shared" si="154"/>
        <v>14.543283657146141</v>
      </c>
      <c r="L636">
        <f t="shared" si="155"/>
        <v>0</v>
      </c>
      <c r="M636" s="41">
        <f t="shared" si="156"/>
        <v>14.543283657146141</v>
      </c>
      <c r="N636" s="5">
        <f t="shared" si="157"/>
        <v>-9.7232620430390904E-7</v>
      </c>
      <c r="O636" s="4">
        <f>SUM($N$54:N636)*0.1+$O$30</f>
        <v>7.045162238300221E-6</v>
      </c>
      <c r="P636" s="4">
        <f>SUM($O$235:O636)</f>
        <v>8.4710543095389682E-4</v>
      </c>
      <c r="Q636" s="5">
        <f t="shared" si="158"/>
        <v>-2.3589183024562167E-6</v>
      </c>
      <c r="R636" s="4">
        <f>SUM($Q$54:Q636)*0.1+$O$8</f>
        <v>-5.5028503292761947E-5</v>
      </c>
      <c r="S636" s="4">
        <f>SUM($R$235:R636)</f>
        <v>2.3636313343043211E-2</v>
      </c>
      <c r="T636">
        <f t="shared" si="159"/>
        <v>5.5477657535313115E-5</v>
      </c>
      <c r="U636">
        <f t="shared" si="160"/>
        <v>2.3651488242004436E-2</v>
      </c>
      <c r="X636" s="1"/>
    </row>
    <row r="637" spans="1:24" x14ac:dyDescent="0.3">
      <c r="A637" s="7"/>
      <c r="B637">
        <f t="shared" si="145"/>
        <v>58.300000000000558</v>
      </c>
      <c r="C637">
        <f t="shared" si="146"/>
        <v>0</v>
      </c>
      <c r="D637">
        <f t="shared" si="147"/>
        <v>1176.2747803310458</v>
      </c>
      <c r="E637">
        <f t="shared" si="148"/>
        <v>-484.8505313587176</v>
      </c>
      <c r="F637">
        <f t="shared" si="149"/>
        <v>0</v>
      </c>
      <c r="G637">
        <f t="shared" si="150"/>
        <v>14642.486047033002</v>
      </c>
      <c r="H637">
        <f t="shared" si="151"/>
        <v>35523.498365996937</v>
      </c>
      <c r="I637">
        <f t="shared" si="152"/>
        <v>38422.92718932985</v>
      </c>
      <c r="J637" s="41">
        <f t="shared" si="153"/>
        <v>1272.282357262601</v>
      </c>
      <c r="K637">
        <f t="shared" si="154"/>
        <v>14.495286021313969</v>
      </c>
      <c r="L637">
        <f t="shared" si="155"/>
        <v>0</v>
      </c>
      <c r="M637" s="41">
        <f t="shared" si="156"/>
        <v>14.495286021313969</v>
      </c>
      <c r="N637" s="5">
        <f t="shared" si="157"/>
        <v>-9.6911720692996882E-7</v>
      </c>
      <c r="O637" s="4">
        <f>SUM($N$54:N637)*0.1+$O$30</f>
        <v>6.9482505176072244E-6</v>
      </c>
      <c r="P637" s="4">
        <f>SUM($O$235:O637)</f>
        <v>8.5405368147150403E-4</v>
      </c>
      <c r="Q637" s="5">
        <f t="shared" si="158"/>
        <v>-2.3511330935372187E-6</v>
      </c>
      <c r="R637" s="4">
        <f>SUM($Q$54:Q637)*0.1+$O$8</f>
        <v>-5.5263616602115669E-5</v>
      </c>
      <c r="S637" s="4">
        <f>SUM($R$235:R637)</f>
        <v>2.3581049726441095E-2</v>
      </c>
      <c r="T637">
        <f t="shared" si="159"/>
        <v>5.5698702904116749E-5</v>
      </c>
      <c r="U637">
        <f t="shared" si="160"/>
        <v>2.3596510629576628E-2</v>
      </c>
      <c r="X637" s="1"/>
    </row>
    <row r="638" spans="1:24" x14ac:dyDescent="0.3">
      <c r="A638" s="7"/>
      <c r="B638">
        <f t="shared" si="145"/>
        <v>58.40000000000056</v>
      </c>
      <c r="C638">
        <f t="shared" si="146"/>
        <v>0</v>
      </c>
      <c r="D638">
        <f t="shared" si="147"/>
        <v>1176.2747803310458</v>
      </c>
      <c r="E638">
        <f t="shared" si="148"/>
        <v>-484.8505313587176</v>
      </c>
      <c r="F638">
        <f t="shared" si="149"/>
        <v>0</v>
      </c>
      <c r="G638">
        <f t="shared" si="150"/>
        <v>14594.000993897131</v>
      </c>
      <c r="H638">
        <f t="shared" si="151"/>
        <v>35405.870887963843</v>
      </c>
      <c r="I638">
        <f t="shared" si="152"/>
        <v>38295.698953603605</v>
      </c>
      <c r="J638" s="41">
        <f t="shared" si="153"/>
        <v>1272.282357262601</v>
      </c>
      <c r="K638">
        <f t="shared" si="154"/>
        <v>14.447288385481809</v>
      </c>
      <c r="L638">
        <f t="shared" si="155"/>
        <v>0</v>
      </c>
      <c r="M638" s="41">
        <f t="shared" si="156"/>
        <v>14.447288385481809</v>
      </c>
      <c r="N638" s="5">
        <f t="shared" si="157"/>
        <v>-9.6590820955602839E-7</v>
      </c>
      <c r="O638" s="4">
        <f>SUM($N$54:N638)*0.1+$O$30</f>
        <v>6.8516596966516219E-6</v>
      </c>
      <c r="P638" s="4">
        <f>SUM($O$235:O638)</f>
        <v>8.609053411681556E-4</v>
      </c>
      <c r="Q638" s="5">
        <f t="shared" si="158"/>
        <v>-2.3433478846182215E-6</v>
      </c>
      <c r="R638" s="4">
        <f>SUM($Q$54:Q638)*0.1+$O$8</f>
        <v>-5.5497951390577513E-5</v>
      </c>
      <c r="S638" s="4">
        <f>SUM($R$235:R638)</f>
        <v>2.3525551775050516E-2</v>
      </c>
      <c r="T638">
        <f t="shared" si="159"/>
        <v>5.591929764535339E-5</v>
      </c>
      <c r="U638">
        <f t="shared" si="160"/>
        <v>2.3541298696695436E-2</v>
      </c>
      <c r="X638" s="1"/>
    </row>
    <row r="639" spans="1:24" x14ac:dyDescent="0.3">
      <c r="A639" s="7"/>
      <c r="B639">
        <f t="shared" si="145"/>
        <v>58.500000000000561</v>
      </c>
      <c r="C639">
        <f t="shared" si="146"/>
        <v>0</v>
      </c>
      <c r="D639">
        <f t="shared" si="147"/>
        <v>1176.2747803310458</v>
      </c>
      <c r="E639">
        <f t="shared" si="148"/>
        <v>-484.8505313587176</v>
      </c>
      <c r="F639">
        <f t="shared" si="149"/>
        <v>0</v>
      </c>
      <c r="G639">
        <f t="shared" si="150"/>
        <v>14545.515940761257</v>
      </c>
      <c r="H639">
        <f t="shared" si="151"/>
        <v>35288.243409930728</v>
      </c>
      <c r="I639">
        <f t="shared" si="152"/>
        <v>38168.470717877331</v>
      </c>
      <c r="J639" s="41">
        <f t="shared" si="153"/>
        <v>1272.282357262601</v>
      </c>
      <c r="K639">
        <f t="shared" si="154"/>
        <v>14.399290749649637</v>
      </c>
      <c r="L639">
        <f t="shared" si="155"/>
        <v>0</v>
      </c>
      <c r="M639" s="41">
        <f t="shared" si="156"/>
        <v>14.399290749649637</v>
      </c>
      <c r="N639" s="5">
        <f t="shared" si="157"/>
        <v>-9.6269921218208795E-7</v>
      </c>
      <c r="O639" s="4">
        <f>SUM($N$54:N639)*0.1+$O$30</f>
        <v>6.7553897754334136E-6</v>
      </c>
      <c r="P639" s="4">
        <f>SUM($O$235:O639)</f>
        <v>8.6766073094358899E-4</v>
      </c>
      <c r="Q639" s="5">
        <f t="shared" si="158"/>
        <v>-2.3355626756992235E-6</v>
      </c>
      <c r="R639" s="4">
        <f>SUM($Q$54:Q639)*0.1+$O$8</f>
        <v>-5.5731507658147425E-5</v>
      </c>
      <c r="S639" s="4">
        <f>SUM($R$235:R639)</f>
        <v>2.3469820267392368E-2</v>
      </c>
      <c r="T639">
        <f t="shared" si="159"/>
        <v>5.6139435665743694E-5</v>
      </c>
      <c r="U639">
        <f t="shared" si="160"/>
        <v>2.3485853157331184E-2</v>
      </c>
      <c r="X639" s="1"/>
    </row>
    <row r="640" spans="1:24" x14ac:dyDescent="0.3">
      <c r="A640" s="7"/>
      <c r="B640">
        <f t="shared" si="145"/>
        <v>58.600000000000563</v>
      </c>
      <c r="C640">
        <f t="shared" si="146"/>
        <v>0</v>
      </c>
      <c r="D640">
        <f t="shared" si="147"/>
        <v>1176.2747803310458</v>
      </c>
      <c r="E640">
        <f t="shared" si="148"/>
        <v>-484.8505313587176</v>
      </c>
      <c r="F640">
        <f t="shared" si="149"/>
        <v>0</v>
      </c>
      <c r="G640">
        <f t="shared" si="150"/>
        <v>14497.030887625384</v>
      </c>
      <c r="H640">
        <f t="shared" si="151"/>
        <v>35170.615931897621</v>
      </c>
      <c r="I640">
        <f t="shared" si="152"/>
        <v>38041.242482151072</v>
      </c>
      <c r="J640" s="41">
        <f t="shared" si="153"/>
        <v>1272.282357262601</v>
      </c>
      <c r="K640">
        <f t="shared" si="154"/>
        <v>14.351293113817471</v>
      </c>
      <c r="L640">
        <f t="shared" si="155"/>
        <v>0</v>
      </c>
      <c r="M640" s="41">
        <f t="shared" si="156"/>
        <v>14.351293113817471</v>
      </c>
      <c r="N640" s="5">
        <f t="shared" si="157"/>
        <v>-9.5949021480814752E-7</v>
      </c>
      <c r="O640" s="4">
        <f>SUM($N$54:N640)*0.1+$O$30</f>
        <v>6.6594407539525987E-6</v>
      </c>
      <c r="P640" s="4">
        <f>SUM($O$235:O640)</f>
        <v>8.7432017169754154E-4</v>
      </c>
      <c r="Q640" s="5">
        <f t="shared" si="158"/>
        <v>-2.3277774667802255E-6</v>
      </c>
      <c r="R640" s="4">
        <f>SUM($Q$54:Q640)*0.1+$O$8</f>
        <v>-5.5964285404825432E-5</v>
      </c>
      <c r="S640" s="4">
        <f>SUM($R$235:R640)</f>
        <v>2.3413855981987541E-2</v>
      </c>
      <c r="T640">
        <f t="shared" si="159"/>
        <v>5.6359110993948103E-5</v>
      </c>
      <c r="U640">
        <f t="shared" si="160"/>
        <v>2.3430174726362819E-2</v>
      </c>
      <c r="X640" s="1"/>
    </row>
    <row r="641" spans="1:24" x14ac:dyDescent="0.3">
      <c r="A641" s="7"/>
      <c r="B641">
        <f t="shared" si="145"/>
        <v>58.700000000000564</v>
      </c>
      <c r="C641">
        <f t="shared" si="146"/>
        <v>0</v>
      </c>
      <c r="D641">
        <f t="shared" si="147"/>
        <v>1176.2747803310458</v>
      </c>
      <c r="E641">
        <f t="shared" si="148"/>
        <v>-484.8505313587176</v>
      </c>
      <c r="F641">
        <f t="shared" si="149"/>
        <v>0</v>
      </c>
      <c r="G641">
        <f t="shared" si="150"/>
        <v>14448.545834489512</v>
      </c>
      <c r="H641">
        <f t="shared" si="151"/>
        <v>35052.98845386452</v>
      </c>
      <c r="I641">
        <f t="shared" si="152"/>
        <v>37914.014246424813</v>
      </c>
      <c r="J641" s="41">
        <f t="shared" si="153"/>
        <v>1272.282357262601</v>
      </c>
      <c r="K641">
        <f t="shared" si="154"/>
        <v>14.303295477985305</v>
      </c>
      <c r="L641">
        <f t="shared" si="155"/>
        <v>0</v>
      </c>
      <c r="M641" s="41">
        <f t="shared" si="156"/>
        <v>14.303295477985305</v>
      </c>
      <c r="N641" s="5">
        <f t="shared" si="157"/>
        <v>-9.5628121743420709E-7</v>
      </c>
      <c r="O641" s="4">
        <f>SUM($N$54:N641)*0.1+$O$30</f>
        <v>6.563812632209178E-6</v>
      </c>
      <c r="P641" s="4">
        <f>SUM($O$235:O641)</f>
        <v>8.8088398432975069E-4</v>
      </c>
      <c r="Q641" s="5">
        <f t="shared" si="158"/>
        <v>-2.3199922578612284E-6</v>
      </c>
      <c r="R641" s="4">
        <f>SUM($Q$54:Q641)*0.1+$O$8</f>
        <v>-5.6196284630611535E-5</v>
      </c>
      <c r="S641" s="4">
        <f>SUM($R$235:R641)</f>
        <v>2.3357659697356929E-2</v>
      </c>
      <c r="T641">
        <f t="shared" si="159"/>
        <v>5.6578317777709291E-5</v>
      </c>
      <c r="U641">
        <f t="shared" si="160"/>
        <v>2.3374264119569214E-2</v>
      </c>
      <c r="X641" s="1"/>
    </row>
    <row r="642" spans="1:24" x14ac:dyDescent="0.3">
      <c r="A642" s="7"/>
      <c r="B642">
        <f t="shared" si="145"/>
        <v>58.800000000000566</v>
      </c>
      <c r="C642">
        <f t="shared" si="146"/>
        <v>0</v>
      </c>
      <c r="D642">
        <f t="shared" si="147"/>
        <v>1176.2747803310458</v>
      </c>
      <c r="E642">
        <f t="shared" si="148"/>
        <v>-484.8505313587176</v>
      </c>
      <c r="F642">
        <f t="shared" si="149"/>
        <v>0</v>
      </c>
      <c r="G642">
        <f t="shared" si="150"/>
        <v>14400.060781353641</v>
      </c>
      <c r="H642">
        <f t="shared" si="151"/>
        <v>34935.360975831412</v>
      </c>
      <c r="I642">
        <f t="shared" si="152"/>
        <v>37786.786010698554</v>
      </c>
      <c r="J642" s="41">
        <f t="shared" si="153"/>
        <v>1272.282357262601</v>
      </c>
      <c r="K642">
        <f t="shared" si="154"/>
        <v>14.255297842153139</v>
      </c>
      <c r="L642">
        <f t="shared" si="155"/>
        <v>0</v>
      </c>
      <c r="M642" s="41">
        <f t="shared" si="156"/>
        <v>14.255297842153139</v>
      </c>
      <c r="N642" s="5">
        <f t="shared" si="157"/>
        <v>-9.5307222006026687E-7</v>
      </c>
      <c r="O642" s="4">
        <f>SUM($N$54:N642)*0.1+$O$30</f>
        <v>6.4685054102031506E-6</v>
      </c>
      <c r="P642" s="4">
        <f>SUM($O$235:O642)</f>
        <v>8.8735248973995388E-4</v>
      </c>
      <c r="Q642" s="5">
        <f t="shared" si="158"/>
        <v>-2.3122070489422308E-6</v>
      </c>
      <c r="R642" s="4">
        <f>SUM($Q$54:Q642)*0.1+$O$8</f>
        <v>-5.6427505335505761E-5</v>
      </c>
      <c r="S642" s="4">
        <f>SUM($R$235:R642)</f>
        <v>2.3301232192021421E-2</v>
      </c>
      <c r="T642">
        <f t="shared" si="159"/>
        <v>5.6797050281069684E-5</v>
      </c>
      <c r="U642">
        <f t="shared" si="160"/>
        <v>2.3318122053620507E-2</v>
      </c>
      <c r="X642" s="1"/>
    </row>
    <row r="643" spans="1:24" x14ac:dyDescent="0.3">
      <c r="A643" s="7"/>
      <c r="B643">
        <f t="shared" si="145"/>
        <v>58.900000000000567</v>
      </c>
      <c r="C643">
        <f t="shared" si="146"/>
        <v>0</v>
      </c>
      <c r="D643">
        <f t="shared" si="147"/>
        <v>1176.2747803310458</v>
      </c>
      <c r="E643">
        <f t="shared" si="148"/>
        <v>-484.8505313587176</v>
      </c>
      <c r="F643">
        <f t="shared" si="149"/>
        <v>0</v>
      </c>
      <c r="G643">
        <f t="shared" si="150"/>
        <v>14351.575728217767</v>
      </c>
      <c r="H643">
        <f t="shared" si="151"/>
        <v>34817.733497798312</v>
      </c>
      <c r="I643">
        <f t="shared" si="152"/>
        <v>37659.557774972294</v>
      </c>
      <c r="J643" s="41">
        <f t="shared" si="153"/>
        <v>1272.282357262601</v>
      </c>
      <c r="K643">
        <f t="shared" si="154"/>
        <v>14.207300206320973</v>
      </c>
      <c r="L643">
        <f t="shared" si="155"/>
        <v>0</v>
      </c>
      <c r="M643" s="41">
        <f t="shared" si="156"/>
        <v>14.207300206320973</v>
      </c>
      <c r="N643" s="5">
        <f t="shared" si="157"/>
        <v>-9.4986322268632634E-7</v>
      </c>
      <c r="O643" s="4">
        <f>SUM($N$54:N643)*0.1+$O$30</f>
        <v>6.3735190879345174E-6</v>
      </c>
      <c r="P643" s="4">
        <f>SUM($O$235:O643)</f>
        <v>8.9372600882788836E-4</v>
      </c>
      <c r="Q643" s="5">
        <f t="shared" si="158"/>
        <v>-2.3044218400232332E-6</v>
      </c>
      <c r="R643" s="4">
        <f>SUM($Q$54:Q643)*0.1+$O$8</f>
        <v>-5.6657947519508082E-5</v>
      </c>
      <c r="S643" s="4">
        <f>SUM($R$235:R643)</f>
        <v>2.3244574244501912E-2</v>
      </c>
      <c r="T643">
        <f t="shared" si="159"/>
        <v>5.7015302881661499E-5</v>
      </c>
      <c r="U643">
        <f t="shared" si="160"/>
        <v>2.3261749246069545E-2</v>
      </c>
      <c r="X643" s="1"/>
    </row>
    <row r="644" spans="1:24" x14ac:dyDescent="0.3">
      <c r="A644" s="7"/>
      <c r="B644">
        <f t="shared" si="145"/>
        <v>59.000000000000568</v>
      </c>
      <c r="C644">
        <f t="shared" si="146"/>
        <v>0</v>
      </c>
      <c r="D644">
        <f t="shared" si="147"/>
        <v>1176.2747803310458</v>
      </c>
      <c r="E644">
        <f t="shared" si="148"/>
        <v>-484.8505313587176</v>
      </c>
      <c r="F644">
        <f t="shared" si="149"/>
        <v>0</v>
      </c>
      <c r="G644">
        <f t="shared" si="150"/>
        <v>14303.090675081894</v>
      </c>
      <c r="H644">
        <f t="shared" si="151"/>
        <v>34700.106019765204</v>
      </c>
      <c r="I644">
        <f t="shared" si="152"/>
        <v>37532.329539246028</v>
      </c>
      <c r="J644" s="41">
        <f t="shared" si="153"/>
        <v>1272.282357262601</v>
      </c>
      <c r="K644">
        <f t="shared" si="154"/>
        <v>14.159302570488803</v>
      </c>
      <c r="L644">
        <f t="shared" si="155"/>
        <v>0</v>
      </c>
      <c r="M644" s="41">
        <f t="shared" si="156"/>
        <v>14.159302570488803</v>
      </c>
      <c r="N644" s="5">
        <f t="shared" si="157"/>
        <v>-9.4665422531238591E-7</v>
      </c>
      <c r="O644" s="4">
        <f>SUM($N$54:N644)*0.1+$O$30</f>
        <v>6.2788536654032784E-6</v>
      </c>
      <c r="P644" s="4">
        <f>SUM($O$235:O644)</f>
        <v>9.0000486249329167E-4</v>
      </c>
      <c r="Q644" s="5">
        <f t="shared" si="158"/>
        <v>-2.2966366311042356E-6</v>
      </c>
      <c r="R644" s="4">
        <f>SUM($Q$54:Q644)*0.1+$O$8</f>
        <v>-5.6887611182618525E-5</v>
      </c>
      <c r="S644" s="4">
        <f>SUM($R$235:R644)</f>
        <v>2.3187686633319295E-2</v>
      </c>
      <c r="T644">
        <f t="shared" si="159"/>
        <v>5.7233070068067572E-5</v>
      </c>
      <c r="U644">
        <f t="shared" si="160"/>
        <v>2.3205146415343426E-2</v>
      </c>
      <c r="X644" s="1"/>
    </row>
    <row r="645" spans="1:24" x14ac:dyDescent="0.3">
      <c r="A645" s="7"/>
      <c r="B645">
        <f t="shared" si="145"/>
        <v>59.10000000000057</v>
      </c>
      <c r="C645">
        <f t="shared" si="146"/>
        <v>0</v>
      </c>
      <c r="D645">
        <f t="shared" si="147"/>
        <v>1176.2747803310458</v>
      </c>
      <c r="E645">
        <f t="shared" si="148"/>
        <v>-484.8505313587176</v>
      </c>
      <c r="F645">
        <f t="shared" si="149"/>
        <v>0</v>
      </c>
      <c r="G645">
        <f t="shared" si="150"/>
        <v>14254.605621946022</v>
      </c>
      <c r="H645">
        <f t="shared" si="151"/>
        <v>34582.478541732104</v>
      </c>
      <c r="I645">
        <f t="shared" si="152"/>
        <v>37405.101303519768</v>
      </c>
      <c r="J645" s="41">
        <f t="shared" si="153"/>
        <v>1272.282357262601</v>
      </c>
      <c r="K645">
        <f t="shared" si="154"/>
        <v>14.111304934656637</v>
      </c>
      <c r="L645">
        <f t="shared" si="155"/>
        <v>0</v>
      </c>
      <c r="M645" s="41">
        <f t="shared" si="156"/>
        <v>14.111304934656637</v>
      </c>
      <c r="N645" s="5">
        <f t="shared" si="157"/>
        <v>-9.4344522793844558E-7</v>
      </c>
      <c r="O645" s="4">
        <f>SUM($N$54:N645)*0.1+$O$30</f>
        <v>6.1845091426094336E-6</v>
      </c>
      <c r="P645" s="4">
        <f>SUM($O$235:O645)</f>
        <v>9.0618937163590115E-4</v>
      </c>
      <c r="Q645" s="5">
        <f t="shared" si="158"/>
        <v>-2.2888514221852385E-6</v>
      </c>
      <c r="R645" s="4">
        <f>SUM($Q$54:Q645)*0.1+$O$8</f>
        <v>-5.7116496324837064E-5</v>
      </c>
      <c r="S645" s="4">
        <f>SUM($R$235:R645)</f>
        <v>2.3130570136994457E-2</v>
      </c>
      <c r="T645">
        <f t="shared" si="159"/>
        <v>5.7450346437250883E-5</v>
      </c>
      <c r="U645">
        <f t="shared" si="160"/>
        <v>2.3148314280735122E-2</v>
      </c>
      <c r="X645" s="1"/>
    </row>
    <row r="646" spans="1:24" x14ac:dyDescent="0.3">
      <c r="A646" s="7"/>
      <c r="B646">
        <f t="shared" si="145"/>
        <v>59.200000000000571</v>
      </c>
      <c r="C646">
        <f t="shared" si="146"/>
        <v>0</v>
      </c>
      <c r="D646">
        <f t="shared" si="147"/>
        <v>1176.2747803310458</v>
      </c>
      <c r="E646">
        <f t="shared" si="148"/>
        <v>-484.8505313587176</v>
      </c>
      <c r="F646">
        <f t="shared" si="149"/>
        <v>0</v>
      </c>
      <c r="G646">
        <f t="shared" si="150"/>
        <v>14206.120568810151</v>
      </c>
      <c r="H646">
        <f t="shared" si="151"/>
        <v>34464.851063698996</v>
      </c>
      <c r="I646">
        <f t="shared" si="152"/>
        <v>37277.873067793509</v>
      </c>
      <c r="J646" s="41">
        <f t="shared" si="153"/>
        <v>1272.282357262601</v>
      </c>
      <c r="K646">
        <f t="shared" si="154"/>
        <v>14.063307298824471</v>
      </c>
      <c r="L646">
        <f t="shared" si="155"/>
        <v>0</v>
      </c>
      <c r="M646" s="41">
        <f t="shared" si="156"/>
        <v>14.063307298824471</v>
      </c>
      <c r="N646" s="5">
        <f t="shared" si="157"/>
        <v>-9.4023623056450526E-7</v>
      </c>
      <c r="O646" s="4">
        <f>SUM($N$54:N646)*0.1+$O$30</f>
        <v>6.0904855195529838E-6</v>
      </c>
      <c r="P646" s="4">
        <f>SUM($O$235:O646)</f>
        <v>9.1227985715545414E-4</v>
      </c>
      <c r="Q646" s="5">
        <f t="shared" si="158"/>
        <v>-2.2810662132662405E-6</v>
      </c>
      <c r="R646" s="4">
        <f>SUM($Q$54:Q646)*0.1+$O$8</f>
        <v>-5.7344602946163699E-5</v>
      </c>
      <c r="S646" s="4">
        <f>SUM($R$235:R646)</f>
        <v>2.3073225534048294E-2</v>
      </c>
      <c r="T646">
        <f t="shared" si="159"/>
        <v>5.7667126692050909E-5</v>
      </c>
      <c r="U646">
        <f t="shared" si="160"/>
        <v>2.3091253562395216E-2</v>
      </c>
      <c r="X646" s="1"/>
    </row>
    <row r="647" spans="1:24" x14ac:dyDescent="0.3">
      <c r="A647" s="7"/>
      <c r="B647">
        <f t="shared" si="145"/>
        <v>59.300000000000573</v>
      </c>
      <c r="C647">
        <f t="shared" si="146"/>
        <v>0</v>
      </c>
      <c r="D647">
        <f t="shared" si="147"/>
        <v>1176.2747803310458</v>
      </c>
      <c r="E647">
        <f t="shared" si="148"/>
        <v>-484.8505313587176</v>
      </c>
      <c r="F647">
        <f t="shared" si="149"/>
        <v>0</v>
      </c>
      <c r="G647">
        <f t="shared" si="150"/>
        <v>14157.635515674277</v>
      </c>
      <c r="H647">
        <f t="shared" si="151"/>
        <v>34347.223585665881</v>
      </c>
      <c r="I647">
        <f t="shared" si="152"/>
        <v>37150.644832067243</v>
      </c>
      <c r="J647" s="41">
        <f t="shared" si="153"/>
        <v>1272.282357262601</v>
      </c>
      <c r="K647">
        <f t="shared" si="154"/>
        <v>14.015309662992303</v>
      </c>
      <c r="L647">
        <f t="shared" si="155"/>
        <v>0</v>
      </c>
      <c r="M647" s="41">
        <f t="shared" si="156"/>
        <v>14.015309662992303</v>
      </c>
      <c r="N647" s="5">
        <f t="shared" si="157"/>
        <v>-9.3702723319056472E-7</v>
      </c>
      <c r="O647" s="4">
        <f>SUM($N$54:N647)*0.1+$O$30</f>
        <v>5.9967827962339274E-6</v>
      </c>
      <c r="P647" s="4">
        <f>SUM($O$235:O647)</f>
        <v>9.1827663995168809E-4</v>
      </c>
      <c r="Q647" s="5">
        <f t="shared" si="158"/>
        <v>-2.2732810043472425E-6</v>
      </c>
      <c r="R647" s="4">
        <f>SUM($Q$54:Q647)*0.1+$O$8</f>
        <v>-5.7571931046598401E-5</v>
      </c>
      <c r="S647" s="4">
        <f>SUM($R$235:R647)</f>
        <v>2.3015653603001698E-2</v>
      </c>
      <c r="T647">
        <f t="shared" si="159"/>
        <v>5.7883405638744932E-5</v>
      </c>
      <c r="U647">
        <f t="shared" si="160"/>
        <v>2.3033964981323689E-2</v>
      </c>
      <c r="X647" s="1"/>
    </row>
    <row r="648" spans="1:24" x14ac:dyDescent="0.3">
      <c r="A648" s="7"/>
      <c r="B648">
        <f t="shared" si="145"/>
        <v>59.400000000000574</v>
      </c>
      <c r="C648">
        <f t="shared" si="146"/>
        <v>0</v>
      </c>
      <c r="D648">
        <f t="shared" si="147"/>
        <v>1176.2747803310458</v>
      </c>
      <c r="E648">
        <f t="shared" si="148"/>
        <v>-484.8505313587176</v>
      </c>
      <c r="F648">
        <f t="shared" si="149"/>
        <v>0</v>
      </c>
      <c r="G648">
        <f t="shared" si="150"/>
        <v>14109.150462538404</v>
      </c>
      <c r="H648">
        <f t="shared" si="151"/>
        <v>34229.596107632788</v>
      </c>
      <c r="I648">
        <f t="shared" si="152"/>
        <v>37023.416596340991</v>
      </c>
      <c r="J648" s="41">
        <f t="shared" si="153"/>
        <v>1272.282357262601</v>
      </c>
      <c r="K648">
        <f t="shared" si="154"/>
        <v>13.967312027160139</v>
      </c>
      <c r="L648">
        <f t="shared" si="155"/>
        <v>0</v>
      </c>
      <c r="M648" s="41">
        <f t="shared" si="156"/>
        <v>13.967312027160139</v>
      </c>
      <c r="N648" s="5">
        <f t="shared" si="157"/>
        <v>-9.3381823581662429E-7</v>
      </c>
      <c r="O648" s="4">
        <f>SUM($N$54:N648)*0.1+$O$30</f>
        <v>5.9034009726522643E-6</v>
      </c>
      <c r="P648" s="4">
        <f>SUM($O$235:O648)</f>
        <v>9.2418004092434034E-4</v>
      </c>
      <c r="Q648" s="5">
        <f t="shared" si="158"/>
        <v>-2.2654957954282453E-6</v>
      </c>
      <c r="R648" s="4">
        <f>SUM($Q$54:Q648)*0.1+$O$8</f>
        <v>-5.7798480626141226E-5</v>
      </c>
      <c r="S648" s="4">
        <f>SUM($R$235:R648)</f>
        <v>2.2957855122375557E-2</v>
      </c>
      <c r="T648">
        <f t="shared" si="159"/>
        <v>5.8099178184672584E-5</v>
      </c>
      <c r="U648">
        <f t="shared" si="160"/>
        <v>2.2976449259361823E-2</v>
      </c>
      <c r="X648" s="1"/>
    </row>
    <row r="649" spans="1:24" x14ac:dyDescent="0.3">
      <c r="A649" s="7"/>
      <c r="B649">
        <f t="shared" si="145"/>
        <v>59.500000000000576</v>
      </c>
      <c r="C649">
        <f t="shared" si="146"/>
        <v>0</v>
      </c>
      <c r="D649">
        <f t="shared" si="147"/>
        <v>1176.2747803310458</v>
      </c>
      <c r="E649">
        <f t="shared" si="148"/>
        <v>-484.8505313587176</v>
      </c>
      <c r="F649">
        <f t="shared" si="149"/>
        <v>0</v>
      </c>
      <c r="G649">
        <f t="shared" si="150"/>
        <v>14060.665409402533</v>
      </c>
      <c r="H649">
        <f t="shared" si="151"/>
        <v>34111.968629599673</v>
      </c>
      <c r="I649">
        <f t="shared" si="152"/>
        <v>36896.188360614724</v>
      </c>
      <c r="J649" s="41">
        <f t="shared" si="153"/>
        <v>1272.282357262601</v>
      </c>
      <c r="K649">
        <f t="shared" si="154"/>
        <v>13.919314391327971</v>
      </c>
      <c r="L649">
        <f t="shared" si="155"/>
        <v>0</v>
      </c>
      <c r="M649" s="41">
        <f t="shared" si="156"/>
        <v>13.919314391327971</v>
      </c>
      <c r="N649" s="5">
        <f t="shared" si="157"/>
        <v>-9.3060923844268396E-7</v>
      </c>
      <c r="O649" s="4">
        <f>SUM($N$54:N649)*0.1+$O$30</f>
        <v>5.8103400488079963E-6</v>
      </c>
      <c r="P649" s="4">
        <f>SUM($O$235:O649)</f>
        <v>9.2999038097314832E-4</v>
      </c>
      <c r="Q649" s="5">
        <f t="shared" si="158"/>
        <v>-2.2577105865092473E-6</v>
      </c>
      <c r="R649" s="4">
        <f>SUM($Q$54:Q649)*0.1+$O$8</f>
        <v>-5.8024251684792147E-5</v>
      </c>
      <c r="S649" s="4">
        <f>SUM($R$235:R649)</f>
        <v>2.2899830870690766E-2</v>
      </c>
      <c r="T649">
        <f t="shared" si="159"/>
        <v>5.8314439335921651E-5</v>
      </c>
      <c r="U649">
        <f t="shared" si="160"/>
        <v>2.2918707119184197E-2</v>
      </c>
      <c r="X649" s="1"/>
    </row>
    <row r="650" spans="1:24" x14ac:dyDescent="0.3">
      <c r="A650" s="7"/>
      <c r="B650">
        <f t="shared" si="145"/>
        <v>59.600000000000577</v>
      </c>
      <c r="C650">
        <f t="shared" si="146"/>
        <v>0</v>
      </c>
      <c r="D650">
        <f t="shared" si="147"/>
        <v>1176.2747803310458</v>
      </c>
      <c r="E650">
        <f t="shared" si="148"/>
        <v>-484.8505313587176</v>
      </c>
      <c r="F650">
        <f t="shared" si="149"/>
        <v>0</v>
      </c>
      <c r="G650">
        <f t="shared" si="150"/>
        <v>14012.180356266661</v>
      </c>
      <c r="H650">
        <f t="shared" si="151"/>
        <v>33994.341151566579</v>
      </c>
      <c r="I650">
        <f t="shared" si="152"/>
        <v>36768.960124888472</v>
      </c>
      <c r="J650" s="41">
        <f t="shared" si="153"/>
        <v>1272.282357262601</v>
      </c>
      <c r="K650">
        <f t="shared" si="154"/>
        <v>13.871316755495807</v>
      </c>
      <c r="L650">
        <f t="shared" si="155"/>
        <v>0</v>
      </c>
      <c r="M650" s="41">
        <f t="shared" si="156"/>
        <v>13.871316755495807</v>
      </c>
      <c r="N650" s="5">
        <f t="shared" si="157"/>
        <v>-9.2740024106874364E-7</v>
      </c>
      <c r="O650" s="4">
        <f>SUM($N$54:N650)*0.1+$O$30</f>
        <v>5.7176000247011216E-6</v>
      </c>
      <c r="P650" s="4">
        <f>SUM($O$235:O650)</f>
        <v>9.3570798099784939E-4</v>
      </c>
      <c r="Q650" s="5">
        <f t="shared" si="158"/>
        <v>-2.2499253775902506E-6</v>
      </c>
      <c r="R650" s="4">
        <f>SUM($Q$54:Q650)*0.1+$O$8</f>
        <v>-5.8249244222551163E-5</v>
      </c>
      <c r="S650" s="4">
        <f>SUM($R$235:R650)</f>
        <v>2.2841581626468214E-2</v>
      </c>
      <c r="T650">
        <f t="shared" si="159"/>
        <v>5.8529184195073759E-5</v>
      </c>
      <c r="U650">
        <f t="shared" si="160"/>
        <v>2.2860739284290728E-2</v>
      </c>
      <c r="X650" s="1"/>
    </row>
    <row r="651" spans="1:24" x14ac:dyDescent="0.3">
      <c r="A651" s="7"/>
      <c r="B651">
        <f t="shared" si="145"/>
        <v>59.700000000000578</v>
      </c>
      <c r="C651">
        <f t="shared" si="146"/>
        <v>0</v>
      </c>
      <c r="D651">
        <f t="shared" si="147"/>
        <v>1176.2747803310458</v>
      </c>
      <c r="E651">
        <f t="shared" si="148"/>
        <v>-484.8505313587176</v>
      </c>
      <c r="F651">
        <f t="shared" si="149"/>
        <v>0</v>
      </c>
      <c r="G651">
        <f t="shared" si="150"/>
        <v>13963.695303130788</v>
      </c>
      <c r="H651">
        <f t="shared" si="151"/>
        <v>33876.713673533464</v>
      </c>
      <c r="I651">
        <f t="shared" si="152"/>
        <v>36641.731889162198</v>
      </c>
      <c r="J651" s="41">
        <f t="shared" si="153"/>
        <v>1272.282357262601</v>
      </c>
      <c r="K651">
        <f t="shared" si="154"/>
        <v>13.823319119663635</v>
      </c>
      <c r="L651">
        <f t="shared" si="155"/>
        <v>0</v>
      </c>
      <c r="M651" s="41">
        <f t="shared" si="156"/>
        <v>13.823319119663635</v>
      </c>
      <c r="N651" s="5">
        <f t="shared" si="157"/>
        <v>-9.2419124369480321E-7</v>
      </c>
      <c r="O651" s="4">
        <f>SUM($N$54:N651)*0.1+$O$30</f>
        <v>5.625180900331641E-6</v>
      </c>
      <c r="P651" s="4">
        <f>SUM($O$235:O651)</f>
        <v>9.4133316189818099E-4</v>
      </c>
      <c r="Q651" s="5">
        <f t="shared" si="158"/>
        <v>-2.2421401686712521E-6</v>
      </c>
      <c r="R651" s="4">
        <f>SUM($Q$54:Q651)*0.1+$O$8</f>
        <v>-5.8473458239418301E-5</v>
      </c>
      <c r="S651" s="4">
        <f>SUM($R$235:R651)</f>
        <v>2.2783108168228795E-2</v>
      </c>
      <c r="T651">
        <f t="shared" si="159"/>
        <v>5.8743407959008063E-5</v>
      </c>
      <c r="U651">
        <f t="shared" si="160"/>
        <v>2.2802546478998851E-2</v>
      </c>
      <c r="X651" s="1"/>
    </row>
    <row r="652" spans="1:24" x14ac:dyDescent="0.3">
      <c r="A652" s="7"/>
      <c r="B652">
        <f t="shared" si="145"/>
        <v>59.80000000000058</v>
      </c>
      <c r="C652">
        <f t="shared" si="146"/>
        <v>0</v>
      </c>
      <c r="D652">
        <f t="shared" si="147"/>
        <v>1176.2747803310458</v>
      </c>
      <c r="E652">
        <f t="shared" si="148"/>
        <v>-484.8505313587176</v>
      </c>
      <c r="F652">
        <f t="shared" si="149"/>
        <v>0</v>
      </c>
      <c r="G652">
        <f t="shared" si="150"/>
        <v>13915.210249994916</v>
      </c>
      <c r="H652">
        <f t="shared" si="151"/>
        <v>33759.086195500364</v>
      </c>
      <c r="I652">
        <f t="shared" si="152"/>
        <v>36514.503653435939</v>
      </c>
      <c r="J652" s="41">
        <f t="shared" si="153"/>
        <v>1272.282357262601</v>
      </c>
      <c r="K652">
        <f t="shared" si="154"/>
        <v>13.775321483831469</v>
      </c>
      <c r="L652">
        <f t="shared" si="155"/>
        <v>0</v>
      </c>
      <c r="M652" s="41">
        <f t="shared" si="156"/>
        <v>13.775321483831469</v>
      </c>
      <c r="N652" s="5">
        <f t="shared" si="157"/>
        <v>-9.2098224632086278E-7</v>
      </c>
      <c r="O652" s="4">
        <f>SUM($N$54:N652)*0.1+$O$30</f>
        <v>5.5330826756995547E-6</v>
      </c>
      <c r="P652" s="4">
        <f>SUM($O$235:O652)</f>
        <v>9.4686624457388055E-4</v>
      </c>
      <c r="Q652" s="5">
        <f t="shared" si="158"/>
        <v>-2.234354959752255E-6</v>
      </c>
      <c r="R652" s="4">
        <f>SUM($Q$54:Q652)*0.1+$O$8</f>
        <v>-5.8696893735393535E-5</v>
      </c>
      <c r="S652" s="4">
        <f>SUM($R$235:R652)</f>
        <v>2.27244112744934E-2</v>
      </c>
      <c r="T652">
        <f t="shared" si="159"/>
        <v>5.8957105916761274E-5</v>
      </c>
      <c r="U652">
        <f t="shared" si="160"/>
        <v>2.2744129428435733E-2</v>
      </c>
      <c r="X652" s="1"/>
    </row>
    <row r="653" spans="1:24" x14ac:dyDescent="0.3">
      <c r="A653" s="7"/>
      <c r="B653">
        <f t="shared" si="145"/>
        <v>59.900000000000581</v>
      </c>
      <c r="C653">
        <f t="shared" si="146"/>
        <v>0</v>
      </c>
      <c r="D653">
        <f t="shared" si="147"/>
        <v>1176.2747803310458</v>
      </c>
      <c r="E653">
        <f t="shared" si="148"/>
        <v>-484.8505313587176</v>
      </c>
      <c r="F653">
        <f t="shared" si="149"/>
        <v>0</v>
      </c>
      <c r="G653">
        <f t="shared" si="150"/>
        <v>13866.725196859043</v>
      </c>
      <c r="H653">
        <f t="shared" si="151"/>
        <v>33641.458717467256</v>
      </c>
      <c r="I653">
        <f t="shared" si="152"/>
        <v>36387.275417709679</v>
      </c>
      <c r="J653" s="41">
        <f t="shared" si="153"/>
        <v>1272.282357262601</v>
      </c>
      <c r="K653">
        <f t="shared" si="154"/>
        <v>13.727323847999305</v>
      </c>
      <c r="L653">
        <f t="shared" si="155"/>
        <v>0</v>
      </c>
      <c r="M653" s="41">
        <f t="shared" si="156"/>
        <v>13.727323847999305</v>
      </c>
      <c r="N653" s="5">
        <f t="shared" si="157"/>
        <v>-9.1777324894692235E-7</v>
      </c>
      <c r="O653" s="4">
        <f>SUM($N$54:N653)*0.1+$O$30</f>
        <v>5.4413053508048626E-6</v>
      </c>
      <c r="P653" s="4">
        <f>SUM($O$235:O653)</f>
        <v>9.5230754992468543E-4</v>
      </c>
      <c r="Q653" s="5">
        <f t="shared" si="158"/>
        <v>-2.226569750833257E-6</v>
      </c>
      <c r="R653" s="4">
        <f>SUM($Q$54:Q653)*0.1+$O$8</f>
        <v>-5.8919550710476892E-5</v>
      </c>
      <c r="S653" s="4">
        <f>SUM($R$235:R653)</f>
        <v>2.2665491723782922E-2</v>
      </c>
      <c r="T653">
        <f t="shared" si="159"/>
        <v>5.9170273447442808E-5</v>
      </c>
      <c r="U653">
        <f t="shared" si="160"/>
        <v>2.2685488858530594E-2</v>
      </c>
      <c r="X653" s="1"/>
    </row>
    <row r="654" spans="1:24" x14ac:dyDescent="0.3">
      <c r="A654" s="7"/>
      <c r="B654">
        <f t="shared" si="145"/>
        <v>60.000000000000583</v>
      </c>
      <c r="C654">
        <f t="shared" si="146"/>
        <v>0</v>
      </c>
      <c r="D654">
        <f t="shared" si="147"/>
        <v>1176.2747803310458</v>
      </c>
      <c r="E654">
        <f t="shared" si="148"/>
        <v>-484.8505313587176</v>
      </c>
      <c r="F654">
        <f t="shared" si="149"/>
        <v>0</v>
      </c>
      <c r="G654">
        <f t="shared" si="150"/>
        <v>13818.240143723171</v>
      </c>
      <c r="H654">
        <f t="shared" si="151"/>
        <v>33523.831239434126</v>
      </c>
      <c r="I654">
        <f t="shared" si="152"/>
        <v>36260.047181983398</v>
      </c>
      <c r="J654" s="41">
        <f t="shared" si="153"/>
        <v>1272.282357262601</v>
      </c>
      <c r="K654">
        <f t="shared" si="154"/>
        <v>13.67932621216713</v>
      </c>
      <c r="L654">
        <f t="shared" si="155"/>
        <v>0</v>
      </c>
      <c r="M654" s="41">
        <f t="shared" si="156"/>
        <v>13.67932621216713</v>
      </c>
      <c r="N654" s="5">
        <f t="shared" si="157"/>
        <v>-9.1456425157298202E-7</v>
      </c>
      <c r="O654" s="4">
        <f>SUM($N$54:N654)*0.1+$O$30</f>
        <v>5.3498489256475647E-6</v>
      </c>
      <c r="P654" s="4">
        <f>SUM($O$235:O654)</f>
        <v>9.5765739885033297E-4</v>
      </c>
      <c r="Q654" s="5">
        <f t="shared" si="158"/>
        <v>-2.2187845419142581E-6</v>
      </c>
      <c r="R654" s="4">
        <f>SUM($Q$54:Q654)*0.1+$O$8</f>
        <v>-5.9141429164668289E-5</v>
      </c>
      <c r="S654" s="4">
        <f>SUM($R$235:R654)</f>
        <v>2.2606350294618254E-2</v>
      </c>
      <c r="T654">
        <f t="shared" si="159"/>
        <v>5.9382906018202996E-5</v>
      </c>
      <c r="U654">
        <f t="shared" si="160"/>
        <v>2.2626625496007125E-2</v>
      </c>
      <c r="X654" s="1"/>
    </row>
    <row r="655" spans="1:24" x14ac:dyDescent="0.3">
      <c r="A655" s="7"/>
      <c r="B655">
        <f t="shared" si="145"/>
        <v>60.100000000000584</v>
      </c>
      <c r="C655">
        <f t="shared" si="146"/>
        <v>0</v>
      </c>
      <c r="D655">
        <f t="shared" si="147"/>
        <v>1176.2747803310458</v>
      </c>
      <c r="E655">
        <f t="shared" si="148"/>
        <v>-484.8505313587176</v>
      </c>
      <c r="F655">
        <f t="shared" si="149"/>
        <v>0</v>
      </c>
      <c r="G655">
        <f t="shared" si="150"/>
        <v>13769.755090587299</v>
      </c>
      <c r="H655">
        <f t="shared" si="151"/>
        <v>33406.203761401033</v>
      </c>
      <c r="I655">
        <f t="shared" si="152"/>
        <v>36132.818946257146</v>
      </c>
      <c r="J655" s="41">
        <f t="shared" si="153"/>
        <v>1272.282357262601</v>
      </c>
      <c r="K655">
        <f t="shared" si="154"/>
        <v>13.631328576334965</v>
      </c>
      <c r="L655">
        <f t="shared" si="155"/>
        <v>0</v>
      </c>
      <c r="M655" s="41">
        <f t="shared" si="156"/>
        <v>13.631328576334965</v>
      </c>
      <c r="N655" s="5">
        <f t="shared" si="157"/>
        <v>-9.113552541990417E-7</v>
      </c>
      <c r="O655" s="4">
        <f>SUM($N$54:N655)*0.1+$O$30</f>
        <v>5.2587134002276609E-6</v>
      </c>
      <c r="P655" s="4">
        <f>SUM($O$235:O655)</f>
        <v>9.6291611225056059E-4</v>
      </c>
      <c r="Q655" s="5">
        <f t="shared" si="158"/>
        <v>-2.210999332995261E-6</v>
      </c>
      <c r="R655" s="4">
        <f>SUM($Q$54:Q655)*0.1+$O$8</f>
        <v>-5.9362529097967809E-5</v>
      </c>
      <c r="S655" s="4">
        <f>SUM($R$235:R655)</f>
        <v>2.2546987765520287E-2</v>
      </c>
      <c r="T655">
        <f t="shared" si="159"/>
        <v>5.9594999182253611E-5</v>
      </c>
      <c r="U655">
        <f t="shared" si="160"/>
        <v>2.2567540068375934E-2</v>
      </c>
      <c r="X655" s="1"/>
    </row>
    <row r="656" spans="1:24" x14ac:dyDescent="0.3">
      <c r="A656" s="7"/>
      <c r="B656">
        <f t="shared" si="145"/>
        <v>60.200000000000585</v>
      </c>
      <c r="C656">
        <f t="shared" si="146"/>
        <v>0</v>
      </c>
      <c r="D656">
        <f t="shared" si="147"/>
        <v>1176.2747803310458</v>
      </c>
      <c r="E656">
        <f t="shared" si="148"/>
        <v>-484.8505313587176</v>
      </c>
      <c r="F656">
        <f t="shared" si="149"/>
        <v>0</v>
      </c>
      <c r="G656">
        <f t="shared" si="150"/>
        <v>13721.270037451426</v>
      </c>
      <c r="H656">
        <f t="shared" si="151"/>
        <v>33288.576283367918</v>
      </c>
      <c r="I656">
        <f t="shared" si="152"/>
        <v>36005.59071053088</v>
      </c>
      <c r="J656" s="41">
        <f t="shared" si="153"/>
        <v>1272.282357262601</v>
      </c>
      <c r="K656">
        <f t="shared" si="154"/>
        <v>13.583330940502798</v>
      </c>
      <c r="L656">
        <f t="shared" si="155"/>
        <v>0</v>
      </c>
      <c r="M656" s="41">
        <f t="shared" si="156"/>
        <v>13.583330940502798</v>
      </c>
      <c r="N656" s="5">
        <f t="shared" si="157"/>
        <v>-9.0814625682510127E-7</v>
      </c>
      <c r="O656" s="4">
        <f>SUM($N$54:N656)*0.1+$O$30</f>
        <v>5.1678987745451505E-6</v>
      </c>
      <c r="P656" s="4">
        <f>SUM($O$235:O656)</f>
        <v>9.6808401102510577E-4</v>
      </c>
      <c r="Q656" s="5">
        <f t="shared" si="158"/>
        <v>-2.203214124076263E-6</v>
      </c>
      <c r="R656" s="4">
        <f>SUM($Q$54:Q656)*0.1+$O$8</f>
        <v>-5.9582850510375425E-5</v>
      </c>
      <c r="S656" s="4">
        <f>SUM($R$235:R656)</f>
        <v>2.2487404915009911E-2</v>
      </c>
      <c r="T656">
        <f t="shared" si="159"/>
        <v>5.9806548576938381E-5</v>
      </c>
      <c r="U656">
        <f t="shared" si="160"/>
        <v>2.2508233303927129E-2</v>
      </c>
      <c r="X656" s="1"/>
    </row>
    <row r="657" spans="1:24" x14ac:dyDescent="0.3">
      <c r="A657" s="7"/>
      <c r="B657">
        <f t="shared" si="145"/>
        <v>60.300000000000587</v>
      </c>
      <c r="C657">
        <f t="shared" si="146"/>
        <v>0</v>
      </c>
      <c r="D657">
        <f t="shared" si="147"/>
        <v>1176.2747803310458</v>
      </c>
      <c r="E657">
        <f t="shared" si="148"/>
        <v>-484.8505313587176</v>
      </c>
      <c r="F657">
        <f t="shared" si="149"/>
        <v>0</v>
      </c>
      <c r="G657">
        <f t="shared" si="150"/>
        <v>13672.784984315553</v>
      </c>
      <c r="H657">
        <f t="shared" si="151"/>
        <v>33170.948805334825</v>
      </c>
      <c r="I657">
        <f t="shared" si="152"/>
        <v>35878.362474804628</v>
      </c>
      <c r="J657" s="41">
        <f t="shared" si="153"/>
        <v>1272.282357262601</v>
      </c>
      <c r="K657">
        <f t="shared" si="154"/>
        <v>13.535333304670635</v>
      </c>
      <c r="L657">
        <f t="shared" si="155"/>
        <v>0</v>
      </c>
      <c r="M657" s="41">
        <f t="shared" si="156"/>
        <v>13.535333304670635</v>
      </c>
      <c r="N657" s="5">
        <f t="shared" si="157"/>
        <v>-9.0493725945116073E-7</v>
      </c>
      <c r="O657" s="4">
        <f>SUM($N$54:N657)*0.1+$O$30</f>
        <v>5.0774050486000343E-6</v>
      </c>
      <c r="P657" s="4">
        <f>SUM($O$235:O657)</f>
        <v>9.7316141607370582E-4</v>
      </c>
      <c r="Q657" s="5">
        <f t="shared" si="158"/>
        <v>-2.1954289151572662E-6</v>
      </c>
      <c r="R657" s="4">
        <f>SUM($Q$54:Q657)*0.1+$O$8</f>
        <v>-5.9802393401891163E-5</v>
      </c>
      <c r="S657" s="4">
        <f>SUM($R$235:R657)</f>
        <v>2.2427602521608019E-2</v>
      </c>
      <c r="T657">
        <f t="shared" si="159"/>
        <v>6.0017549921852899E-5</v>
      </c>
      <c r="U657">
        <f t="shared" si="160"/>
        <v>2.2448705931722945E-2</v>
      </c>
      <c r="X657" s="1"/>
    </row>
    <row r="658" spans="1:24" x14ac:dyDescent="0.3">
      <c r="A658" s="7"/>
      <c r="B658">
        <f t="shared" si="145"/>
        <v>60.400000000000588</v>
      </c>
      <c r="C658">
        <f t="shared" si="146"/>
        <v>0</v>
      </c>
      <c r="D658">
        <f t="shared" si="147"/>
        <v>1176.2747803310458</v>
      </c>
      <c r="E658">
        <f t="shared" si="148"/>
        <v>-484.8505313587176</v>
      </c>
      <c r="F658">
        <f t="shared" si="149"/>
        <v>0</v>
      </c>
      <c r="G658">
        <f t="shared" si="150"/>
        <v>13624.299931179681</v>
      </c>
      <c r="H658">
        <f t="shared" si="151"/>
        <v>33053.32132730171</v>
      </c>
      <c r="I658">
        <f t="shared" si="152"/>
        <v>35751.134239078361</v>
      </c>
      <c r="J658" s="41">
        <f t="shared" si="153"/>
        <v>1272.282357262601</v>
      </c>
      <c r="K658">
        <f t="shared" si="154"/>
        <v>13.487335668838465</v>
      </c>
      <c r="L658">
        <f t="shared" si="155"/>
        <v>0</v>
      </c>
      <c r="M658" s="41">
        <f t="shared" si="156"/>
        <v>13.487335668838465</v>
      </c>
      <c r="N658" s="5">
        <f t="shared" si="157"/>
        <v>-9.017282620772204E-7</v>
      </c>
      <c r="O658" s="4">
        <f>SUM($N$54:N658)*0.1+$O$30</f>
        <v>4.9872322223923123E-6</v>
      </c>
      <c r="P658" s="4">
        <f>SUM($O$235:O658)</f>
        <v>9.7814864829609809E-4</v>
      </c>
      <c r="Q658" s="5">
        <f t="shared" si="158"/>
        <v>-2.1876437062382678E-6</v>
      </c>
      <c r="R658" s="4">
        <f>SUM($Q$54:Q658)*0.1+$O$8</f>
        <v>-6.0021157772514996E-5</v>
      </c>
      <c r="S658" s="4">
        <f>SUM($R$235:R658)</f>
        <v>2.2367581363835504E-2</v>
      </c>
      <c r="T658">
        <f t="shared" si="159"/>
        <v>6.0227999017012058E-5</v>
      </c>
      <c r="U658">
        <f t="shared" si="160"/>
        <v>2.2388958681590462E-2</v>
      </c>
      <c r="X658" s="1"/>
    </row>
    <row r="659" spans="1:24" x14ac:dyDescent="0.3">
      <c r="A659" s="7"/>
      <c r="B659">
        <f t="shared" si="145"/>
        <v>60.50000000000059</v>
      </c>
      <c r="C659">
        <f t="shared" si="146"/>
        <v>0</v>
      </c>
      <c r="D659">
        <f t="shared" si="147"/>
        <v>1176.2747803310458</v>
      </c>
      <c r="E659">
        <f t="shared" si="148"/>
        <v>-484.8505313587176</v>
      </c>
      <c r="F659">
        <f t="shared" si="149"/>
        <v>0</v>
      </c>
      <c r="G659">
        <f t="shared" si="150"/>
        <v>13575.81487804381</v>
      </c>
      <c r="H659">
        <f t="shared" si="151"/>
        <v>32935.693849268602</v>
      </c>
      <c r="I659">
        <f t="shared" si="152"/>
        <v>35623.906003352087</v>
      </c>
      <c r="J659" s="41">
        <f t="shared" si="153"/>
        <v>1272.282357262601</v>
      </c>
      <c r="K659">
        <f t="shared" si="154"/>
        <v>13.439338033006294</v>
      </c>
      <c r="L659">
        <f t="shared" si="155"/>
        <v>0</v>
      </c>
      <c r="M659" s="41">
        <f t="shared" si="156"/>
        <v>13.439338033006294</v>
      </c>
      <c r="N659" s="5">
        <f t="shared" si="157"/>
        <v>-8.9851926470328008E-7</v>
      </c>
      <c r="O659" s="4">
        <f>SUM($N$54:N659)*0.1+$O$30</f>
        <v>4.8973802959219845E-6</v>
      </c>
      <c r="P659" s="4">
        <f>SUM($O$235:O659)</f>
        <v>9.8304602859202003E-4</v>
      </c>
      <c r="Q659" s="5">
        <f t="shared" si="158"/>
        <v>-2.1798584973192702E-6</v>
      </c>
      <c r="R659" s="4">
        <f>SUM($Q$54:Q659)*0.1+$O$8</f>
        <v>-6.0239143622246925E-5</v>
      </c>
      <c r="S659" s="4">
        <f>SUM($R$235:R659)</f>
        <v>2.2307342220213258E-2</v>
      </c>
      <c r="T659">
        <f t="shared" si="159"/>
        <v>6.0437891741064045E-5</v>
      </c>
      <c r="U659">
        <f t="shared" si="160"/>
        <v>2.232899228411438E-2</v>
      </c>
      <c r="X659" s="1"/>
    </row>
    <row r="660" spans="1:24" x14ac:dyDescent="0.3">
      <c r="A660" s="7"/>
      <c r="B660">
        <f t="shared" si="145"/>
        <v>60.600000000000591</v>
      </c>
      <c r="C660">
        <f t="shared" si="146"/>
        <v>0</v>
      </c>
      <c r="D660">
        <f t="shared" si="147"/>
        <v>1176.2747803310458</v>
      </c>
      <c r="E660">
        <f t="shared" si="148"/>
        <v>-484.8505313587176</v>
      </c>
      <c r="F660">
        <f t="shared" si="149"/>
        <v>0</v>
      </c>
      <c r="G660">
        <f t="shared" si="150"/>
        <v>13527.329824907936</v>
      </c>
      <c r="H660">
        <f t="shared" si="151"/>
        <v>32818.066371235502</v>
      </c>
      <c r="I660">
        <f t="shared" si="152"/>
        <v>35496.677767625835</v>
      </c>
      <c r="J660" s="41">
        <f t="shared" si="153"/>
        <v>1272.282357262601</v>
      </c>
      <c r="K660">
        <f t="shared" si="154"/>
        <v>13.391340397174131</v>
      </c>
      <c r="L660">
        <f t="shared" si="155"/>
        <v>0</v>
      </c>
      <c r="M660" s="41">
        <f t="shared" si="156"/>
        <v>13.391340397174131</v>
      </c>
      <c r="N660" s="5">
        <f t="shared" si="157"/>
        <v>-8.9531026732933965E-7</v>
      </c>
      <c r="O660" s="4">
        <f>SUM($N$54:N660)*0.1+$O$30</f>
        <v>4.80784926918905E-6</v>
      </c>
      <c r="P660" s="4">
        <f>SUM($O$235:O660)</f>
        <v>9.8785387786120898E-4</v>
      </c>
      <c r="Q660" s="5">
        <f t="shared" si="158"/>
        <v>-2.1720732884002726E-6</v>
      </c>
      <c r="R660" s="4">
        <f>SUM($Q$54:Q660)*0.1+$O$8</f>
        <v>-6.0456350951086977E-5</v>
      </c>
      <c r="S660" s="4">
        <f>SUM($R$235:R660)</f>
        <v>2.224688586926217E-2</v>
      </c>
      <c r="T660">
        <f t="shared" si="159"/>
        <v>6.064722404954935E-5</v>
      </c>
      <c r="U660">
        <f t="shared" si="160"/>
        <v>2.2268807470629905E-2</v>
      </c>
      <c r="X660" s="1"/>
    </row>
    <row r="661" spans="1:24" x14ac:dyDescent="0.3">
      <c r="A661" s="7"/>
      <c r="B661">
        <f t="shared" si="145"/>
        <v>60.700000000000593</v>
      </c>
      <c r="C661">
        <f t="shared" si="146"/>
        <v>0</v>
      </c>
      <c r="D661">
        <f t="shared" si="147"/>
        <v>1176.2747803310458</v>
      </c>
      <c r="E661">
        <f t="shared" si="148"/>
        <v>-484.8505313587176</v>
      </c>
      <c r="F661">
        <f t="shared" si="149"/>
        <v>0</v>
      </c>
      <c r="G661">
        <f t="shared" si="150"/>
        <v>13478.844771772063</v>
      </c>
      <c r="H661">
        <f t="shared" si="151"/>
        <v>32700.43889320239</v>
      </c>
      <c r="I661">
        <f t="shared" si="152"/>
        <v>35369.449531899569</v>
      </c>
      <c r="J661" s="41">
        <f t="shared" si="153"/>
        <v>1272.282357262601</v>
      </c>
      <c r="K661">
        <f t="shared" si="154"/>
        <v>13.343342761341962</v>
      </c>
      <c r="L661">
        <f t="shared" si="155"/>
        <v>0</v>
      </c>
      <c r="M661" s="41">
        <f t="shared" si="156"/>
        <v>13.343342761341962</v>
      </c>
      <c r="N661" s="5">
        <f t="shared" si="157"/>
        <v>-8.9210126995539911E-7</v>
      </c>
      <c r="O661" s="4">
        <f>SUM($N$54:N661)*0.1+$O$30</f>
        <v>4.7186391421935105E-6</v>
      </c>
      <c r="P661" s="4">
        <f>SUM($O$235:O661)</f>
        <v>9.9257251700340249E-4</v>
      </c>
      <c r="Q661" s="5">
        <f t="shared" si="158"/>
        <v>-2.1642880794812746E-6</v>
      </c>
      <c r="R661" s="4">
        <f>SUM($Q$54:Q661)*0.1+$O$8</f>
        <v>-6.0672779759035096E-5</v>
      </c>
      <c r="S661" s="4">
        <f>SUM($R$235:R661)</f>
        <v>2.2186213089503134E-2</v>
      </c>
      <c r="T661">
        <f t="shared" si="159"/>
        <v>6.085599197320359E-5</v>
      </c>
      <c r="U661">
        <f t="shared" si="160"/>
        <v>2.2208404973215672E-2</v>
      </c>
      <c r="X661" s="1"/>
    </row>
    <row r="662" spans="1:24" x14ac:dyDescent="0.3">
      <c r="A662" s="7"/>
      <c r="B662">
        <f t="shared" si="145"/>
        <v>60.800000000000594</v>
      </c>
      <c r="C662">
        <f t="shared" si="146"/>
        <v>0</v>
      </c>
      <c r="D662">
        <f t="shared" si="147"/>
        <v>1176.2747803310458</v>
      </c>
      <c r="E662">
        <f t="shared" si="148"/>
        <v>-484.8505313587176</v>
      </c>
      <c r="F662">
        <f t="shared" si="149"/>
        <v>0</v>
      </c>
      <c r="G662">
        <f t="shared" si="150"/>
        <v>13430.359718636191</v>
      </c>
      <c r="H662">
        <f t="shared" si="151"/>
        <v>32582.811415169293</v>
      </c>
      <c r="I662">
        <f t="shared" si="152"/>
        <v>35242.221296173317</v>
      </c>
      <c r="J662" s="41">
        <f t="shared" si="153"/>
        <v>1272.282357262601</v>
      </c>
      <c r="K662">
        <f t="shared" si="154"/>
        <v>13.295345125509799</v>
      </c>
      <c r="L662">
        <f t="shared" si="155"/>
        <v>0</v>
      </c>
      <c r="M662" s="41">
        <f t="shared" si="156"/>
        <v>13.295345125509799</v>
      </c>
      <c r="N662" s="5">
        <f t="shared" si="157"/>
        <v>-8.8889227258145879E-7</v>
      </c>
      <c r="O662" s="4">
        <f>SUM($N$54:N662)*0.1+$O$30</f>
        <v>4.6297499149353644E-6</v>
      </c>
      <c r="P662" s="4">
        <f>SUM($O$235:O662)</f>
        <v>9.9720226691833789E-4</v>
      </c>
      <c r="Q662" s="5">
        <f t="shared" si="158"/>
        <v>-2.1565028705622779E-6</v>
      </c>
      <c r="R662" s="4">
        <f>SUM($Q$54:Q662)*0.1+$O$8</f>
        <v>-6.0888430046091311E-5</v>
      </c>
      <c r="S662" s="4">
        <f>SUM($R$235:R662)</f>
        <v>2.2125324659457043E-2</v>
      </c>
      <c r="T662">
        <f t="shared" si="159"/>
        <v>6.1064191616303238E-5</v>
      </c>
      <c r="U662">
        <f t="shared" si="160"/>
        <v>2.2147785524686773E-2</v>
      </c>
      <c r="X662" s="1"/>
    </row>
    <row r="663" spans="1:24" x14ac:dyDescent="0.3">
      <c r="A663" s="7"/>
      <c r="B663">
        <f t="shared" si="145"/>
        <v>60.900000000000595</v>
      </c>
      <c r="C663">
        <f t="shared" si="146"/>
        <v>0</v>
      </c>
      <c r="D663">
        <f t="shared" si="147"/>
        <v>1176.2747803310458</v>
      </c>
      <c r="E663">
        <f t="shared" si="148"/>
        <v>-484.8505313587176</v>
      </c>
      <c r="F663">
        <f t="shared" si="149"/>
        <v>0</v>
      </c>
      <c r="G663">
        <f t="shared" si="150"/>
        <v>13381.874665500318</v>
      </c>
      <c r="H663">
        <f t="shared" si="151"/>
        <v>32465.183937136182</v>
      </c>
      <c r="I663">
        <f t="shared" si="152"/>
        <v>35114.99306044705</v>
      </c>
      <c r="J663" s="41">
        <f t="shared" si="153"/>
        <v>1272.282357262601</v>
      </c>
      <c r="K663">
        <f t="shared" si="154"/>
        <v>13.24734748967763</v>
      </c>
      <c r="L663">
        <f t="shared" si="155"/>
        <v>0</v>
      </c>
      <c r="M663" s="41">
        <f t="shared" si="156"/>
        <v>13.24734748967763</v>
      </c>
      <c r="N663" s="5">
        <f t="shared" si="157"/>
        <v>-8.8568327520751836E-7</v>
      </c>
      <c r="O663" s="4">
        <f>SUM($N$54:N663)*0.1+$O$30</f>
        <v>4.5411815874146125E-6</v>
      </c>
      <c r="P663" s="4">
        <f>SUM($O$235:O663)</f>
        <v>1.0017434485057525E-3</v>
      </c>
      <c r="Q663" s="5">
        <f t="shared" si="158"/>
        <v>-2.1487176616432799E-6</v>
      </c>
      <c r="R663" s="4">
        <f>SUM($Q$54:Q663)*0.1+$O$8</f>
        <v>-6.1103301812255622E-5</v>
      </c>
      <c r="S663" s="4">
        <f>SUM($R$235:R663)</f>
        <v>2.2064221357644787E-2</v>
      </c>
      <c r="T663">
        <f t="shared" si="159"/>
        <v>6.1271819155052631E-5</v>
      </c>
      <c r="U663">
        <f t="shared" si="160"/>
        <v>2.208694985858782E-2</v>
      </c>
      <c r="X663" s="1"/>
    </row>
    <row r="664" spans="1:24" x14ac:dyDescent="0.3">
      <c r="A664" s="7"/>
      <c r="B664">
        <f t="shared" si="145"/>
        <v>61.000000000000597</v>
      </c>
      <c r="C664">
        <f t="shared" si="146"/>
        <v>0</v>
      </c>
      <c r="D664">
        <f t="shared" si="147"/>
        <v>1176.2747803310458</v>
      </c>
      <c r="E664">
        <f t="shared" si="148"/>
        <v>-484.8505313587176</v>
      </c>
      <c r="F664">
        <f t="shared" si="149"/>
        <v>0</v>
      </c>
      <c r="G664">
        <f t="shared" si="150"/>
        <v>13333.389612364446</v>
      </c>
      <c r="H664">
        <f t="shared" si="151"/>
        <v>32347.556459103085</v>
      </c>
      <c r="I664">
        <f t="shared" si="152"/>
        <v>34987.764824720798</v>
      </c>
      <c r="J664" s="41">
        <f t="shared" si="153"/>
        <v>1272.282357262601</v>
      </c>
      <c r="K664">
        <f t="shared" si="154"/>
        <v>13.199349853845467</v>
      </c>
      <c r="L664">
        <f t="shared" si="155"/>
        <v>0</v>
      </c>
      <c r="M664" s="41">
        <f t="shared" si="156"/>
        <v>13.199349853845467</v>
      </c>
      <c r="N664" s="5">
        <f t="shared" si="157"/>
        <v>-8.8247427783357803E-7</v>
      </c>
      <c r="O664" s="4">
        <f>SUM($N$54:N664)*0.1+$O$30</f>
        <v>4.4529341596312548E-6</v>
      </c>
      <c r="P664" s="4">
        <f>SUM($O$235:O664)</f>
        <v>1.0061963826653838E-3</v>
      </c>
      <c r="Q664" s="5">
        <f t="shared" si="158"/>
        <v>-2.1409324527242827E-6</v>
      </c>
      <c r="R664" s="4">
        <f>SUM($Q$54:Q664)*0.1+$O$8</f>
        <v>-6.1317395057528055E-5</v>
      </c>
      <c r="S664" s="4">
        <f>SUM($R$235:R664)</f>
        <v>2.2002903962587261E-2</v>
      </c>
      <c r="T664">
        <f t="shared" si="159"/>
        <v>6.1478870836011425E-5</v>
      </c>
      <c r="U664">
        <f t="shared" si="160"/>
        <v>2.2025898709186129E-2</v>
      </c>
      <c r="X664" s="1"/>
    </row>
    <row r="665" spans="1:24" x14ac:dyDescent="0.3">
      <c r="A665" s="7"/>
      <c r="B665">
        <f t="shared" si="145"/>
        <v>61.100000000000598</v>
      </c>
      <c r="C665">
        <f t="shared" si="146"/>
        <v>0</v>
      </c>
      <c r="D665">
        <f t="shared" si="147"/>
        <v>1176.2747803310458</v>
      </c>
      <c r="E665">
        <f t="shared" si="148"/>
        <v>-484.8505313587176</v>
      </c>
      <c r="F665">
        <f t="shared" si="149"/>
        <v>0</v>
      </c>
      <c r="G665">
        <f t="shared" si="150"/>
        <v>13284.904559228573</v>
      </c>
      <c r="H665">
        <f t="shared" si="151"/>
        <v>32229.928981069974</v>
      </c>
      <c r="I665">
        <f t="shared" si="152"/>
        <v>34860.536588994531</v>
      </c>
      <c r="J665" s="41">
        <f t="shared" si="153"/>
        <v>1272.282357262601</v>
      </c>
      <c r="K665">
        <f t="shared" si="154"/>
        <v>13.151352218013297</v>
      </c>
      <c r="L665">
        <f t="shared" si="155"/>
        <v>0</v>
      </c>
      <c r="M665" s="41">
        <f t="shared" si="156"/>
        <v>13.151352218013297</v>
      </c>
      <c r="N665" s="5">
        <f t="shared" si="157"/>
        <v>-8.792652804596376E-7</v>
      </c>
      <c r="O665" s="4">
        <f>SUM($N$54:N665)*0.1+$O$30</f>
        <v>4.3650076315852913E-6</v>
      </c>
      <c r="P665" s="4">
        <f>SUM($O$235:O665)</f>
        <v>1.0105613902969691E-3</v>
      </c>
      <c r="Q665" s="5">
        <f t="shared" si="158"/>
        <v>-2.1331472438052847E-6</v>
      </c>
      <c r="R665" s="4">
        <f>SUM($Q$54:Q665)*0.1+$O$8</f>
        <v>-6.1530709781908584E-5</v>
      </c>
      <c r="S665" s="4">
        <f>SUM($R$235:R665)</f>
        <v>2.1941373252805353E-2</v>
      </c>
      <c r="T665">
        <f t="shared" si="159"/>
        <v>6.1685342974561298E-5</v>
      </c>
      <c r="U665">
        <f t="shared" si="160"/>
        <v>2.1964632811464914E-2</v>
      </c>
      <c r="X665" s="1"/>
    </row>
    <row r="666" spans="1:24" x14ac:dyDescent="0.3">
      <c r="A666" s="7"/>
      <c r="B666">
        <f t="shared" si="145"/>
        <v>61.2000000000006</v>
      </c>
      <c r="C666">
        <f t="shared" si="146"/>
        <v>0</v>
      </c>
      <c r="D666">
        <f t="shared" si="147"/>
        <v>1176.2747803310458</v>
      </c>
      <c r="E666">
        <f t="shared" si="148"/>
        <v>-484.8505313587176</v>
      </c>
      <c r="F666">
        <f t="shared" si="149"/>
        <v>0</v>
      </c>
      <c r="G666">
        <f t="shared" si="150"/>
        <v>13236.419506092701</v>
      </c>
      <c r="H666">
        <f t="shared" si="151"/>
        <v>32112.301503036862</v>
      </c>
      <c r="I666">
        <f t="shared" si="152"/>
        <v>34733.308353268265</v>
      </c>
      <c r="J666" s="41">
        <f t="shared" si="153"/>
        <v>1272.282357262601</v>
      </c>
      <c r="K666">
        <f t="shared" si="154"/>
        <v>13.103354582181129</v>
      </c>
      <c r="L666">
        <f t="shared" si="155"/>
        <v>0</v>
      </c>
      <c r="M666" s="41">
        <f t="shared" si="156"/>
        <v>13.103354582181129</v>
      </c>
      <c r="N666" s="5">
        <f t="shared" si="157"/>
        <v>-8.7605628308569717E-7</v>
      </c>
      <c r="O666" s="4">
        <f>SUM($N$54:N666)*0.1+$O$30</f>
        <v>4.2774020032767211E-6</v>
      </c>
      <c r="P666" s="4">
        <f>SUM($O$235:O666)</f>
        <v>1.0148387923002459E-3</v>
      </c>
      <c r="Q666" s="5">
        <f t="shared" si="158"/>
        <v>-2.1253620348862867E-6</v>
      </c>
      <c r="R666" s="4">
        <f>SUM($Q$54:Q666)*0.1+$O$8</f>
        <v>-6.1743245985397234E-5</v>
      </c>
      <c r="S666" s="4">
        <f>SUM($R$235:R666)</f>
        <v>2.1879630006819955E-2</v>
      </c>
      <c r="T666">
        <f t="shared" si="159"/>
        <v>6.1891231953410873E-5</v>
      </c>
      <c r="U666">
        <f t="shared" si="160"/>
        <v>2.1903152901116624E-2</v>
      </c>
      <c r="X666" s="1"/>
    </row>
    <row r="667" spans="1:24" x14ac:dyDescent="0.3">
      <c r="A667" s="7"/>
      <c r="B667">
        <f t="shared" si="145"/>
        <v>61.300000000000601</v>
      </c>
      <c r="C667">
        <f t="shared" si="146"/>
        <v>0</v>
      </c>
      <c r="D667">
        <f t="shared" si="147"/>
        <v>1176.2747803310458</v>
      </c>
      <c r="E667">
        <f t="shared" si="148"/>
        <v>-484.8505313587176</v>
      </c>
      <c r="F667">
        <f t="shared" si="149"/>
        <v>0</v>
      </c>
      <c r="G667">
        <f t="shared" si="150"/>
        <v>13187.934452956828</v>
      </c>
      <c r="H667">
        <f t="shared" si="151"/>
        <v>31994.674025003766</v>
      </c>
      <c r="I667">
        <f t="shared" si="152"/>
        <v>34606.080117542006</v>
      </c>
      <c r="J667" s="41">
        <f t="shared" si="153"/>
        <v>1272.282357262601</v>
      </c>
      <c r="K667">
        <f t="shared" si="154"/>
        <v>13.055356946348963</v>
      </c>
      <c r="L667">
        <f t="shared" si="155"/>
        <v>0</v>
      </c>
      <c r="M667" s="41">
        <f t="shared" si="156"/>
        <v>13.055356946348963</v>
      </c>
      <c r="N667" s="5">
        <f t="shared" si="157"/>
        <v>-8.7284728571175674E-7</v>
      </c>
      <c r="O667" s="4">
        <f>SUM($N$54:N667)*0.1+$O$30</f>
        <v>4.1901172747055451E-6</v>
      </c>
      <c r="P667" s="4">
        <f>SUM($O$235:O667)</f>
        <v>1.0190289095749515E-3</v>
      </c>
      <c r="Q667" s="5">
        <f t="shared" si="158"/>
        <v>-2.1175768259672896E-6</v>
      </c>
      <c r="R667" s="4">
        <f>SUM($Q$54:Q667)*0.1+$O$8</f>
        <v>-6.1955003667993981E-5</v>
      </c>
      <c r="S667" s="4">
        <f>SUM($R$235:R667)</f>
        <v>2.181767500315196E-2</v>
      </c>
      <c r="T667">
        <f t="shared" si="159"/>
        <v>6.2096534221137769E-5</v>
      </c>
      <c r="U667">
        <f t="shared" si="160"/>
        <v>2.1841459714536281E-2</v>
      </c>
      <c r="X667" s="1"/>
    </row>
    <row r="668" spans="1:24" x14ac:dyDescent="0.3">
      <c r="A668" s="7"/>
      <c r="B668">
        <f t="shared" si="145"/>
        <v>61.400000000000603</v>
      </c>
      <c r="C668">
        <f t="shared" si="146"/>
        <v>0</v>
      </c>
      <c r="D668">
        <f t="shared" si="147"/>
        <v>1176.2747803310458</v>
      </c>
      <c r="E668">
        <f t="shared" si="148"/>
        <v>-484.8505313587176</v>
      </c>
      <c r="F668">
        <f t="shared" si="149"/>
        <v>0</v>
      </c>
      <c r="G668">
        <f t="shared" si="150"/>
        <v>13139.449399820956</v>
      </c>
      <c r="H668">
        <f t="shared" si="151"/>
        <v>31877.046546970654</v>
      </c>
      <c r="I668">
        <f t="shared" si="152"/>
        <v>34478.851881815739</v>
      </c>
      <c r="J668" s="41">
        <f t="shared" si="153"/>
        <v>1272.282357262601</v>
      </c>
      <c r="K668">
        <f t="shared" si="154"/>
        <v>13.007359310516794</v>
      </c>
      <c r="L668">
        <f t="shared" si="155"/>
        <v>0</v>
      </c>
      <c r="M668" s="41">
        <f t="shared" si="156"/>
        <v>13.007359310516794</v>
      </c>
      <c r="N668" s="5">
        <f t="shared" si="157"/>
        <v>-8.6963828833781641E-7</v>
      </c>
      <c r="O668" s="4">
        <f>SUM($N$54:N668)*0.1+$O$30</f>
        <v>4.1031534458717641E-6</v>
      </c>
      <c r="P668" s="4">
        <f>SUM($O$235:O668)</f>
        <v>1.0231320630208233E-3</v>
      </c>
      <c r="Q668" s="5">
        <f t="shared" si="158"/>
        <v>-2.1097916170482916E-6</v>
      </c>
      <c r="R668" s="4">
        <f>SUM($Q$54:Q668)*0.1+$O$8</f>
        <v>-6.2165982829698796E-5</v>
      </c>
      <c r="S668" s="4">
        <f>SUM($R$235:R668)</f>
        <v>2.175550902032226E-2</v>
      </c>
      <c r="T668">
        <f t="shared" si="159"/>
        <v>6.2301246290766724E-5</v>
      </c>
      <c r="U668">
        <f t="shared" si="160"/>
        <v>2.1779553988814933E-2</v>
      </c>
      <c r="X668" s="1"/>
    </row>
    <row r="669" spans="1:24" x14ac:dyDescent="0.3">
      <c r="A669" s="7"/>
      <c r="B669">
        <f t="shared" si="145"/>
        <v>61.500000000000604</v>
      </c>
      <c r="C669">
        <f t="shared" si="146"/>
        <v>0</v>
      </c>
      <c r="D669">
        <f t="shared" si="147"/>
        <v>1176.2747803310458</v>
      </c>
      <c r="E669">
        <f t="shared" si="148"/>
        <v>-484.8505313587176</v>
      </c>
      <c r="F669">
        <f t="shared" si="149"/>
        <v>0</v>
      </c>
      <c r="G669">
        <f t="shared" si="150"/>
        <v>13090.964346685083</v>
      </c>
      <c r="H669">
        <f t="shared" si="151"/>
        <v>31759.419068937557</v>
      </c>
      <c r="I669">
        <f t="shared" si="152"/>
        <v>34351.623646089487</v>
      </c>
      <c r="J669" s="41">
        <f t="shared" si="153"/>
        <v>1272.282357262601</v>
      </c>
      <c r="K669">
        <f t="shared" si="154"/>
        <v>12.959361674684631</v>
      </c>
      <c r="L669">
        <f t="shared" si="155"/>
        <v>0</v>
      </c>
      <c r="M669" s="41">
        <f t="shared" si="156"/>
        <v>12.959361674684631</v>
      </c>
      <c r="N669" s="5">
        <f t="shared" si="157"/>
        <v>-8.6642929096387598E-7</v>
      </c>
      <c r="O669" s="4">
        <f>SUM($N$54:N669)*0.1+$O$30</f>
        <v>4.0165105167753765E-6</v>
      </c>
      <c r="P669" s="4">
        <f>SUM($O$235:O669)</f>
        <v>1.0271485735375988E-3</v>
      </c>
      <c r="Q669" s="5">
        <f t="shared" si="158"/>
        <v>-2.1020064081292948E-6</v>
      </c>
      <c r="R669" s="4">
        <f>SUM($Q$54:Q669)*0.1+$O$8</f>
        <v>-6.2376183470511706E-5</v>
      </c>
      <c r="S669" s="4">
        <f>SUM($R$235:R669)</f>
        <v>2.1693132836851748E-2</v>
      </c>
      <c r="T669">
        <f t="shared" si="159"/>
        <v>6.250536473838309E-5</v>
      </c>
      <c r="U669">
        <f t="shared" si="160"/>
        <v>2.1717436461733138E-2</v>
      </c>
      <c r="X669" s="1"/>
    </row>
    <row r="670" spans="1:24" x14ac:dyDescent="0.3">
      <c r="A670" s="7"/>
      <c r="B670">
        <f t="shared" si="145"/>
        <v>61.600000000000605</v>
      </c>
      <c r="C670">
        <f t="shared" si="146"/>
        <v>0</v>
      </c>
      <c r="D670">
        <f t="shared" si="147"/>
        <v>1176.2747803310458</v>
      </c>
      <c r="E670">
        <f t="shared" si="148"/>
        <v>-484.8505313587176</v>
      </c>
      <c r="F670">
        <f t="shared" si="149"/>
        <v>0</v>
      </c>
      <c r="G670">
        <f t="shared" si="150"/>
        <v>13042.479293549211</v>
      </c>
      <c r="H670">
        <f t="shared" si="151"/>
        <v>31641.791590904446</v>
      </c>
      <c r="I670">
        <f t="shared" si="152"/>
        <v>34224.39541036322</v>
      </c>
      <c r="J670" s="41">
        <f t="shared" si="153"/>
        <v>1272.282357262601</v>
      </c>
      <c r="K670">
        <f t="shared" si="154"/>
        <v>12.911364038852462</v>
      </c>
      <c r="L670">
        <f t="shared" si="155"/>
        <v>0</v>
      </c>
      <c r="M670" s="41">
        <f t="shared" si="156"/>
        <v>12.911364038852462</v>
      </c>
      <c r="N670" s="5">
        <f t="shared" si="157"/>
        <v>-8.6322029358993566E-7</v>
      </c>
      <c r="O670" s="4">
        <f>SUM($N$54:N670)*0.1+$O$30</f>
        <v>3.9301884874163823E-6</v>
      </c>
      <c r="P670" s="4">
        <f>SUM($O$235:O670)</f>
        <v>1.0310787620250151E-3</v>
      </c>
      <c r="Q670" s="5">
        <f t="shared" si="158"/>
        <v>-2.0942211992102968E-6</v>
      </c>
      <c r="R670" s="4">
        <f>SUM($Q$54:Q670)*0.1+$O$8</f>
        <v>-6.2585605590432711E-5</v>
      </c>
      <c r="S670" s="4">
        <f>SUM($R$235:R670)</f>
        <v>2.1630547231261316E-2</v>
      </c>
      <c r="T670">
        <f t="shared" si="159"/>
        <v>6.2708886201780223E-5</v>
      </c>
      <c r="U670">
        <f t="shared" si="160"/>
        <v>2.1655107871754543E-2</v>
      </c>
      <c r="X670" s="1"/>
    </row>
    <row r="671" spans="1:24" x14ac:dyDescent="0.3">
      <c r="A671" s="7"/>
      <c r="B671">
        <f t="shared" si="145"/>
        <v>61.700000000000607</v>
      </c>
      <c r="C671">
        <f t="shared" si="146"/>
        <v>0</v>
      </c>
      <c r="D671">
        <f t="shared" si="147"/>
        <v>1176.2747803310458</v>
      </c>
      <c r="E671">
        <f t="shared" si="148"/>
        <v>-484.8505313587176</v>
      </c>
      <c r="F671">
        <f t="shared" si="149"/>
        <v>0</v>
      </c>
      <c r="G671">
        <f t="shared" si="150"/>
        <v>12993.99424041334</v>
      </c>
      <c r="H671">
        <f t="shared" si="151"/>
        <v>31524.164112871349</v>
      </c>
      <c r="I671">
        <f t="shared" si="152"/>
        <v>34097.167174636968</v>
      </c>
      <c r="J671" s="41">
        <f t="shared" si="153"/>
        <v>1272.282357262601</v>
      </c>
      <c r="K671">
        <f t="shared" si="154"/>
        <v>12.863366403020299</v>
      </c>
      <c r="L671">
        <f t="shared" si="155"/>
        <v>0</v>
      </c>
      <c r="M671" s="41">
        <f t="shared" si="156"/>
        <v>12.863366403020299</v>
      </c>
      <c r="N671" s="5">
        <f t="shared" si="157"/>
        <v>-8.6001129621599523E-7</v>
      </c>
      <c r="O671" s="4">
        <f>SUM($N$54:N671)*0.1+$O$30</f>
        <v>3.844187357794783E-6</v>
      </c>
      <c r="P671" s="4">
        <f>SUM($O$235:O671)</f>
        <v>1.03492294938281E-3</v>
      </c>
      <c r="Q671" s="5">
        <f t="shared" si="158"/>
        <v>-2.0864359902912997E-6</v>
      </c>
      <c r="R671" s="4">
        <f>SUM($Q$54:Q671)*0.1+$O$8</f>
        <v>-6.2794249189461839E-5</v>
      </c>
      <c r="S671" s="4">
        <f>SUM($R$235:R671)</f>
        <v>2.1567752982071853E-2</v>
      </c>
      <c r="T671">
        <f t="shared" si="159"/>
        <v>6.2911807379140345E-5</v>
      </c>
      <c r="U671">
        <f t="shared" si="160"/>
        <v>2.1592568958019528E-2</v>
      </c>
      <c r="X671" s="1"/>
    </row>
    <row r="672" spans="1:24" x14ac:dyDescent="0.3">
      <c r="A672" s="7"/>
      <c r="B672">
        <f t="shared" si="145"/>
        <v>61.800000000000608</v>
      </c>
      <c r="C672">
        <f t="shared" si="146"/>
        <v>0</v>
      </c>
      <c r="D672">
        <f t="shared" si="147"/>
        <v>1176.2747803310458</v>
      </c>
      <c r="E672">
        <f t="shared" si="148"/>
        <v>-484.8505313587176</v>
      </c>
      <c r="F672">
        <f t="shared" si="149"/>
        <v>0</v>
      </c>
      <c r="G672">
        <f t="shared" si="150"/>
        <v>12945.509187277466</v>
      </c>
      <c r="H672">
        <f t="shared" si="151"/>
        <v>31406.536634838223</v>
      </c>
      <c r="I672">
        <f t="shared" si="152"/>
        <v>33969.938938910687</v>
      </c>
      <c r="J672" s="41">
        <f t="shared" si="153"/>
        <v>1272.282357262601</v>
      </c>
      <c r="K672">
        <f t="shared" si="154"/>
        <v>12.815368767188124</v>
      </c>
      <c r="L672">
        <f t="shared" si="155"/>
        <v>0</v>
      </c>
      <c r="M672" s="41">
        <f t="shared" si="156"/>
        <v>12.815368767188124</v>
      </c>
      <c r="N672" s="5">
        <f t="shared" si="157"/>
        <v>-8.568022988420548E-7</v>
      </c>
      <c r="O672" s="4">
        <f>SUM($N$54:N672)*0.1+$O$30</f>
        <v>3.758507127910578E-6</v>
      </c>
      <c r="P672" s="4">
        <f>SUM($O$235:O672)</f>
        <v>1.0386814565107206E-3</v>
      </c>
      <c r="Q672" s="5">
        <f t="shared" si="158"/>
        <v>-2.0786507813723008E-6</v>
      </c>
      <c r="R672" s="4">
        <f>SUM($Q$54:Q672)*0.1+$O$8</f>
        <v>-6.300211426759909E-5</v>
      </c>
      <c r="S672" s="4">
        <f>SUM($R$235:R672)</f>
        <v>2.1504750867804255E-2</v>
      </c>
      <c r="T672">
        <f t="shared" si="159"/>
        <v>6.3114125027747696E-5</v>
      </c>
      <c r="U672">
        <f t="shared" si="160"/>
        <v>2.152982046033889E-2</v>
      </c>
      <c r="X672" s="1"/>
    </row>
    <row r="673" spans="1:24" x14ac:dyDescent="0.3">
      <c r="A673" s="7"/>
      <c r="B673">
        <f t="shared" si="145"/>
        <v>61.90000000000061</v>
      </c>
      <c r="C673">
        <f t="shared" si="146"/>
        <v>0</v>
      </c>
      <c r="D673">
        <f t="shared" si="147"/>
        <v>1176.2747803310458</v>
      </c>
      <c r="E673">
        <f t="shared" si="148"/>
        <v>-484.8505313587176</v>
      </c>
      <c r="F673">
        <f t="shared" si="149"/>
        <v>0</v>
      </c>
      <c r="G673">
        <f t="shared" si="150"/>
        <v>12897.024134141595</v>
      </c>
      <c r="H673">
        <f t="shared" si="151"/>
        <v>31288.909156805112</v>
      </c>
      <c r="I673">
        <f t="shared" si="152"/>
        <v>33842.710703184421</v>
      </c>
      <c r="J673" s="41">
        <f t="shared" si="153"/>
        <v>1272.282357262601</v>
      </c>
      <c r="K673">
        <f t="shared" si="154"/>
        <v>12.767371131355956</v>
      </c>
      <c r="L673">
        <f t="shared" si="155"/>
        <v>0</v>
      </c>
      <c r="M673" s="41">
        <f t="shared" si="156"/>
        <v>12.767371131355956</v>
      </c>
      <c r="N673" s="5">
        <f t="shared" si="157"/>
        <v>-8.5359330146811447E-7</v>
      </c>
      <c r="O673" s="4">
        <f>SUM($N$54:N673)*0.1+$O$30</f>
        <v>3.6731477977637663E-6</v>
      </c>
      <c r="P673" s="4">
        <f>SUM($O$235:O673)</f>
        <v>1.0423546043084844E-3</v>
      </c>
      <c r="Q673" s="5">
        <f t="shared" si="158"/>
        <v>-2.0708655724533028E-6</v>
      </c>
      <c r="R673" s="4">
        <f>SUM($Q$54:Q673)*0.1+$O$8</f>
        <v>-6.3209200824844436E-5</v>
      </c>
      <c r="S673" s="4">
        <f>SUM($R$235:R673)</f>
        <v>2.1441541666979411E-2</v>
      </c>
      <c r="T673">
        <f t="shared" si="159"/>
        <v>6.3315835962733145E-5</v>
      </c>
      <c r="U673">
        <f t="shared" si="160"/>
        <v>2.146686311918761E-2</v>
      </c>
      <c r="X673" s="1"/>
    </row>
    <row r="674" spans="1:24" x14ac:dyDescent="0.3">
      <c r="A674" s="7"/>
      <c r="B674">
        <f t="shared" si="145"/>
        <v>62.000000000000611</v>
      </c>
      <c r="C674">
        <f t="shared" si="146"/>
        <v>0</v>
      </c>
      <c r="D674">
        <f t="shared" si="147"/>
        <v>1176.2747803310458</v>
      </c>
      <c r="E674">
        <f t="shared" si="148"/>
        <v>-484.8505313587176</v>
      </c>
      <c r="F674">
        <f t="shared" si="149"/>
        <v>0</v>
      </c>
      <c r="G674">
        <f t="shared" si="150"/>
        <v>12848.539081005722</v>
      </c>
      <c r="H674">
        <f t="shared" si="151"/>
        <v>31171.281678772015</v>
      </c>
      <c r="I674">
        <f t="shared" si="152"/>
        <v>33715.482467458169</v>
      </c>
      <c r="J674" s="41">
        <f t="shared" si="153"/>
        <v>1272.282357262601</v>
      </c>
      <c r="K674">
        <f t="shared" si="154"/>
        <v>12.719373495523792</v>
      </c>
      <c r="L674">
        <f t="shared" si="155"/>
        <v>0</v>
      </c>
      <c r="M674" s="41">
        <f t="shared" si="156"/>
        <v>12.719373495523792</v>
      </c>
      <c r="N674" s="5">
        <f t="shared" si="157"/>
        <v>-8.5038430409417404E-7</v>
      </c>
      <c r="O674" s="4">
        <f>SUM($N$54:N674)*0.1+$O$30</f>
        <v>3.5881093673543488E-6</v>
      </c>
      <c r="P674" s="4">
        <f>SUM($O$235:O674)</f>
        <v>1.0459427136758387E-3</v>
      </c>
      <c r="Q674" s="5">
        <f t="shared" si="158"/>
        <v>-2.0630803635343056E-6</v>
      </c>
      <c r="R674" s="4">
        <f>SUM($Q$54:Q674)*0.1+$O$8</f>
        <v>-6.3415508861197877E-5</v>
      </c>
      <c r="S674" s="4">
        <f>SUM($R$235:R674)</f>
        <v>2.1378126158118214E-2</v>
      </c>
      <c r="T674">
        <f t="shared" si="159"/>
        <v>6.3516937055849615E-5</v>
      </c>
      <c r="U674">
        <f t="shared" si="160"/>
        <v>2.1403697675698698E-2</v>
      </c>
      <c r="X674" s="1"/>
    </row>
    <row r="675" spans="1:24" x14ac:dyDescent="0.3">
      <c r="A675" s="7"/>
      <c r="B675">
        <f t="shared" si="145"/>
        <v>62.100000000000612</v>
      </c>
      <c r="C675">
        <f t="shared" si="146"/>
        <v>0</v>
      </c>
      <c r="D675">
        <f t="shared" si="147"/>
        <v>1176.2747803310458</v>
      </c>
      <c r="E675">
        <f t="shared" si="148"/>
        <v>-484.8505313587176</v>
      </c>
      <c r="F675">
        <f t="shared" si="149"/>
        <v>0</v>
      </c>
      <c r="G675">
        <f t="shared" si="150"/>
        <v>12800.05402786985</v>
      </c>
      <c r="H675">
        <f t="shared" si="151"/>
        <v>31053.654200738903</v>
      </c>
      <c r="I675">
        <f t="shared" si="152"/>
        <v>33588.254231731902</v>
      </c>
      <c r="J675" s="41">
        <f t="shared" si="153"/>
        <v>1272.282357262601</v>
      </c>
      <c r="K675">
        <f t="shared" si="154"/>
        <v>12.671375859691624</v>
      </c>
      <c r="L675">
        <f t="shared" si="155"/>
        <v>0</v>
      </c>
      <c r="M675" s="41">
        <f t="shared" si="156"/>
        <v>12.671375859691624</v>
      </c>
      <c r="N675" s="5">
        <f t="shared" si="157"/>
        <v>-8.4717530672023372E-7</v>
      </c>
      <c r="O675" s="4">
        <f>SUM($N$54:N675)*0.1+$O$30</f>
        <v>3.5033918366823255E-6</v>
      </c>
      <c r="P675" s="4">
        <f>SUM($O$235:O675)</f>
        <v>1.0494461055125211E-3</v>
      </c>
      <c r="Q675" s="5">
        <f t="shared" si="158"/>
        <v>-2.0552951546153076E-6</v>
      </c>
      <c r="R675" s="4">
        <f>SUM($Q$54:Q675)*0.1+$O$8</f>
        <v>-6.3621038376659387E-5</v>
      </c>
      <c r="S675" s="4">
        <f>SUM($R$235:R675)</f>
        <v>2.1314505119741554E-2</v>
      </c>
      <c r="T675">
        <f t="shared" si="159"/>
        <v>6.3717425234277152E-5</v>
      </c>
      <c r="U675">
        <f t="shared" si="160"/>
        <v>2.1340324871657046E-2</v>
      </c>
      <c r="X675" s="1"/>
    </row>
    <row r="676" spans="1:24" x14ac:dyDescent="0.3">
      <c r="A676" s="7"/>
      <c r="B676">
        <f t="shared" si="145"/>
        <v>62.200000000000614</v>
      </c>
      <c r="C676">
        <f t="shared" si="146"/>
        <v>0</v>
      </c>
      <c r="D676">
        <f t="shared" si="147"/>
        <v>1176.2747803310458</v>
      </c>
      <c r="E676">
        <f t="shared" si="148"/>
        <v>-484.8505313587176</v>
      </c>
      <c r="F676">
        <f t="shared" si="149"/>
        <v>0</v>
      </c>
      <c r="G676">
        <f t="shared" si="150"/>
        <v>12751.568974733977</v>
      </c>
      <c r="H676">
        <f t="shared" si="151"/>
        <v>30936.026722705807</v>
      </c>
      <c r="I676">
        <f t="shared" si="152"/>
        <v>33461.02599600565</v>
      </c>
      <c r="J676" s="41">
        <f t="shared" si="153"/>
        <v>1272.282357262601</v>
      </c>
      <c r="K676">
        <f t="shared" si="154"/>
        <v>12.62337822385946</v>
      </c>
      <c r="L676">
        <f t="shared" si="155"/>
        <v>0</v>
      </c>
      <c r="M676" s="41">
        <f t="shared" si="156"/>
        <v>12.62337822385946</v>
      </c>
      <c r="N676" s="5">
        <f t="shared" si="157"/>
        <v>-8.4396630934629318E-7</v>
      </c>
      <c r="O676" s="4">
        <f>SUM($N$54:N676)*0.1+$O$30</f>
        <v>3.4189952057476964E-6</v>
      </c>
      <c r="P676" s="4">
        <f>SUM($O$235:O676)</f>
        <v>1.0528651007182688E-3</v>
      </c>
      <c r="Q676" s="5">
        <f t="shared" si="158"/>
        <v>-2.0475099456963105E-6</v>
      </c>
      <c r="R676" s="4">
        <f>SUM($Q$54:Q676)*0.1+$O$8</f>
        <v>-6.3825789371228992E-5</v>
      </c>
      <c r="S676" s="4">
        <f>SUM($R$235:R676)</f>
        <v>2.1250679330370326E-2</v>
      </c>
      <c r="T676">
        <f t="shared" si="159"/>
        <v>6.3917297479457102E-5</v>
      </c>
      <c r="U676">
        <f t="shared" si="160"/>
        <v>2.1276745449493425E-2</v>
      </c>
      <c r="X676" s="1"/>
    </row>
    <row r="677" spans="1:24" x14ac:dyDescent="0.3">
      <c r="A677" s="7"/>
      <c r="B677">
        <f t="shared" si="145"/>
        <v>62.300000000000615</v>
      </c>
      <c r="C677">
        <f t="shared" si="146"/>
        <v>0</v>
      </c>
      <c r="D677">
        <f t="shared" si="147"/>
        <v>1176.2747803310458</v>
      </c>
      <c r="E677">
        <f t="shared" si="148"/>
        <v>-484.8505313587176</v>
      </c>
      <c r="F677">
        <f t="shared" si="149"/>
        <v>0</v>
      </c>
      <c r="G677">
        <f t="shared" si="150"/>
        <v>12703.083921598105</v>
      </c>
      <c r="H677">
        <f t="shared" si="151"/>
        <v>30818.399244672695</v>
      </c>
      <c r="I677">
        <f t="shared" si="152"/>
        <v>33333.797760279384</v>
      </c>
      <c r="J677" s="41">
        <f t="shared" si="153"/>
        <v>1272.282357262601</v>
      </c>
      <c r="K677">
        <f t="shared" si="154"/>
        <v>12.575380588027292</v>
      </c>
      <c r="L677">
        <f t="shared" si="155"/>
        <v>0</v>
      </c>
      <c r="M677" s="41">
        <f t="shared" si="156"/>
        <v>12.575380588027292</v>
      </c>
      <c r="N677" s="5">
        <f t="shared" si="157"/>
        <v>-8.4075731197235285E-7</v>
      </c>
      <c r="O677" s="4">
        <f>SUM($N$54:N677)*0.1+$O$30</f>
        <v>3.334919474550461E-6</v>
      </c>
      <c r="P677" s="4">
        <f>SUM($O$235:O677)</f>
        <v>1.0562000201928194E-3</v>
      </c>
      <c r="Q677" s="5">
        <f t="shared" si="158"/>
        <v>-2.0397247367773125E-6</v>
      </c>
      <c r="R677" s="4">
        <f>SUM($Q$54:Q677)*0.1+$O$8</f>
        <v>-6.402976184490672E-5</v>
      </c>
      <c r="S677" s="4">
        <f>SUM($R$235:R677)</f>
        <v>2.118664956852542E-2</v>
      </c>
      <c r="T677">
        <f t="shared" si="159"/>
        <v>6.4116550825954517E-5</v>
      </c>
      <c r="U677">
        <f t="shared" si="160"/>
        <v>2.1212960152278457E-2</v>
      </c>
      <c r="X677" s="1"/>
    </row>
    <row r="678" spans="1:24" x14ac:dyDescent="0.3">
      <c r="A678" s="7"/>
      <c r="B678">
        <f t="shared" si="145"/>
        <v>62.400000000000617</v>
      </c>
      <c r="C678">
        <f t="shared" si="146"/>
        <v>0</v>
      </c>
      <c r="D678">
        <f t="shared" si="147"/>
        <v>1176.2747803310458</v>
      </c>
      <c r="E678">
        <f t="shared" si="148"/>
        <v>-484.8505313587176</v>
      </c>
      <c r="F678">
        <f t="shared" si="149"/>
        <v>0</v>
      </c>
      <c r="G678">
        <f t="shared" si="150"/>
        <v>12654.598868462232</v>
      </c>
      <c r="H678">
        <f t="shared" si="151"/>
        <v>30700.771766639584</v>
      </c>
      <c r="I678">
        <f t="shared" si="152"/>
        <v>33206.569524553117</v>
      </c>
      <c r="J678" s="41">
        <f t="shared" si="153"/>
        <v>1272.282357262601</v>
      </c>
      <c r="K678">
        <f t="shared" si="154"/>
        <v>12.527382952195122</v>
      </c>
      <c r="L678">
        <f t="shared" si="155"/>
        <v>0</v>
      </c>
      <c r="M678" s="41">
        <f t="shared" si="156"/>
        <v>12.527382952195122</v>
      </c>
      <c r="N678" s="5">
        <f t="shared" si="157"/>
        <v>-8.3754831459841242E-7</v>
      </c>
      <c r="O678" s="4">
        <f>SUM($N$54:N678)*0.1+$O$30</f>
        <v>3.2511646430906199E-6</v>
      </c>
      <c r="P678" s="4">
        <f>SUM($O$235:O678)</f>
        <v>1.0594511848359099E-3</v>
      </c>
      <c r="Q678" s="5">
        <f t="shared" si="158"/>
        <v>-2.0319395278583145E-6</v>
      </c>
      <c r="R678" s="4">
        <f>SUM($Q$54:Q678)*0.1+$O$8</f>
        <v>-6.4232955797692543E-5</v>
      </c>
      <c r="S678" s="4">
        <f>SUM($R$235:R678)</f>
        <v>2.1122416612727728E-2</v>
      </c>
      <c r="T678">
        <f t="shared" si="159"/>
        <v>6.4315182360347902E-5</v>
      </c>
      <c r="U678">
        <f t="shared" si="160"/>
        <v>2.1148969723716719E-2</v>
      </c>
      <c r="X678" s="1"/>
    </row>
    <row r="679" spans="1:24" x14ac:dyDescent="0.3">
      <c r="A679" s="7"/>
      <c r="B679">
        <f t="shared" si="145"/>
        <v>62.500000000000618</v>
      </c>
      <c r="C679">
        <f t="shared" si="146"/>
        <v>0</v>
      </c>
      <c r="D679">
        <f t="shared" si="147"/>
        <v>1176.2747803310458</v>
      </c>
      <c r="E679">
        <f t="shared" si="148"/>
        <v>-484.8505313587176</v>
      </c>
      <c r="F679">
        <f t="shared" si="149"/>
        <v>0</v>
      </c>
      <c r="G679">
        <f t="shared" si="150"/>
        <v>12606.11381532636</v>
      </c>
      <c r="H679">
        <f t="shared" si="151"/>
        <v>30583.144288606483</v>
      </c>
      <c r="I679">
        <f t="shared" si="152"/>
        <v>33079.341288826858</v>
      </c>
      <c r="J679" s="41">
        <f t="shared" si="153"/>
        <v>1272.282357262601</v>
      </c>
      <c r="K679">
        <f t="shared" si="154"/>
        <v>12.479385316362956</v>
      </c>
      <c r="L679">
        <f t="shared" si="155"/>
        <v>0</v>
      </c>
      <c r="M679" s="41">
        <f t="shared" si="156"/>
        <v>12.479385316362956</v>
      </c>
      <c r="N679" s="5">
        <f t="shared" si="157"/>
        <v>-8.343393172244721E-7</v>
      </c>
      <c r="O679" s="4">
        <f>SUM($N$54:N679)*0.1+$O$30</f>
        <v>3.1677307113681725E-6</v>
      </c>
      <c r="P679" s="4">
        <f>SUM($O$235:O679)</f>
        <v>1.0626189155472782E-3</v>
      </c>
      <c r="Q679" s="5">
        <f t="shared" si="158"/>
        <v>-2.0241543189393173E-6</v>
      </c>
      <c r="R679" s="4">
        <f>SUM($Q$54:Q679)*0.1+$O$8</f>
        <v>-6.4435371229586488E-5</v>
      </c>
      <c r="S679" s="4">
        <f>SUM($R$235:R679)</f>
        <v>2.1057981241498141E-2</v>
      </c>
      <c r="T679">
        <f t="shared" si="159"/>
        <v>6.4513189220146046E-5</v>
      </c>
      <c r="U679">
        <f t="shared" si="160"/>
        <v>2.1084774908140862E-2</v>
      </c>
      <c r="X679" s="1"/>
    </row>
    <row r="680" spans="1:24" x14ac:dyDescent="0.3">
      <c r="A680" s="7"/>
      <c r="B680">
        <f t="shared" si="145"/>
        <v>62.60000000000062</v>
      </c>
      <c r="C680">
        <f t="shared" si="146"/>
        <v>0</v>
      </c>
      <c r="D680">
        <f t="shared" si="147"/>
        <v>1176.2747803310458</v>
      </c>
      <c r="E680">
        <f t="shared" si="148"/>
        <v>-484.8505313587176</v>
      </c>
      <c r="F680">
        <f t="shared" si="149"/>
        <v>0</v>
      </c>
      <c r="G680">
        <f t="shared" si="150"/>
        <v>12557.628762190487</v>
      </c>
      <c r="H680">
        <f t="shared" si="151"/>
        <v>30465.516810573376</v>
      </c>
      <c r="I680">
        <f t="shared" si="152"/>
        <v>32952.113053100598</v>
      </c>
      <c r="J680" s="41">
        <f t="shared" si="153"/>
        <v>1272.282357262601</v>
      </c>
      <c r="K680">
        <f t="shared" si="154"/>
        <v>12.43138768053079</v>
      </c>
      <c r="L680">
        <f t="shared" si="155"/>
        <v>0</v>
      </c>
      <c r="M680" s="41">
        <f t="shared" si="156"/>
        <v>12.43138768053079</v>
      </c>
      <c r="N680" s="5">
        <f t="shared" si="157"/>
        <v>-8.3113031985053156E-7</v>
      </c>
      <c r="O680" s="4">
        <f>SUM($N$54:N680)*0.1+$O$30</f>
        <v>3.0846176793831193E-6</v>
      </c>
      <c r="P680" s="4">
        <f>SUM($O$235:O680)</f>
        <v>1.0657035332266613E-3</v>
      </c>
      <c r="Q680" s="5">
        <f t="shared" si="158"/>
        <v>-2.0163691100203193E-6</v>
      </c>
      <c r="R680" s="4">
        <f>SUM($Q$54:Q680)*0.1+$O$8</f>
        <v>-6.4637008140588529E-5</v>
      </c>
      <c r="S680" s="4">
        <f>SUM($R$235:R680)</f>
        <v>2.0993344233357553E-2</v>
      </c>
      <c r="T680">
        <f t="shared" si="159"/>
        <v>6.4710568592730444E-5</v>
      </c>
      <c r="U680">
        <f t="shared" si="160"/>
        <v>2.1020376450505796E-2</v>
      </c>
      <c r="X680" s="1"/>
    </row>
    <row r="681" spans="1:24" x14ac:dyDescent="0.3">
      <c r="A681" s="7"/>
      <c r="B681">
        <f t="shared" si="145"/>
        <v>62.700000000000621</v>
      </c>
      <c r="C681">
        <f t="shared" si="146"/>
        <v>0</v>
      </c>
      <c r="D681">
        <f t="shared" si="147"/>
        <v>1176.2747803310458</v>
      </c>
      <c r="E681">
        <f t="shared" si="148"/>
        <v>-484.8505313587176</v>
      </c>
      <c r="F681">
        <f t="shared" si="149"/>
        <v>0</v>
      </c>
      <c r="G681">
        <f t="shared" si="150"/>
        <v>12509.143709054613</v>
      </c>
      <c r="H681">
        <f t="shared" si="151"/>
        <v>30347.889332540275</v>
      </c>
      <c r="I681">
        <f t="shared" si="152"/>
        <v>32824.884817374339</v>
      </c>
      <c r="J681" s="41">
        <f t="shared" si="153"/>
        <v>1272.282357262601</v>
      </c>
      <c r="K681">
        <f t="shared" si="154"/>
        <v>12.383390044698626</v>
      </c>
      <c r="L681">
        <f t="shared" si="155"/>
        <v>0</v>
      </c>
      <c r="M681" s="41">
        <f t="shared" si="156"/>
        <v>12.383390044698626</v>
      </c>
      <c r="N681" s="5">
        <f t="shared" si="157"/>
        <v>-8.2792132247659113E-7</v>
      </c>
      <c r="O681" s="4">
        <f>SUM($N$54:N681)*0.1+$O$30</f>
        <v>3.0018255471354603E-6</v>
      </c>
      <c r="P681" s="4">
        <f>SUM($O$235:O681)</f>
        <v>1.0687053587737968E-3</v>
      </c>
      <c r="Q681" s="5">
        <f t="shared" si="158"/>
        <v>-2.0085839011013222E-6</v>
      </c>
      <c r="R681" s="4">
        <f>SUM($Q$54:Q681)*0.1+$O$8</f>
        <v>-6.4837866530698666E-5</v>
      </c>
      <c r="S681" s="4">
        <f>SUM($R$235:R681)</f>
        <v>2.0928506366826853E-2</v>
      </c>
      <c r="T681">
        <f t="shared" si="159"/>
        <v>6.4907317714323472E-5</v>
      </c>
      <c r="U681">
        <f t="shared" si="160"/>
        <v>2.0955775096382953E-2</v>
      </c>
      <c r="X681" s="1"/>
    </row>
    <row r="682" spans="1:24" x14ac:dyDescent="0.3">
      <c r="A682" s="7"/>
      <c r="B682">
        <f t="shared" si="145"/>
        <v>62.800000000000622</v>
      </c>
      <c r="C682">
        <f t="shared" si="146"/>
        <v>0</v>
      </c>
      <c r="D682">
        <f t="shared" si="147"/>
        <v>1176.2747803310458</v>
      </c>
      <c r="E682">
        <f t="shared" si="148"/>
        <v>-484.8505313587176</v>
      </c>
      <c r="F682">
        <f t="shared" si="149"/>
        <v>0</v>
      </c>
      <c r="G682">
        <f t="shared" si="150"/>
        <v>12460.658655918742</v>
      </c>
      <c r="H682">
        <f t="shared" si="151"/>
        <v>30230.261854507164</v>
      </c>
      <c r="I682">
        <f t="shared" si="152"/>
        <v>32697.656581648072</v>
      </c>
      <c r="J682" s="41">
        <f t="shared" si="153"/>
        <v>1272.282357262601</v>
      </c>
      <c r="K682">
        <f t="shared" si="154"/>
        <v>12.335392408866456</v>
      </c>
      <c r="L682">
        <f t="shared" si="155"/>
        <v>0</v>
      </c>
      <c r="M682" s="41">
        <f t="shared" si="156"/>
        <v>12.335392408866456</v>
      </c>
      <c r="N682" s="5">
        <f t="shared" si="157"/>
        <v>-8.2471232510265081E-7</v>
      </c>
      <c r="O682" s="4">
        <f>SUM($N$54:N682)*0.1+$O$30</f>
        <v>2.9193543146251955E-6</v>
      </c>
      <c r="P682" s="4">
        <f>SUM($O$235:O682)</f>
        <v>1.071624713088422E-3</v>
      </c>
      <c r="Q682" s="5">
        <f t="shared" si="158"/>
        <v>-2.0007986921823241E-6</v>
      </c>
      <c r="R682" s="4">
        <f>SUM($Q$54:Q682)*0.1+$O$8</f>
        <v>-6.5037946399916925E-5</v>
      </c>
      <c r="S682" s="4">
        <f>SUM($R$235:R682)</f>
        <v>2.0863468420426936E-2</v>
      </c>
      <c r="T682">
        <f t="shared" si="159"/>
        <v>6.5103433868981042E-5</v>
      </c>
      <c r="U682">
        <f t="shared" si="160"/>
        <v>2.0890971591954594E-2</v>
      </c>
      <c r="X682" s="1"/>
    </row>
    <row r="683" spans="1:24" x14ac:dyDescent="0.3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1176.2747803310458</v>
      </c>
      <c r="E683">
        <f t="shared" si="148"/>
        <v>-484.8505313587176</v>
      </c>
      <c r="F683">
        <f t="shared" si="149"/>
        <v>0</v>
      </c>
      <c r="G683">
        <f t="shared" si="150"/>
        <v>12412.17360278287</v>
      </c>
      <c r="H683">
        <f t="shared" si="151"/>
        <v>30112.634376474067</v>
      </c>
      <c r="I683">
        <f t="shared" si="152"/>
        <v>32570.42834592182</v>
      </c>
      <c r="J683" s="41">
        <f t="shared" si="153"/>
        <v>1272.282357262601</v>
      </c>
      <c r="K683">
        <f t="shared" si="154"/>
        <v>12.287394773034293</v>
      </c>
      <c r="L683">
        <f t="shared" si="155"/>
        <v>0</v>
      </c>
      <c r="M683" s="41">
        <f t="shared" si="156"/>
        <v>12.287394773034293</v>
      </c>
      <c r="N683" s="5">
        <f t="shared" si="157"/>
        <v>-8.2150332772871048E-7</v>
      </c>
      <c r="O683" s="4">
        <f>SUM($N$54:N683)*0.1+$O$30</f>
        <v>2.8372039818523244E-6</v>
      </c>
      <c r="P683" s="4">
        <f>SUM($O$235:O683)</f>
        <v>1.0744619170702744E-3</v>
      </c>
      <c r="Q683" s="5">
        <f t="shared" si="158"/>
        <v>-1.993013483263327E-6</v>
      </c>
      <c r="R683" s="4">
        <f>SUM($Q$54:Q683)*0.1+$O$8</f>
        <v>-6.5237247748243252E-5</v>
      </c>
      <c r="S683" s="4">
        <f>SUM($R$235:R683)</f>
        <v>2.0798231172678691E-2</v>
      </c>
      <c r="T683">
        <f t="shared" si="159"/>
        <v>6.5298914387609138E-5</v>
      </c>
      <c r="U683">
        <f t="shared" si="160"/>
        <v>2.0825966684008164E-2</v>
      </c>
      <c r="X683" s="1"/>
    </row>
    <row r="684" spans="1:24" x14ac:dyDescent="0.3">
      <c r="A684" s="7"/>
      <c r="B684">
        <f t="shared" si="161"/>
        <v>63.000000000000625</v>
      </c>
      <c r="C684">
        <f t="shared" si="146"/>
        <v>0</v>
      </c>
      <c r="D684">
        <f t="shared" si="147"/>
        <v>1176.2747803310458</v>
      </c>
      <c r="E684">
        <f t="shared" si="148"/>
        <v>-484.8505313587176</v>
      </c>
      <c r="F684">
        <f t="shared" si="149"/>
        <v>0</v>
      </c>
      <c r="G684">
        <f t="shared" si="150"/>
        <v>12363.688549646997</v>
      </c>
      <c r="H684">
        <f t="shared" si="151"/>
        <v>29995.006898440955</v>
      </c>
      <c r="I684">
        <f t="shared" si="152"/>
        <v>32443.200110195554</v>
      </c>
      <c r="J684" s="41">
        <f t="shared" si="153"/>
        <v>1272.282357262601</v>
      </c>
      <c r="K684">
        <f t="shared" si="154"/>
        <v>12.239397137202124</v>
      </c>
      <c r="L684">
        <f t="shared" si="155"/>
        <v>0</v>
      </c>
      <c r="M684" s="41">
        <f t="shared" si="156"/>
        <v>12.239397137202124</v>
      </c>
      <c r="N684" s="5">
        <f t="shared" si="157"/>
        <v>-8.1829433035477005E-7</v>
      </c>
      <c r="O684" s="4">
        <f>SUM($N$54:N684)*0.1+$O$30</f>
        <v>2.7553745488168471E-6</v>
      </c>
      <c r="P684" s="4">
        <f>SUM($O$235:O684)</f>
        <v>1.0772172916190912E-3</v>
      </c>
      <c r="Q684" s="5">
        <f t="shared" si="158"/>
        <v>-1.985228274344329E-6</v>
      </c>
      <c r="R684" s="4">
        <f>SUM($Q$54:Q684)*0.1+$O$8</f>
        <v>-6.5435770575677675E-5</v>
      </c>
      <c r="S684" s="4">
        <f>SUM($R$235:R684)</f>
        <v>2.0732795402103012E-2</v>
      </c>
      <c r="T684">
        <f t="shared" si="159"/>
        <v>6.549375664700409E-5</v>
      </c>
      <c r="U684">
        <f t="shared" si="160"/>
        <v>2.0760761119930717E-2</v>
      </c>
      <c r="X684" s="1"/>
    </row>
    <row r="685" spans="1:24" x14ac:dyDescent="0.3">
      <c r="A685" s="88"/>
      <c r="B685">
        <f t="shared" si="161"/>
        <v>63.100000000000627</v>
      </c>
      <c r="C685">
        <f t="shared" si="146"/>
        <v>0</v>
      </c>
      <c r="D685">
        <f t="shared" si="147"/>
        <v>1176.2747803310458</v>
      </c>
      <c r="E685">
        <f t="shared" si="148"/>
        <v>-484.8505313587176</v>
      </c>
      <c r="F685">
        <f t="shared" si="149"/>
        <v>0</v>
      </c>
      <c r="G685">
        <f t="shared" si="150"/>
        <v>12315.203496511123</v>
      </c>
      <c r="H685">
        <f t="shared" si="151"/>
        <v>29877.379420407844</v>
      </c>
      <c r="I685">
        <f t="shared" si="152"/>
        <v>32315.971874469287</v>
      </c>
      <c r="J685" s="41">
        <f t="shared" si="153"/>
        <v>1272.282357262601</v>
      </c>
      <c r="K685">
        <f t="shared" si="154"/>
        <v>12.191399501369956</v>
      </c>
      <c r="L685">
        <f t="shared" si="155"/>
        <v>0</v>
      </c>
      <c r="M685" s="41">
        <f t="shared" si="156"/>
        <v>12.191399501369956</v>
      </c>
      <c r="N685" s="5">
        <f t="shared" si="157"/>
        <v>-8.1508533298082951E-7</v>
      </c>
      <c r="O685" s="4">
        <f>SUM($N$54:N685)*0.1+$O$30</f>
        <v>2.6738660155187645E-6</v>
      </c>
      <c r="P685" s="4">
        <f>SUM($O$235:O685)</f>
        <v>1.0798911576346099E-3</v>
      </c>
      <c r="Q685" s="5">
        <f t="shared" si="158"/>
        <v>-1.977443065425331E-6</v>
      </c>
      <c r="R685" s="4">
        <f>SUM($Q$54:Q685)*0.1+$O$8</f>
        <v>-6.5633514882220193E-5</v>
      </c>
      <c r="S685" s="4">
        <f>SUM($R$235:R685)</f>
        <v>2.0667161887220793E-2</v>
      </c>
      <c r="T685">
        <f t="shared" si="159"/>
        <v>6.5687958068915228E-5</v>
      </c>
      <c r="U685">
        <f t="shared" si="160"/>
        <v>2.0695355647703403E-2</v>
      </c>
      <c r="X685" s="1"/>
    </row>
    <row r="686" spans="1:24" x14ac:dyDescent="0.3">
      <c r="A686" s="191"/>
      <c r="B686">
        <f t="shared" si="161"/>
        <v>63.200000000000628</v>
      </c>
      <c r="C686">
        <f t="shared" si="146"/>
        <v>0</v>
      </c>
      <c r="D686">
        <f t="shared" si="147"/>
        <v>1176.2747803310458</v>
      </c>
      <c r="E686">
        <f t="shared" si="148"/>
        <v>-484.8505313587176</v>
      </c>
      <c r="F686">
        <f t="shared" si="149"/>
        <v>0</v>
      </c>
      <c r="G686">
        <f t="shared" si="150"/>
        <v>12266.718443375254</v>
      </c>
      <c r="H686">
        <f t="shared" si="151"/>
        <v>29759.751942374747</v>
      </c>
      <c r="I686">
        <f t="shared" si="152"/>
        <v>32188.743638743035</v>
      </c>
      <c r="J686" s="41">
        <f t="shared" si="153"/>
        <v>1272.282357262601</v>
      </c>
      <c r="K686">
        <f t="shared" si="154"/>
        <v>12.143401865537792</v>
      </c>
      <c r="L686">
        <f t="shared" si="155"/>
        <v>0</v>
      </c>
      <c r="M686" s="41">
        <f t="shared" si="156"/>
        <v>12.143401865537792</v>
      </c>
      <c r="N686" s="5">
        <f t="shared" si="157"/>
        <v>-8.1187633560688929E-7</v>
      </c>
      <c r="O686" s="4">
        <f>SUM($N$54:N686)*0.1+$O$30</f>
        <v>2.5926783819580752E-6</v>
      </c>
      <c r="P686" s="4">
        <f>SUM($O$235:O686)</f>
        <v>1.082483836016568E-3</v>
      </c>
      <c r="Q686" s="5">
        <f t="shared" si="158"/>
        <v>-1.9696578565063342E-6</v>
      </c>
      <c r="R686" s="4">
        <f>SUM($Q$54:Q686)*0.1+$O$8</f>
        <v>-6.5830480667870833E-5</v>
      </c>
      <c r="S686" s="4">
        <f>SUM($R$235:R686)</f>
        <v>2.0601331406552924E-2</v>
      </c>
      <c r="T686">
        <f t="shared" si="159"/>
        <v>6.5881516119130007E-5</v>
      </c>
      <c r="U686">
        <f t="shared" si="160"/>
        <v>2.0629751015895974E-2</v>
      </c>
      <c r="X686" s="1"/>
    </row>
    <row r="687" spans="1:24" x14ac:dyDescent="0.3">
      <c r="A687" s="7"/>
      <c r="B687">
        <f t="shared" si="161"/>
        <v>63.30000000000063</v>
      </c>
      <c r="C687">
        <f t="shared" si="146"/>
        <v>0</v>
      </c>
      <c r="D687">
        <f t="shared" si="147"/>
        <v>1176.2747803310458</v>
      </c>
      <c r="E687">
        <f t="shared" si="148"/>
        <v>-484.8505313587176</v>
      </c>
      <c r="F687">
        <f t="shared" si="149"/>
        <v>0</v>
      </c>
      <c r="G687">
        <f t="shared" si="150"/>
        <v>12218.23339023938</v>
      </c>
      <c r="H687">
        <f t="shared" si="151"/>
        <v>29642.124464341636</v>
      </c>
      <c r="I687">
        <f t="shared" si="152"/>
        <v>32061.515403016765</v>
      </c>
      <c r="J687" s="41">
        <f t="shared" si="153"/>
        <v>1272.282357262601</v>
      </c>
      <c r="K687">
        <f t="shared" si="154"/>
        <v>12.095404229705622</v>
      </c>
      <c r="L687">
        <f t="shared" si="155"/>
        <v>0</v>
      </c>
      <c r="M687" s="41">
        <f t="shared" si="156"/>
        <v>12.095404229705622</v>
      </c>
      <c r="N687" s="5">
        <f t="shared" si="157"/>
        <v>-8.0866733823294886E-7</v>
      </c>
      <c r="O687" s="4">
        <f>SUM($N$54:N687)*0.1+$O$30</f>
        <v>2.5118116481347805E-6</v>
      </c>
      <c r="P687" s="4">
        <f>SUM($O$235:O687)</f>
        <v>1.0849956476647027E-3</v>
      </c>
      <c r="Q687" s="5">
        <f t="shared" si="158"/>
        <v>-1.9618726475873362E-6</v>
      </c>
      <c r="R687" s="4">
        <f>SUM($Q$54:Q687)*0.1+$O$8</f>
        <v>-6.6026667932629569E-5</v>
      </c>
      <c r="S687" s="4">
        <f>SUM($R$235:R687)</f>
        <v>2.0535304738620294E-2</v>
      </c>
      <c r="T687">
        <f t="shared" si="159"/>
        <v>6.6074428306580447E-5</v>
      </c>
      <c r="U687">
        <f t="shared" si="160"/>
        <v>2.056394797366139E-2</v>
      </c>
      <c r="X687" s="1"/>
    </row>
    <row r="688" spans="1:24" x14ac:dyDescent="0.3">
      <c r="A688" s="7"/>
      <c r="B688">
        <f t="shared" si="161"/>
        <v>63.400000000000631</v>
      </c>
      <c r="C688">
        <f t="shared" si="146"/>
        <v>0</v>
      </c>
      <c r="D688">
        <f t="shared" si="147"/>
        <v>1176.2747803310458</v>
      </c>
      <c r="E688">
        <f t="shared" si="148"/>
        <v>-484.8505313587176</v>
      </c>
      <c r="F688">
        <f t="shared" si="149"/>
        <v>0</v>
      </c>
      <c r="G688">
        <f t="shared" si="150"/>
        <v>12169.748337103509</v>
      </c>
      <c r="H688">
        <f t="shared" si="151"/>
        <v>29524.496986308539</v>
      </c>
      <c r="I688">
        <f t="shared" si="152"/>
        <v>31934.287167290513</v>
      </c>
      <c r="J688" s="41">
        <f t="shared" si="153"/>
        <v>1272.282357262601</v>
      </c>
      <c r="K688">
        <f t="shared" si="154"/>
        <v>12.047406593873458</v>
      </c>
      <c r="L688">
        <f t="shared" si="155"/>
        <v>0</v>
      </c>
      <c r="M688" s="41">
        <f t="shared" si="156"/>
        <v>12.047406593873458</v>
      </c>
      <c r="N688" s="5">
        <f t="shared" si="157"/>
        <v>-8.0545834085900854E-7</v>
      </c>
      <c r="O688" s="4">
        <f>SUM($N$54:N688)*0.1+$O$30</f>
        <v>2.4312658140488795E-6</v>
      </c>
      <c r="P688" s="4">
        <f>SUM($O$235:O688)</f>
        <v>1.0874269134787517E-3</v>
      </c>
      <c r="Q688" s="5">
        <f t="shared" si="158"/>
        <v>-1.9540874386683391E-6</v>
      </c>
      <c r="R688" s="4">
        <f>SUM($Q$54:Q688)*0.1+$O$8</f>
        <v>-6.6222076676496428E-5</v>
      </c>
      <c r="S688" s="4">
        <f>SUM($R$235:R688)</f>
        <v>2.0469082661943798E-2</v>
      </c>
      <c r="T688">
        <f t="shared" si="159"/>
        <v>6.6266692182470784E-5</v>
      </c>
      <c r="U688">
        <f t="shared" si="160"/>
        <v>2.0497947270730454E-2</v>
      </c>
      <c r="X688" s="1"/>
    </row>
    <row r="689" spans="1:24" x14ac:dyDescent="0.3">
      <c r="A689" s="7"/>
      <c r="B689">
        <f t="shared" si="161"/>
        <v>63.500000000000632</v>
      </c>
      <c r="C689">
        <f t="shared" si="146"/>
        <v>0</v>
      </c>
      <c r="D689">
        <f t="shared" si="147"/>
        <v>1176.2747803310458</v>
      </c>
      <c r="E689">
        <f t="shared" si="148"/>
        <v>-484.8505313587176</v>
      </c>
      <c r="F689">
        <f t="shared" si="149"/>
        <v>0</v>
      </c>
      <c r="G689">
        <f t="shared" si="150"/>
        <v>12121.263283967635</v>
      </c>
      <c r="H689">
        <f t="shared" si="151"/>
        <v>29406.869508275428</v>
      </c>
      <c r="I689">
        <f t="shared" si="152"/>
        <v>31807.058931564246</v>
      </c>
      <c r="J689" s="41">
        <f t="shared" si="153"/>
        <v>1272.282357262601</v>
      </c>
      <c r="K689">
        <f t="shared" si="154"/>
        <v>11.99940895804129</v>
      </c>
      <c r="L689">
        <f t="shared" si="155"/>
        <v>0</v>
      </c>
      <c r="M689" s="41">
        <f t="shared" si="156"/>
        <v>11.99940895804129</v>
      </c>
      <c r="N689" s="5">
        <f t="shared" si="157"/>
        <v>-8.0224934348506811E-7</v>
      </c>
      <c r="O689" s="4">
        <f>SUM($N$54:N689)*0.1+$O$30</f>
        <v>2.3510408797003728E-6</v>
      </c>
      <c r="P689" s="4">
        <f>SUM($O$235:O689)</f>
        <v>1.089777954358452E-3</v>
      </c>
      <c r="Q689" s="5">
        <f t="shared" si="158"/>
        <v>-1.9463022297493411E-6</v>
      </c>
      <c r="R689" s="4">
        <f>SUM($Q$54:Q689)*0.1+$O$8</f>
        <v>-6.6416706899471382E-5</v>
      </c>
      <c r="S689" s="4">
        <f>SUM($R$235:R689)</f>
        <v>2.0402665955044325E-2</v>
      </c>
      <c r="T689">
        <f t="shared" si="159"/>
        <v>6.6458305339425503E-5</v>
      </c>
      <c r="U689">
        <f t="shared" si="160"/>
        <v>2.0431749657406496E-2</v>
      </c>
      <c r="X689" s="1"/>
    </row>
    <row r="690" spans="1:24" x14ac:dyDescent="0.3">
      <c r="A690" s="7"/>
      <c r="B690">
        <f t="shared" si="161"/>
        <v>63.600000000000634</v>
      </c>
      <c r="C690">
        <f t="shared" si="146"/>
        <v>0</v>
      </c>
      <c r="D690">
        <f t="shared" si="147"/>
        <v>1176.2747803310458</v>
      </c>
      <c r="E690">
        <f t="shared" si="148"/>
        <v>-484.8505313587176</v>
      </c>
      <c r="F690">
        <f t="shared" si="149"/>
        <v>0</v>
      </c>
      <c r="G690">
        <f t="shared" si="150"/>
        <v>12072.778230831764</v>
      </c>
      <c r="H690">
        <f t="shared" si="151"/>
        <v>29289.242030242316</v>
      </c>
      <c r="I690">
        <f t="shared" si="152"/>
        <v>31679.83069583798</v>
      </c>
      <c r="J690" s="41">
        <f t="shared" si="153"/>
        <v>1272.282357262601</v>
      </c>
      <c r="K690">
        <f t="shared" si="154"/>
        <v>11.95141132220912</v>
      </c>
      <c r="L690">
        <f t="shared" si="155"/>
        <v>0</v>
      </c>
      <c r="M690" s="41">
        <f t="shared" si="156"/>
        <v>11.95141132220912</v>
      </c>
      <c r="N690" s="5">
        <f t="shared" si="157"/>
        <v>-7.9904034611112768E-7</v>
      </c>
      <c r="O690" s="4">
        <f>SUM($N$54:N690)*0.1+$O$30</f>
        <v>2.2711368450892602E-6</v>
      </c>
      <c r="P690" s="4">
        <f>SUM($O$235:O690)</f>
        <v>1.0920490912035411E-3</v>
      </c>
      <c r="Q690" s="5">
        <f t="shared" si="158"/>
        <v>-1.9385170208303431E-6</v>
      </c>
      <c r="R690" s="4">
        <f>SUM($Q$54:Q690)*0.1+$O$8</f>
        <v>-6.6610558601554377E-5</v>
      </c>
      <c r="S690" s="4">
        <f>SUM($R$235:R690)</f>
        <v>2.033605539644277E-2</v>
      </c>
      <c r="T690">
        <f t="shared" si="159"/>
        <v>6.6649265410657243E-5</v>
      </c>
      <c r="U690">
        <f t="shared" si="160"/>
        <v>2.0365355884560121E-2</v>
      </c>
      <c r="X690" s="1"/>
    </row>
    <row r="691" spans="1:24" x14ac:dyDescent="0.3">
      <c r="A691" s="7"/>
      <c r="B691">
        <f t="shared" si="161"/>
        <v>63.700000000000635</v>
      </c>
      <c r="C691">
        <f t="shared" si="146"/>
        <v>0</v>
      </c>
      <c r="D691">
        <f t="shared" si="147"/>
        <v>1176.2747803310458</v>
      </c>
      <c r="E691">
        <f t="shared" si="148"/>
        <v>-484.8505313587176</v>
      </c>
      <c r="F691">
        <f t="shared" si="149"/>
        <v>0</v>
      </c>
      <c r="G691">
        <f t="shared" si="150"/>
        <v>12024.29317769589</v>
      </c>
      <c r="H691">
        <f t="shared" si="151"/>
        <v>29171.614552209205</v>
      </c>
      <c r="I691">
        <f t="shared" si="152"/>
        <v>31552.602460111713</v>
      </c>
      <c r="J691" s="41">
        <f t="shared" si="153"/>
        <v>1272.282357262601</v>
      </c>
      <c r="K691">
        <f t="shared" si="154"/>
        <v>11.903413686376952</v>
      </c>
      <c r="L691">
        <f t="shared" si="155"/>
        <v>0</v>
      </c>
      <c r="M691" s="41">
        <f t="shared" si="156"/>
        <v>11.903413686376952</v>
      </c>
      <c r="N691" s="5">
        <f t="shared" si="157"/>
        <v>-7.9583134873718725E-7</v>
      </c>
      <c r="O691" s="4">
        <f>SUM($N$54:N691)*0.1+$O$30</f>
        <v>2.1915537102155414E-6</v>
      </c>
      <c r="P691" s="4">
        <f>SUM($O$235:O691)</f>
        <v>1.0942406449137567E-3</v>
      </c>
      <c r="Q691" s="5">
        <f t="shared" si="158"/>
        <v>-1.9307318119113451E-6</v>
      </c>
      <c r="R691" s="4">
        <f>SUM($Q$54:Q691)*0.1+$O$8</f>
        <v>-6.6803631782745522E-5</v>
      </c>
      <c r="S691" s="4">
        <f>SUM($R$235:R691)</f>
        <v>2.0269251764660025E-2</v>
      </c>
      <c r="T691">
        <f t="shared" si="159"/>
        <v>6.683957006915444E-5</v>
      </c>
      <c r="U691">
        <f t="shared" si="160"/>
        <v>2.0298766703624013E-2</v>
      </c>
      <c r="X691" s="1"/>
    </row>
    <row r="692" spans="1:24" x14ac:dyDescent="0.3">
      <c r="A692" s="7"/>
      <c r="B692">
        <f t="shared" si="161"/>
        <v>63.800000000000637</v>
      </c>
      <c r="C692">
        <f t="shared" si="146"/>
        <v>0</v>
      </c>
      <c r="D692">
        <f t="shared" si="147"/>
        <v>1176.2747803310458</v>
      </c>
      <c r="E692">
        <f t="shared" si="148"/>
        <v>-484.8505313587176</v>
      </c>
      <c r="F692">
        <f t="shared" si="149"/>
        <v>0</v>
      </c>
      <c r="G692">
        <f t="shared" si="150"/>
        <v>11975.808124560017</v>
      </c>
      <c r="H692">
        <f t="shared" si="151"/>
        <v>29053.987074176093</v>
      </c>
      <c r="I692">
        <f t="shared" si="152"/>
        <v>31425.374224385447</v>
      </c>
      <c r="J692" s="41">
        <f t="shared" si="153"/>
        <v>1272.282357262601</v>
      </c>
      <c r="K692">
        <f t="shared" si="154"/>
        <v>11.855416050544783</v>
      </c>
      <c r="L692">
        <f t="shared" si="155"/>
        <v>0</v>
      </c>
      <c r="M692" s="41">
        <f t="shared" si="156"/>
        <v>11.855416050544783</v>
      </c>
      <c r="N692" s="5">
        <f t="shared" si="157"/>
        <v>-7.9262235136324682E-7</v>
      </c>
      <c r="O692" s="4">
        <f>SUM($N$54:N692)*0.1+$O$30</f>
        <v>2.1122914750792168E-6</v>
      </c>
      <c r="P692" s="4">
        <f>SUM($O$235:O692)</f>
        <v>1.0963529363888359E-3</v>
      </c>
      <c r="Q692" s="5">
        <f t="shared" si="158"/>
        <v>-1.9229466029923471E-6</v>
      </c>
      <c r="R692" s="4">
        <f>SUM($Q$54:Q692)*0.1+$O$8</f>
        <v>-6.6995926443044735E-5</v>
      </c>
      <c r="S692" s="4">
        <f>SUM($R$235:R692)</f>
        <v>2.0202255838216981E-2</v>
      </c>
      <c r="T692">
        <f t="shared" si="159"/>
        <v>6.7029217026887264E-5</v>
      </c>
      <c r="U692">
        <f t="shared" si="160"/>
        <v>2.0231982866587755E-2</v>
      </c>
      <c r="X692" s="1"/>
    </row>
    <row r="693" spans="1:24" x14ac:dyDescent="0.3">
      <c r="A693" s="7"/>
      <c r="B693">
        <f t="shared" si="161"/>
        <v>63.900000000000638</v>
      </c>
      <c r="C693">
        <f t="shared" si="146"/>
        <v>0</v>
      </c>
      <c r="D693">
        <f t="shared" si="147"/>
        <v>1176.2747803310458</v>
      </c>
      <c r="E693">
        <f t="shared" si="148"/>
        <v>-484.8505313587176</v>
      </c>
      <c r="F693">
        <f t="shared" si="149"/>
        <v>0</v>
      </c>
      <c r="G693">
        <f t="shared" si="150"/>
        <v>11927.323071424145</v>
      </c>
      <c r="H693">
        <f t="shared" si="151"/>
        <v>28936.359596142996</v>
      </c>
      <c r="I693">
        <f t="shared" si="152"/>
        <v>31298.145988659195</v>
      </c>
      <c r="J693" s="41">
        <f t="shared" si="153"/>
        <v>1272.282357262601</v>
      </c>
      <c r="K693">
        <f t="shared" si="154"/>
        <v>11.80741841471262</v>
      </c>
      <c r="L693">
        <f t="shared" si="155"/>
        <v>0</v>
      </c>
      <c r="M693" s="41">
        <f t="shared" si="156"/>
        <v>11.80741841471262</v>
      </c>
      <c r="N693" s="5">
        <f t="shared" si="157"/>
        <v>-7.8941335398930649E-7</v>
      </c>
      <c r="O693" s="4">
        <f>SUM($N$54:N693)*0.1+$O$30</f>
        <v>2.033350139680286E-6</v>
      </c>
      <c r="P693" s="4">
        <f>SUM($O$235:O693)</f>
        <v>1.0983862865285162E-3</v>
      </c>
      <c r="Q693" s="5">
        <f t="shared" si="158"/>
        <v>-1.9151613940733499E-6</v>
      </c>
      <c r="R693" s="4">
        <f>SUM($Q$54:Q693)*0.1+$O$8</f>
        <v>-6.718744258245207E-5</v>
      </c>
      <c r="S693" s="4">
        <f>SUM($R$235:R693)</f>
        <v>2.0135068395634528E-2</v>
      </c>
      <c r="T693">
        <f t="shared" si="159"/>
        <v>6.7218204034032568E-5</v>
      </c>
      <c r="U693">
        <f t="shared" si="160"/>
        <v>2.0165005125992761E-2</v>
      </c>
      <c r="X693" s="1"/>
    </row>
    <row r="694" spans="1:24" x14ac:dyDescent="0.3">
      <c r="A694" s="7"/>
      <c r="B694">
        <f t="shared" si="161"/>
        <v>64.000000000000639</v>
      </c>
      <c r="C694">
        <f t="shared" si="146"/>
        <v>0</v>
      </c>
      <c r="D694">
        <f t="shared" si="147"/>
        <v>1176.2747803310458</v>
      </c>
      <c r="E694">
        <f t="shared" si="148"/>
        <v>-484.8505313587176</v>
      </c>
      <c r="F694">
        <f t="shared" si="149"/>
        <v>0</v>
      </c>
      <c r="G694">
        <f t="shared" si="150"/>
        <v>11878.838018288272</v>
      </c>
      <c r="H694">
        <f t="shared" si="151"/>
        <v>28818.732118109885</v>
      </c>
      <c r="I694">
        <f t="shared" si="152"/>
        <v>31170.917752932928</v>
      </c>
      <c r="J694" s="41">
        <f t="shared" si="153"/>
        <v>1272.282357262601</v>
      </c>
      <c r="K694">
        <f t="shared" si="154"/>
        <v>11.759420778880452</v>
      </c>
      <c r="L694">
        <f t="shared" si="155"/>
        <v>0</v>
      </c>
      <c r="M694" s="41">
        <f t="shared" si="156"/>
        <v>11.759420778880452</v>
      </c>
      <c r="N694" s="5">
        <f t="shared" si="157"/>
        <v>-7.8620435661536595E-7</v>
      </c>
      <c r="O694" s="4">
        <f>SUM($N$54:N694)*0.1+$O$30</f>
        <v>1.9547297040187494E-6</v>
      </c>
      <c r="P694" s="4">
        <f>SUM($O$235:O694)</f>
        <v>1.100341016232535E-3</v>
      </c>
      <c r="Q694" s="5">
        <f t="shared" si="158"/>
        <v>-1.9073761851543519E-6</v>
      </c>
      <c r="R694" s="4">
        <f>SUM($Q$54:Q694)*0.1+$O$8</f>
        <v>-6.7378180200967528E-5</v>
      </c>
      <c r="S694" s="4">
        <f>SUM($R$235:R694)</f>
        <v>2.0067690215433559E-2</v>
      </c>
      <c r="T694">
        <f t="shared" si="159"/>
        <v>6.7406528878216434E-5</v>
      </c>
      <c r="U694">
        <f t="shared" si="160"/>
        <v>2.0097834234927191E-2</v>
      </c>
      <c r="X694" s="1"/>
    </row>
    <row r="695" spans="1:24" x14ac:dyDescent="0.3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1176.2747803310458</v>
      </c>
      <c r="E695">
        <f t="shared" ref="E695:E758" si="164">IF(B695&lt;$B$41,$B$14,IF(AND($B$41&lt;=B695,B695&lt;$B$41+$G$8),$B$14+$B$17,$B$14+$B$17+$B$11))</f>
        <v>-484.8505313587176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11830.352965152404</v>
      </c>
      <c r="H695">
        <f t="shared" ref="H695:H758" si="167">IF(B695&lt;$B$41,-$B$13*B695,IF(AND($B$41&lt;=B695,B695&lt;=$B$41+$G$8),-$B$13*B695+(-B695+B682)*B657,-$B$13*B695+(-B695+$B$41)*$B$16+(-B695+$B$41+$G$8)*$B$10))</f>
        <v>28701.104640076792</v>
      </c>
      <c r="I695">
        <f t="shared" ref="I695:I758" si="168">SQRT(SUMSQ(H695,G695))</f>
        <v>31043.68951720668</v>
      </c>
      <c r="J695" s="41">
        <f t="shared" ref="J695:J758" si="169">SQRT(SUMSQ(D695:E695))</f>
        <v>1272.282357262601</v>
      </c>
      <c r="K695">
        <f t="shared" ref="K695:K758" si="170">32*I695/(PI()*$G$13^3)</f>
        <v>11.71142314304829</v>
      </c>
      <c r="L695">
        <f t="shared" ref="L695:L758" si="171">16*F695/(PI()*$G$13^3)*$G$23</f>
        <v>0</v>
      </c>
      <c r="M695" s="41">
        <f t="shared" ref="M695:M758" si="172">SQRT(K695^2+3*L695^2)</f>
        <v>11.71142314304829</v>
      </c>
      <c r="N695" s="5">
        <f t="shared" ref="N695:N758" si="173">-G695/($G$15*$B$42)</f>
        <v>-7.8299535924142595E-7</v>
      </c>
      <c r="O695" s="4">
        <f>SUM($N$54:N695)*0.1+$O$30</f>
        <v>1.8764301680946067E-6</v>
      </c>
      <c r="P695" s="4">
        <f>SUM($O$235:O695)</f>
        <v>1.1022174464006295E-3</v>
      </c>
      <c r="Q695" s="5">
        <f t="shared" ref="Q695:Q758" si="174">-H695/($B$42*$G$15)</f>
        <v>-1.8995909762353552E-6</v>
      </c>
      <c r="R695" s="4">
        <f>SUM($Q$54:Q695)*0.1+$O$8</f>
        <v>-6.7568139298591055E-5</v>
      </c>
      <c r="S695" s="4">
        <f>SUM($R$235:R695)</f>
        <v>2.0000122076134969E-2</v>
      </c>
      <c r="T695">
        <f t="shared" ref="T695:T758" si="175">SQRT(SUMSQ(O695,R695))</f>
        <v>6.7594189383774264E-5</v>
      </c>
      <c r="U695">
        <f t="shared" ref="U695:U758" si="176">SQRT(S695^2+P695^2)</f>
        <v>2.0030470947020974E-2</v>
      </c>
      <c r="X695" s="1"/>
    </row>
    <row r="696" spans="1:24" x14ac:dyDescent="0.3">
      <c r="A696" s="7"/>
      <c r="B696">
        <f t="shared" si="161"/>
        <v>64.200000000000628</v>
      </c>
      <c r="C696">
        <f t="shared" si="162"/>
        <v>0</v>
      </c>
      <c r="D696">
        <f t="shared" si="163"/>
        <v>1176.2747803310458</v>
      </c>
      <c r="E696">
        <f t="shared" si="164"/>
        <v>-484.8505313587176</v>
      </c>
      <c r="F696">
        <f t="shared" si="165"/>
        <v>0</v>
      </c>
      <c r="G696">
        <f t="shared" si="166"/>
        <v>11781.867912016534</v>
      </c>
      <c r="H696">
        <f t="shared" si="167"/>
        <v>28583.477162043699</v>
      </c>
      <c r="I696">
        <f t="shared" si="168"/>
        <v>30916.461281480428</v>
      </c>
      <c r="J696" s="41">
        <f t="shared" si="169"/>
        <v>1272.282357262601</v>
      </c>
      <c r="K696">
        <f t="shared" si="170"/>
        <v>11.663425507216125</v>
      </c>
      <c r="L696">
        <f t="shared" si="171"/>
        <v>0</v>
      </c>
      <c r="M696" s="41">
        <f t="shared" si="172"/>
        <v>11.663425507216125</v>
      </c>
      <c r="N696" s="5">
        <f t="shared" si="173"/>
        <v>-7.7978636186748573E-7</v>
      </c>
      <c r="O696" s="4">
        <f>SUM($N$54:N696)*0.1+$O$30</f>
        <v>1.7984515319078582E-6</v>
      </c>
      <c r="P696" s="4">
        <f>SUM($O$235:O696)</f>
        <v>1.1040158979325374E-3</v>
      </c>
      <c r="Q696" s="5">
        <f t="shared" si="174"/>
        <v>-1.8918057673163584E-6</v>
      </c>
      <c r="R696" s="4">
        <f>SUM($Q$54:Q696)*0.1+$O$8</f>
        <v>-6.7757319875322731E-5</v>
      </c>
      <c r="S696" s="4">
        <f>SUM($R$235:R696)</f>
        <v>1.9932364756259646E-2</v>
      </c>
      <c r="T696">
        <f t="shared" si="175"/>
        <v>6.7781183411028072E-5</v>
      </c>
      <c r="U696">
        <f t="shared" si="176"/>
        <v>1.9962916016440822E-2</v>
      </c>
      <c r="X696" s="1"/>
    </row>
    <row r="697" spans="1:24" x14ac:dyDescent="0.3">
      <c r="A697" s="7"/>
      <c r="B697">
        <f t="shared" si="161"/>
        <v>64.300000000000622</v>
      </c>
      <c r="C697">
        <f t="shared" si="162"/>
        <v>0</v>
      </c>
      <c r="D697">
        <f t="shared" si="163"/>
        <v>1176.2747803310458</v>
      </c>
      <c r="E697">
        <f t="shared" si="164"/>
        <v>-484.8505313587176</v>
      </c>
      <c r="F697">
        <f t="shared" si="165"/>
        <v>0</v>
      </c>
      <c r="G697">
        <f t="shared" si="166"/>
        <v>11733.382858880666</v>
      </c>
      <c r="H697">
        <f t="shared" si="167"/>
        <v>28465.849684010605</v>
      </c>
      <c r="I697">
        <f t="shared" si="168"/>
        <v>30789.233045754183</v>
      </c>
      <c r="J697" s="41">
        <f t="shared" si="169"/>
        <v>1272.282357262601</v>
      </c>
      <c r="K697">
        <f t="shared" si="170"/>
        <v>11.615427871383966</v>
      </c>
      <c r="L697">
        <f t="shared" si="171"/>
        <v>0</v>
      </c>
      <c r="M697" s="41">
        <f t="shared" si="172"/>
        <v>11.615427871383966</v>
      </c>
      <c r="N697" s="5">
        <f t="shared" si="173"/>
        <v>-7.7657736449354561E-7</v>
      </c>
      <c r="O697" s="4">
        <f>SUM($N$54:N697)*0.1+$O$30</f>
        <v>1.7207937954585037E-6</v>
      </c>
      <c r="P697" s="4">
        <f>SUM($O$235:O697)</f>
        <v>1.105736691727996E-3</v>
      </c>
      <c r="Q697" s="5">
        <f t="shared" si="174"/>
        <v>-1.8840205583973615E-6</v>
      </c>
      <c r="R697" s="4">
        <f>SUM($Q$54:Q697)*0.1+$O$8</f>
        <v>-6.7945721931162448E-5</v>
      </c>
      <c r="S697" s="4">
        <f>SUM($R$235:R697)</f>
        <v>1.9864419034328482E-2</v>
      </c>
      <c r="T697">
        <f t="shared" si="175"/>
        <v>6.7967508855579955E-5</v>
      </c>
      <c r="U697">
        <f t="shared" si="176"/>
        <v>1.9895170197885347E-2</v>
      </c>
      <c r="X697" s="1"/>
    </row>
    <row r="698" spans="1:24" x14ac:dyDescent="0.3">
      <c r="A698" s="7"/>
      <c r="B698">
        <f t="shared" si="161"/>
        <v>64.400000000000617</v>
      </c>
      <c r="C698">
        <f t="shared" si="162"/>
        <v>0</v>
      </c>
      <c r="D698">
        <f t="shared" si="163"/>
        <v>1176.2747803310458</v>
      </c>
      <c r="E698">
        <f t="shared" si="164"/>
        <v>-484.8505313587176</v>
      </c>
      <c r="F698">
        <f t="shared" si="165"/>
        <v>0</v>
      </c>
      <c r="G698">
        <f t="shared" si="166"/>
        <v>11684.897805744797</v>
      </c>
      <c r="H698">
        <f t="shared" si="167"/>
        <v>28348.222205977498</v>
      </c>
      <c r="I698">
        <f t="shared" si="168"/>
        <v>30662.00481002792</v>
      </c>
      <c r="J698" s="41">
        <f t="shared" si="169"/>
        <v>1272.282357262601</v>
      </c>
      <c r="K698">
        <f t="shared" si="170"/>
        <v>11.567430235551798</v>
      </c>
      <c r="L698">
        <f t="shared" si="171"/>
        <v>0</v>
      </c>
      <c r="M698" s="41">
        <f t="shared" si="172"/>
        <v>11.567430235551798</v>
      </c>
      <c r="N698" s="5">
        <f t="shared" si="173"/>
        <v>-7.7336836711960539E-7</v>
      </c>
      <c r="O698" s="4">
        <f>SUM($N$54:N698)*0.1+$O$30</f>
        <v>1.6434569587465432E-6</v>
      </c>
      <c r="P698" s="4">
        <f>SUM($O$235:O698)</f>
        <v>1.1073801486867426E-3</v>
      </c>
      <c r="Q698" s="5">
        <f t="shared" si="174"/>
        <v>-1.8762353494783637E-6</v>
      </c>
      <c r="R698" s="4">
        <f>SUM($Q$54:Q698)*0.1+$O$8</f>
        <v>-6.8133345466110261E-5</v>
      </c>
      <c r="S698" s="4">
        <f>SUM($R$235:R698)</f>
        <v>1.9796285688862374E-2</v>
      </c>
      <c r="T698">
        <f t="shared" si="175"/>
        <v>6.8153163647622251E-5</v>
      </c>
      <c r="U698">
        <f t="shared" si="176"/>
        <v>1.98272342465802E-2</v>
      </c>
      <c r="X698" s="1"/>
    </row>
    <row r="699" spans="1:24" x14ac:dyDescent="0.3">
      <c r="A699" s="7"/>
      <c r="B699">
        <f t="shared" si="161"/>
        <v>64.500000000000611</v>
      </c>
      <c r="C699">
        <f t="shared" si="162"/>
        <v>0</v>
      </c>
      <c r="D699">
        <f t="shared" si="163"/>
        <v>1176.2747803310458</v>
      </c>
      <c r="E699">
        <f t="shared" si="164"/>
        <v>-484.8505313587176</v>
      </c>
      <c r="F699">
        <f t="shared" si="165"/>
        <v>0</v>
      </c>
      <c r="G699">
        <f t="shared" si="166"/>
        <v>11636.412752608927</v>
      </c>
      <c r="H699">
        <f t="shared" si="167"/>
        <v>28230.594727944404</v>
      </c>
      <c r="I699">
        <f t="shared" si="168"/>
        <v>30534.776574301672</v>
      </c>
      <c r="J699" s="41">
        <f t="shared" si="169"/>
        <v>1272.282357262601</v>
      </c>
      <c r="K699">
        <f t="shared" si="170"/>
        <v>11.519432599719636</v>
      </c>
      <c r="L699">
        <f t="shared" si="171"/>
        <v>0</v>
      </c>
      <c r="M699" s="41">
        <f t="shared" si="172"/>
        <v>11.519432599719636</v>
      </c>
      <c r="N699" s="5">
        <f t="shared" si="173"/>
        <v>-7.7015936974566518E-7</v>
      </c>
      <c r="O699" s="4">
        <f>SUM($N$54:N699)*0.1+$O$30</f>
        <v>1.5664410217719769E-6</v>
      </c>
      <c r="P699" s="4">
        <f>SUM($O$235:O699)</f>
        <v>1.1089465897085146E-3</v>
      </c>
      <c r="Q699" s="5">
        <f t="shared" si="174"/>
        <v>-1.868450140559367E-6</v>
      </c>
      <c r="R699" s="4">
        <f>SUM($Q$54:Q699)*0.1+$O$8</f>
        <v>-6.8320190480166196E-5</v>
      </c>
      <c r="S699" s="4">
        <f>SUM($R$235:R699)</f>
        <v>1.9727965498382207E-2</v>
      </c>
      <c r="T699">
        <f t="shared" si="175"/>
        <v>6.8338145751263118E-5</v>
      </c>
      <c r="U699">
        <f t="shared" si="176"/>
        <v>1.9759108918273236E-2</v>
      </c>
      <c r="X699" s="1"/>
    </row>
    <row r="700" spans="1:24" x14ac:dyDescent="0.3">
      <c r="A700" s="7"/>
      <c r="B700">
        <f t="shared" si="161"/>
        <v>64.600000000000605</v>
      </c>
      <c r="C700">
        <f t="shared" si="162"/>
        <v>0</v>
      </c>
      <c r="D700">
        <f t="shared" si="163"/>
        <v>1176.2747803310458</v>
      </c>
      <c r="E700">
        <f t="shared" si="164"/>
        <v>-484.8505313587176</v>
      </c>
      <c r="F700">
        <f t="shared" si="165"/>
        <v>0</v>
      </c>
      <c r="G700">
        <f t="shared" si="166"/>
        <v>11587.927699473059</v>
      </c>
      <c r="H700">
        <f t="shared" si="167"/>
        <v>28112.9672499113</v>
      </c>
      <c r="I700">
        <f t="shared" si="168"/>
        <v>30407.548338575412</v>
      </c>
      <c r="J700" s="41">
        <f t="shared" si="169"/>
        <v>1272.282357262601</v>
      </c>
      <c r="K700">
        <f t="shared" si="170"/>
        <v>11.47143496388747</v>
      </c>
      <c r="L700">
        <f t="shared" si="171"/>
        <v>0</v>
      </c>
      <c r="M700" s="41">
        <f t="shared" si="172"/>
        <v>11.47143496388747</v>
      </c>
      <c r="N700" s="5">
        <f t="shared" si="173"/>
        <v>-7.6695037237172506E-7</v>
      </c>
      <c r="O700" s="4">
        <f>SUM($N$54:N700)*0.1+$O$30</f>
        <v>1.4897459845348044E-6</v>
      </c>
      <c r="P700" s="4">
        <f>SUM($O$235:O700)</f>
        <v>1.1104363356930495E-3</v>
      </c>
      <c r="Q700" s="5">
        <f t="shared" si="174"/>
        <v>-1.8606649316403694E-6</v>
      </c>
      <c r="R700" s="4">
        <f>SUM($Q$54:Q700)*0.1+$O$8</f>
        <v>-6.8506256973330226E-5</v>
      </c>
      <c r="S700" s="4">
        <f>SUM($R$235:R700)</f>
        <v>1.9659459241408876E-2</v>
      </c>
      <c r="T700">
        <f t="shared" si="175"/>
        <v>6.8522453163867344E-5</v>
      </c>
      <c r="U700">
        <f t="shared" si="176"/>
        <v>1.9690794969229767E-2</v>
      </c>
      <c r="X700" s="1"/>
    </row>
    <row r="701" spans="1:24" x14ac:dyDescent="0.3">
      <c r="A701" s="7"/>
      <c r="B701">
        <f t="shared" si="161"/>
        <v>64.7000000000006</v>
      </c>
      <c r="C701">
        <f t="shared" si="162"/>
        <v>0</v>
      </c>
      <c r="D701">
        <f t="shared" si="163"/>
        <v>1176.2747803310458</v>
      </c>
      <c r="E701">
        <f t="shared" si="164"/>
        <v>-484.8505313587176</v>
      </c>
      <c r="F701">
        <f t="shared" si="165"/>
        <v>0</v>
      </c>
      <c r="G701">
        <f t="shared" si="166"/>
        <v>11539.442646337189</v>
      </c>
      <c r="H701">
        <f t="shared" si="167"/>
        <v>27995.339771878207</v>
      </c>
      <c r="I701">
        <f t="shared" si="168"/>
        <v>30280.320102849164</v>
      </c>
      <c r="J701" s="41">
        <f t="shared" si="169"/>
        <v>1272.282357262601</v>
      </c>
      <c r="K701">
        <f t="shared" si="170"/>
        <v>11.423437328055309</v>
      </c>
      <c r="L701">
        <f t="shared" si="171"/>
        <v>0</v>
      </c>
      <c r="M701" s="41">
        <f t="shared" si="172"/>
        <v>11.423437328055309</v>
      </c>
      <c r="N701" s="5">
        <f t="shared" si="173"/>
        <v>-7.6374137499778484E-7</v>
      </c>
      <c r="O701" s="4">
        <f>SUM($N$54:N701)*0.1+$O$30</f>
        <v>1.4133718470350258E-6</v>
      </c>
      <c r="P701" s="4">
        <f>SUM($O$235:O701)</f>
        <v>1.1118497075400845E-3</v>
      </c>
      <c r="Q701" s="5">
        <f t="shared" si="174"/>
        <v>-1.8528797227213726E-6</v>
      </c>
      <c r="R701" s="4">
        <f>SUM($Q$54:Q701)*0.1+$O$8</f>
        <v>-6.869154494560238E-5</v>
      </c>
      <c r="S701" s="4">
        <f>SUM($R$235:R701)</f>
        <v>1.9590767696463274E-2</v>
      </c>
      <c r="T701">
        <f t="shared" si="175"/>
        <v>6.870608391541249E-5</v>
      </c>
      <c r="U701">
        <f t="shared" si="176"/>
        <v>1.9622293156227839E-2</v>
      </c>
      <c r="X701" s="1"/>
    </row>
    <row r="702" spans="1:24" x14ac:dyDescent="0.3">
      <c r="A702" s="7"/>
      <c r="B702">
        <f t="shared" si="161"/>
        <v>64.800000000000594</v>
      </c>
      <c r="C702">
        <f t="shared" si="162"/>
        <v>0</v>
      </c>
      <c r="D702">
        <f t="shared" si="163"/>
        <v>1176.2747803310458</v>
      </c>
      <c r="E702">
        <f t="shared" si="164"/>
        <v>-484.8505313587176</v>
      </c>
      <c r="F702">
        <f t="shared" si="165"/>
        <v>0</v>
      </c>
      <c r="G702">
        <f t="shared" si="166"/>
        <v>11490.957593201319</v>
      </c>
      <c r="H702">
        <f t="shared" si="167"/>
        <v>27877.712293845114</v>
      </c>
      <c r="I702">
        <f t="shared" si="168"/>
        <v>30153.091867122912</v>
      </c>
      <c r="J702" s="41">
        <f t="shared" si="169"/>
        <v>1272.282357262601</v>
      </c>
      <c r="K702">
        <f t="shared" si="170"/>
        <v>11.375439692223145</v>
      </c>
      <c r="L702">
        <f t="shared" si="171"/>
        <v>0</v>
      </c>
      <c r="M702" s="41">
        <f t="shared" si="172"/>
        <v>11.375439692223145</v>
      </c>
      <c r="N702" s="5">
        <f t="shared" si="173"/>
        <v>-7.6053237762384462E-7</v>
      </c>
      <c r="O702" s="4">
        <f>SUM($N$54:N702)*0.1+$O$30</f>
        <v>1.3373186092726414E-6</v>
      </c>
      <c r="P702" s="4">
        <f>SUM($O$235:O702)</f>
        <v>1.1131870261493571E-3</v>
      </c>
      <c r="Q702" s="5">
        <f t="shared" si="174"/>
        <v>-1.8450945138023759E-6</v>
      </c>
      <c r="R702" s="4">
        <f>SUM($Q$54:Q702)*0.1+$O$8</f>
        <v>-6.8876054396982628E-5</v>
      </c>
      <c r="S702" s="4">
        <f>SUM($R$235:R702)</f>
        <v>1.9521891642066292E-2</v>
      </c>
      <c r="T702">
        <f t="shared" si="175"/>
        <v>6.8889036067859281E-5</v>
      </c>
      <c r="U702">
        <f t="shared" si="176"/>
        <v>1.9553604236553553E-2</v>
      </c>
      <c r="X702" s="1"/>
    </row>
    <row r="703" spans="1:24" x14ac:dyDescent="0.3">
      <c r="A703" s="7"/>
      <c r="B703">
        <f t="shared" si="161"/>
        <v>64.900000000000588</v>
      </c>
      <c r="C703">
        <f t="shared" si="162"/>
        <v>0</v>
      </c>
      <c r="D703">
        <f t="shared" si="163"/>
        <v>1176.2747803310458</v>
      </c>
      <c r="E703">
        <f t="shared" si="164"/>
        <v>-484.8505313587176</v>
      </c>
      <c r="F703">
        <f t="shared" si="165"/>
        <v>0</v>
      </c>
      <c r="G703">
        <f t="shared" si="166"/>
        <v>11442.472540065452</v>
      </c>
      <c r="H703">
        <f t="shared" si="167"/>
        <v>27760.084815812006</v>
      </c>
      <c r="I703">
        <f t="shared" si="168"/>
        <v>30025.863631396653</v>
      </c>
      <c r="J703" s="41">
        <f t="shared" si="169"/>
        <v>1272.282357262601</v>
      </c>
      <c r="K703">
        <f t="shared" si="170"/>
        <v>11.327442056390979</v>
      </c>
      <c r="L703">
        <f t="shared" si="171"/>
        <v>0</v>
      </c>
      <c r="M703" s="41">
        <f t="shared" si="172"/>
        <v>11.327442056390979</v>
      </c>
      <c r="N703" s="5">
        <f t="shared" si="173"/>
        <v>-7.5732338024990451E-7</v>
      </c>
      <c r="O703" s="4">
        <f>SUM($N$54:N703)*0.1+$O$30</f>
        <v>1.2615862712476508E-6</v>
      </c>
      <c r="P703" s="4">
        <f>SUM($O$235:O703)</f>
        <v>1.1144486124206048E-3</v>
      </c>
      <c r="Q703" s="5">
        <f t="shared" si="174"/>
        <v>-1.8373093048833781E-6</v>
      </c>
      <c r="R703" s="4">
        <f>SUM($Q$54:Q703)*0.1+$O$8</f>
        <v>-6.9059785327470972E-5</v>
      </c>
      <c r="S703" s="4">
        <f>SUM($R$235:R703)</f>
        <v>1.9452831856738823E-2</v>
      </c>
      <c r="T703">
        <f t="shared" si="175"/>
        <v>6.9071307714536404E-5</v>
      </c>
      <c r="U703">
        <f t="shared" si="176"/>
        <v>1.9484728967996426E-2</v>
      </c>
      <c r="X703" s="1"/>
    </row>
    <row r="704" spans="1:24" x14ac:dyDescent="0.3">
      <c r="A704" s="7"/>
      <c r="B704">
        <f t="shared" si="161"/>
        <v>65.000000000000583</v>
      </c>
      <c r="C704">
        <f t="shared" si="162"/>
        <v>0</v>
      </c>
      <c r="D704">
        <f t="shared" si="163"/>
        <v>1176.2747803310458</v>
      </c>
      <c r="E704">
        <f t="shared" si="164"/>
        <v>-484.8505313587176</v>
      </c>
      <c r="F704">
        <f t="shared" si="165"/>
        <v>0</v>
      </c>
      <c r="G704">
        <f t="shared" si="166"/>
        <v>11393.987486929582</v>
      </c>
      <c r="H704">
        <f t="shared" si="167"/>
        <v>27642.457337778913</v>
      </c>
      <c r="I704">
        <f t="shared" si="168"/>
        <v>29898.635395670404</v>
      </c>
      <c r="J704" s="41">
        <f t="shared" si="169"/>
        <v>1272.282357262601</v>
      </c>
      <c r="K704">
        <f t="shared" si="170"/>
        <v>11.279444420558818</v>
      </c>
      <c r="L704">
        <f t="shared" si="171"/>
        <v>0</v>
      </c>
      <c r="M704" s="41">
        <f t="shared" si="172"/>
        <v>11.279444420558818</v>
      </c>
      <c r="N704" s="5">
        <f t="shared" si="173"/>
        <v>-7.5411438287596429E-7</v>
      </c>
      <c r="O704" s="4">
        <f>SUM($N$54:N704)*0.1+$O$30</f>
        <v>1.1861748329600544E-6</v>
      </c>
      <c r="P704" s="4">
        <f>SUM($O$235:O704)</f>
        <v>1.1156347872535648E-3</v>
      </c>
      <c r="Q704" s="5">
        <f t="shared" si="174"/>
        <v>-1.8295240959643812E-6</v>
      </c>
      <c r="R704" s="4">
        <f>SUM($Q$54:Q704)*0.1+$O$8</f>
        <v>-6.9242737737067384E-5</v>
      </c>
      <c r="S704" s="4">
        <f>SUM($R$235:R704)</f>
        <v>1.9383589119001756E-2</v>
      </c>
      <c r="T704">
        <f t="shared" si="175"/>
        <v>6.9252896979539005E-5</v>
      </c>
      <c r="U704">
        <f t="shared" si="176"/>
        <v>1.9415668108844816E-2</v>
      </c>
      <c r="X704" s="1"/>
    </row>
    <row r="705" spans="1:24" x14ac:dyDescent="0.3">
      <c r="A705" s="7"/>
      <c r="B705">
        <f t="shared" si="161"/>
        <v>65.100000000000577</v>
      </c>
      <c r="C705">
        <f t="shared" si="162"/>
        <v>0</v>
      </c>
      <c r="D705">
        <f t="shared" si="163"/>
        <v>1176.2747803310458</v>
      </c>
      <c r="E705">
        <f t="shared" si="164"/>
        <v>-484.8505313587176</v>
      </c>
      <c r="F705">
        <f t="shared" si="165"/>
        <v>0</v>
      </c>
      <c r="G705">
        <f t="shared" si="166"/>
        <v>11345.502433793714</v>
      </c>
      <c r="H705">
        <f t="shared" si="167"/>
        <v>27524.829859745805</v>
      </c>
      <c r="I705">
        <f t="shared" si="168"/>
        <v>29771.407159944145</v>
      </c>
      <c r="J705" s="41">
        <f t="shared" si="169"/>
        <v>1272.282357262601</v>
      </c>
      <c r="K705">
        <f t="shared" si="170"/>
        <v>11.231446784726652</v>
      </c>
      <c r="L705">
        <f t="shared" si="171"/>
        <v>0</v>
      </c>
      <c r="M705" s="41">
        <f t="shared" si="172"/>
        <v>11.231446784726652</v>
      </c>
      <c r="N705" s="5">
        <f t="shared" si="173"/>
        <v>-7.5090538550202418E-7</v>
      </c>
      <c r="O705" s="4">
        <f>SUM($N$54:N705)*0.1+$O$30</f>
        <v>1.111084294409852E-6</v>
      </c>
      <c r="P705" s="4">
        <f>SUM($O$235:O705)</f>
        <v>1.1167458715479746E-3</v>
      </c>
      <c r="Q705" s="5">
        <f t="shared" si="174"/>
        <v>-1.8217388870453836E-6</v>
      </c>
      <c r="R705" s="4">
        <f>SUM($Q$54:Q705)*0.1+$O$8</f>
        <v>-6.9424911625771919E-5</v>
      </c>
      <c r="S705" s="4">
        <f>SUM($R$235:R705)</f>
        <v>1.9314164207375983E-2</v>
      </c>
      <c r="T705">
        <f t="shared" si="175"/>
        <v>6.9433802017140943E-5</v>
      </c>
      <c r="U705">
        <f t="shared" si="176"/>
        <v>1.9346422417881374E-2</v>
      </c>
      <c r="X705" s="1"/>
    </row>
    <row r="706" spans="1:24" x14ac:dyDescent="0.3">
      <c r="A706" s="7"/>
      <c r="B706">
        <f t="shared" si="161"/>
        <v>65.200000000000571</v>
      </c>
      <c r="C706">
        <f t="shared" si="162"/>
        <v>0</v>
      </c>
      <c r="D706">
        <f t="shared" si="163"/>
        <v>1176.2747803310458</v>
      </c>
      <c r="E706">
        <f t="shared" si="164"/>
        <v>-484.8505313587176</v>
      </c>
      <c r="F706">
        <f t="shared" si="165"/>
        <v>0</v>
      </c>
      <c r="G706">
        <f t="shared" si="166"/>
        <v>11297.017380657844</v>
      </c>
      <c r="H706">
        <f t="shared" si="167"/>
        <v>27407.202381712712</v>
      </c>
      <c r="I706">
        <f t="shared" si="168"/>
        <v>29644.178924217897</v>
      </c>
      <c r="J706" s="41">
        <f t="shared" si="169"/>
        <v>1272.282357262601</v>
      </c>
      <c r="K706">
        <f t="shared" si="170"/>
        <v>11.183449148894489</v>
      </c>
      <c r="L706">
        <f t="shared" si="171"/>
        <v>0</v>
      </c>
      <c r="M706" s="41">
        <f t="shared" si="172"/>
        <v>11.183449148894489</v>
      </c>
      <c r="N706" s="5">
        <f t="shared" si="173"/>
        <v>-7.4769638812808396E-7</v>
      </c>
      <c r="O706" s="4">
        <f>SUM($N$54:N706)*0.1+$O$30</f>
        <v>1.0363146555970435E-6</v>
      </c>
      <c r="P706" s="4">
        <f>SUM($O$235:O706)</f>
        <v>1.1177821862035715E-3</v>
      </c>
      <c r="Q706" s="5">
        <f t="shared" si="174"/>
        <v>-1.8139536781263866E-6</v>
      </c>
      <c r="R706" s="4">
        <f>SUM($Q$54:Q706)*0.1+$O$8</f>
        <v>-6.9606306993584549E-5</v>
      </c>
      <c r="S706" s="4">
        <f>SUM($R$235:R706)</f>
        <v>1.92445579003824E-2</v>
      </c>
      <c r="T706">
        <f t="shared" si="175"/>
        <v>6.9614021011219729E-5</v>
      </c>
      <c r="U706">
        <f t="shared" si="176"/>
        <v>1.9276992654378551E-2</v>
      </c>
      <c r="X706" s="1"/>
    </row>
    <row r="707" spans="1:24" x14ac:dyDescent="0.3">
      <c r="A707" s="7"/>
      <c r="B707">
        <f t="shared" si="161"/>
        <v>65.300000000000566</v>
      </c>
      <c r="C707">
        <f t="shared" si="162"/>
        <v>0</v>
      </c>
      <c r="D707">
        <f t="shared" si="163"/>
        <v>1176.2747803310458</v>
      </c>
      <c r="E707">
        <f t="shared" si="164"/>
        <v>-484.8505313587176</v>
      </c>
      <c r="F707">
        <f t="shared" si="165"/>
        <v>0</v>
      </c>
      <c r="G707">
        <f t="shared" si="166"/>
        <v>11248.532327521974</v>
      </c>
      <c r="H707">
        <f t="shared" si="167"/>
        <v>27289.574903679619</v>
      </c>
      <c r="I707">
        <f t="shared" si="168"/>
        <v>29516.950688491645</v>
      </c>
      <c r="J707" s="41">
        <f t="shared" si="169"/>
        <v>1272.282357262601</v>
      </c>
      <c r="K707">
        <f t="shared" si="170"/>
        <v>11.135451513062327</v>
      </c>
      <c r="L707">
        <f t="shared" si="171"/>
        <v>0</v>
      </c>
      <c r="M707" s="41">
        <f t="shared" si="172"/>
        <v>11.135451513062327</v>
      </c>
      <c r="N707" s="5">
        <f t="shared" si="173"/>
        <v>-7.4448739075414374E-7</v>
      </c>
      <c r="O707" s="4">
        <f>SUM($N$54:N707)*0.1+$O$30</f>
        <v>9.6186591652162902E-7</v>
      </c>
      <c r="P707" s="4">
        <f>SUM($O$235:O707)</f>
        <v>1.1187440521200933E-3</v>
      </c>
      <c r="Q707" s="5">
        <f t="shared" si="174"/>
        <v>-1.8061684692073899E-6</v>
      </c>
      <c r="R707" s="4">
        <f>SUM($Q$54:Q707)*0.1+$O$8</f>
        <v>-6.9786923840505275E-5</v>
      </c>
      <c r="S707" s="4">
        <f>SUM($R$235:R707)</f>
        <v>1.9174770976541893E-2</v>
      </c>
      <c r="T707">
        <f t="shared" si="175"/>
        <v>6.979355217469483E-5</v>
      </c>
      <c r="U707">
        <f t="shared" si="176"/>
        <v>1.9207379578094128E-2</v>
      </c>
      <c r="X707" s="1"/>
    </row>
    <row r="708" spans="1:24" x14ac:dyDescent="0.3">
      <c r="A708" s="7"/>
      <c r="B708">
        <f t="shared" si="161"/>
        <v>65.40000000000056</v>
      </c>
      <c r="C708">
        <f t="shared" si="162"/>
        <v>0</v>
      </c>
      <c r="D708">
        <f t="shared" si="163"/>
        <v>1176.2747803310458</v>
      </c>
      <c r="E708">
        <f t="shared" si="164"/>
        <v>-484.8505313587176</v>
      </c>
      <c r="F708">
        <f t="shared" si="165"/>
        <v>0</v>
      </c>
      <c r="G708">
        <f t="shared" si="166"/>
        <v>11200.047274386106</v>
      </c>
      <c r="H708">
        <f t="shared" si="167"/>
        <v>27171.947425646526</v>
      </c>
      <c r="I708">
        <f t="shared" si="168"/>
        <v>29389.7224527654</v>
      </c>
      <c r="J708" s="41">
        <f t="shared" si="169"/>
        <v>1272.282357262601</v>
      </c>
      <c r="K708">
        <f t="shared" si="170"/>
        <v>11.087453877230166</v>
      </c>
      <c r="L708">
        <f t="shared" si="171"/>
        <v>0</v>
      </c>
      <c r="M708" s="41">
        <f t="shared" si="172"/>
        <v>11.087453877230166</v>
      </c>
      <c r="N708" s="5">
        <f t="shared" si="173"/>
        <v>-7.4127839338020363E-7</v>
      </c>
      <c r="O708" s="4">
        <f>SUM($N$54:N708)*0.1+$O$30</f>
        <v>8.8773807718360873E-7</v>
      </c>
      <c r="P708" s="4">
        <f>SUM($O$235:O708)</f>
        <v>1.1196317901972768E-3</v>
      </c>
      <c r="Q708" s="5">
        <f t="shared" si="174"/>
        <v>-1.7983832602883932E-6</v>
      </c>
      <c r="R708" s="4">
        <f>SUM($Q$54:Q708)*0.1+$O$8</f>
        <v>-6.9966762166534123E-5</v>
      </c>
      <c r="S708" s="4">
        <f>SUM($R$235:R708)</f>
        <v>1.9104804214375361E-2</v>
      </c>
      <c r="T708">
        <f t="shared" si="175"/>
        <v>6.9972393748978125E-5</v>
      </c>
      <c r="U708">
        <f t="shared" si="176"/>
        <v>1.9137583949266818E-2</v>
      </c>
      <c r="X708" s="1"/>
    </row>
    <row r="709" spans="1:24" x14ac:dyDescent="0.3">
      <c r="A709" s="7"/>
      <c r="B709">
        <f t="shared" si="161"/>
        <v>65.500000000000554</v>
      </c>
      <c r="C709">
        <f t="shared" si="162"/>
        <v>0</v>
      </c>
      <c r="D709">
        <f t="shared" si="163"/>
        <v>1176.2747803310458</v>
      </c>
      <c r="E709">
        <f t="shared" si="164"/>
        <v>-484.8505313587176</v>
      </c>
      <c r="F709">
        <f t="shared" si="165"/>
        <v>0</v>
      </c>
      <c r="G709">
        <f t="shared" si="166"/>
        <v>11151.562221250237</v>
      </c>
      <c r="H709">
        <f t="shared" si="167"/>
        <v>27054.319947613421</v>
      </c>
      <c r="I709">
        <f t="shared" si="168"/>
        <v>29262.49421703914</v>
      </c>
      <c r="J709" s="41">
        <f t="shared" si="169"/>
        <v>1272.282357262601</v>
      </c>
      <c r="K709">
        <f t="shared" si="170"/>
        <v>11.039456241398</v>
      </c>
      <c r="L709">
        <f t="shared" si="171"/>
        <v>0</v>
      </c>
      <c r="M709" s="41">
        <f t="shared" si="172"/>
        <v>11.039456241398</v>
      </c>
      <c r="N709" s="5">
        <f t="shared" si="173"/>
        <v>-7.3806939600626341E-7</v>
      </c>
      <c r="O709" s="4">
        <f>SUM($N$54:N709)*0.1+$O$30</f>
        <v>8.1393113758298242E-7</v>
      </c>
      <c r="P709" s="4">
        <f>SUM($O$235:O709)</f>
        <v>1.1204457213348598E-3</v>
      </c>
      <c r="Q709" s="5">
        <f t="shared" si="174"/>
        <v>-1.7905980513693956E-6</v>
      </c>
      <c r="R709" s="4">
        <f>SUM($Q$54:Q709)*0.1+$O$8</f>
        <v>-7.0145821971671066E-5</v>
      </c>
      <c r="S709" s="4">
        <f>SUM($R$235:R709)</f>
        <v>1.9034658392403689E-2</v>
      </c>
      <c r="T709">
        <f t="shared" si="175"/>
        <v>7.0150544003436628E-5</v>
      </c>
      <c r="U709">
        <f t="shared" si="176"/>
        <v>1.9067606528611863E-2</v>
      </c>
      <c r="X709" s="1"/>
    </row>
    <row r="710" spans="1:24" x14ac:dyDescent="0.3">
      <c r="A710" s="7"/>
      <c r="B710">
        <f t="shared" si="161"/>
        <v>65.600000000000549</v>
      </c>
      <c r="C710">
        <f t="shared" si="162"/>
        <v>0</v>
      </c>
      <c r="D710">
        <f t="shared" si="163"/>
        <v>1176.2747803310458</v>
      </c>
      <c r="E710">
        <f t="shared" si="164"/>
        <v>-484.8505313587176</v>
      </c>
      <c r="F710">
        <f t="shared" si="165"/>
        <v>0</v>
      </c>
      <c r="G710">
        <f t="shared" si="166"/>
        <v>11103.077168114367</v>
      </c>
      <c r="H710">
        <f t="shared" si="167"/>
        <v>26936.692469580328</v>
      </c>
      <c r="I710">
        <f t="shared" si="168"/>
        <v>29135.265981312888</v>
      </c>
      <c r="J710" s="41">
        <f t="shared" si="169"/>
        <v>1272.282357262601</v>
      </c>
      <c r="K710">
        <f t="shared" si="170"/>
        <v>10.991458605565835</v>
      </c>
      <c r="L710">
        <f t="shared" si="171"/>
        <v>0</v>
      </c>
      <c r="M710" s="41">
        <f t="shared" si="172"/>
        <v>10.991458605565835</v>
      </c>
      <c r="N710" s="5">
        <f t="shared" si="173"/>
        <v>-7.3486039863232319E-7</v>
      </c>
      <c r="O710" s="4">
        <f>SUM($N$54:N710)*0.1+$O$30</f>
        <v>7.4044509771975009E-7</v>
      </c>
      <c r="P710" s="4">
        <f>SUM($O$235:O710)</f>
        <v>1.1211861664325795E-3</v>
      </c>
      <c r="Q710" s="5">
        <f t="shared" si="174"/>
        <v>-1.7828128424503989E-6</v>
      </c>
      <c r="R710" s="4">
        <f>SUM($Q$54:Q710)*0.1+$O$8</f>
        <v>-7.0324103255916132E-5</v>
      </c>
      <c r="S710" s="4">
        <f>SUM($R$235:R710)</f>
        <v>1.8964334289147771E-2</v>
      </c>
      <c r="T710">
        <f t="shared" si="175"/>
        <v>7.0328001234867265E-5</v>
      </c>
      <c r="U710">
        <f t="shared" si="176"/>
        <v>1.8997448077316743E-2</v>
      </c>
      <c r="X710" s="1"/>
    </row>
    <row r="711" spans="1:24" x14ac:dyDescent="0.3">
      <c r="A711" s="7"/>
      <c r="B711">
        <f t="shared" si="161"/>
        <v>65.700000000000543</v>
      </c>
      <c r="C711">
        <f t="shared" si="162"/>
        <v>0</v>
      </c>
      <c r="D711">
        <f t="shared" si="163"/>
        <v>1176.2747803310458</v>
      </c>
      <c r="E711">
        <f t="shared" si="164"/>
        <v>-484.8505313587176</v>
      </c>
      <c r="F711">
        <f t="shared" si="165"/>
        <v>0</v>
      </c>
      <c r="G711">
        <f t="shared" si="166"/>
        <v>11054.592114978499</v>
      </c>
      <c r="H711">
        <f t="shared" si="167"/>
        <v>26819.06499154722</v>
      </c>
      <c r="I711">
        <f t="shared" si="168"/>
        <v>29008.037745586629</v>
      </c>
      <c r="J711" s="41">
        <f t="shared" si="169"/>
        <v>1272.282357262601</v>
      </c>
      <c r="K711">
        <f t="shared" si="170"/>
        <v>10.943460969733669</v>
      </c>
      <c r="L711">
        <f t="shared" si="171"/>
        <v>0</v>
      </c>
      <c r="M711" s="41">
        <f t="shared" si="172"/>
        <v>10.943460969733669</v>
      </c>
      <c r="N711" s="5">
        <f t="shared" si="173"/>
        <v>-7.3165140125838308E-7</v>
      </c>
      <c r="O711" s="4">
        <f>SUM($N$54:N711)*0.1+$O$30</f>
        <v>6.6727995759391174E-7</v>
      </c>
      <c r="P711" s="4">
        <f>SUM($O$235:O711)</f>
        <v>1.1218534463901734E-3</v>
      </c>
      <c r="Q711" s="5">
        <f t="shared" si="174"/>
        <v>-1.7750276335314011E-6</v>
      </c>
      <c r="R711" s="4">
        <f>SUM($Q$54:Q711)*0.1+$O$8</f>
        <v>-7.0501606019269294E-5</v>
      </c>
      <c r="S711" s="4">
        <f>SUM($R$235:R711)</f>
        <v>1.8893832683128501E-2</v>
      </c>
      <c r="T711">
        <f t="shared" si="175"/>
        <v>7.0504763766982969E-5</v>
      </c>
      <c r="U711">
        <f t="shared" si="176"/>
        <v>1.8927109357036859E-2</v>
      </c>
      <c r="X711" s="1"/>
    </row>
    <row r="712" spans="1:24" x14ac:dyDescent="0.3">
      <c r="A712" s="7"/>
      <c r="B712">
        <f t="shared" si="161"/>
        <v>65.800000000000537</v>
      </c>
      <c r="C712">
        <f t="shared" si="162"/>
        <v>0</v>
      </c>
      <c r="D712">
        <f t="shared" si="163"/>
        <v>1176.2747803310458</v>
      </c>
      <c r="E712">
        <f t="shared" si="164"/>
        <v>-484.8505313587176</v>
      </c>
      <c r="F712">
        <f t="shared" si="165"/>
        <v>0</v>
      </c>
      <c r="G712">
        <f t="shared" si="166"/>
        <v>11006.107061842631</v>
      </c>
      <c r="H712">
        <f t="shared" si="167"/>
        <v>26701.437513514127</v>
      </c>
      <c r="I712">
        <f t="shared" si="168"/>
        <v>28880.809509860381</v>
      </c>
      <c r="J712" s="41">
        <f t="shared" si="169"/>
        <v>1272.282357262601</v>
      </c>
      <c r="K712">
        <f t="shared" si="170"/>
        <v>10.895463333901509</v>
      </c>
      <c r="L712">
        <f t="shared" si="171"/>
        <v>0</v>
      </c>
      <c r="M712" s="41">
        <f t="shared" si="172"/>
        <v>10.895463333901509</v>
      </c>
      <c r="N712" s="5">
        <f t="shared" si="173"/>
        <v>-7.2844240388444296E-7</v>
      </c>
      <c r="O712" s="4">
        <f>SUM($N$54:N712)*0.1+$O$30</f>
        <v>5.9443571720546748E-7</v>
      </c>
      <c r="P712" s="4">
        <f>SUM($O$235:O712)</f>
        <v>1.1224478821073788E-3</v>
      </c>
      <c r="Q712" s="5">
        <f t="shared" si="174"/>
        <v>-1.7672424246124041E-6</v>
      </c>
      <c r="R712" s="4">
        <f>SUM($Q$54:Q712)*0.1+$O$8</f>
        <v>-7.0678330261730524E-5</v>
      </c>
      <c r="S712" s="4">
        <f>SUM($R$235:R712)</f>
        <v>1.8823154352866772E-2</v>
      </c>
      <c r="T712">
        <f t="shared" si="175"/>
        <v>7.0680829949910332E-5</v>
      </c>
      <c r="U712">
        <f t="shared" si="176"/>
        <v>1.8856591129891284E-2</v>
      </c>
      <c r="X712" s="1"/>
    </row>
    <row r="713" spans="1:24" x14ac:dyDescent="0.3">
      <c r="A713" s="7"/>
      <c r="B713">
        <f t="shared" si="161"/>
        <v>65.900000000000531</v>
      </c>
      <c r="C713">
        <f t="shared" si="162"/>
        <v>0</v>
      </c>
      <c r="D713">
        <f t="shared" si="163"/>
        <v>1176.2747803310458</v>
      </c>
      <c r="E713">
        <f t="shared" si="164"/>
        <v>-484.8505313587176</v>
      </c>
      <c r="F713">
        <f t="shared" si="165"/>
        <v>0</v>
      </c>
      <c r="G713">
        <f t="shared" si="166"/>
        <v>10957.622008706763</v>
      </c>
      <c r="H713">
        <f t="shared" si="167"/>
        <v>26583.810035481034</v>
      </c>
      <c r="I713">
        <f t="shared" si="168"/>
        <v>28753.581274134129</v>
      </c>
      <c r="J713" s="41">
        <f t="shared" si="169"/>
        <v>1272.282357262601</v>
      </c>
      <c r="K713">
        <f t="shared" si="170"/>
        <v>10.847465698069344</v>
      </c>
      <c r="L713">
        <f t="shared" si="171"/>
        <v>0</v>
      </c>
      <c r="M713" s="41">
        <f t="shared" si="172"/>
        <v>10.847465698069344</v>
      </c>
      <c r="N713" s="5">
        <f t="shared" si="173"/>
        <v>-7.2523340651050296E-7</v>
      </c>
      <c r="O713" s="4">
        <f>SUM($N$54:N713)*0.1+$O$30</f>
        <v>5.2191237655441719E-7</v>
      </c>
      <c r="P713" s="4">
        <f>SUM($O$235:O713)</f>
        <v>1.1229697944839332E-3</v>
      </c>
      <c r="Q713" s="5">
        <f t="shared" si="174"/>
        <v>-1.7594572156934074E-6</v>
      </c>
      <c r="R713" s="4">
        <f>SUM($Q$54:Q713)*0.1+$O$8</f>
        <v>-7.0854275983299849E-5</v>
      </c>
      <c r="S713" s="4">
        <f>SUM($R$235:R713)</f>
        <v>1.8752300076883471E-2</v>
      </c>
      <c r="T713">
        <f t="shared" si="175"/>
        <v>7.0856198159698219E-5</v>
      </c>
      <c r="U713">
        <f t="shared" si="176"/>
        <v>1.8785894158458549E-2</v>
      </c>
      <c r="X713" s="1"/>
    </row>
    <row r="714" spans="1:24" x14ac:dyDescent="0.3">
      <c r="A714" s="7"/>
      <c r="B714">
        <f t="shared" si="161"/>
        <v>66.000000000000526</v>
      </c>
      <c r="C714">
        <f t="shared" si="162"/>
        <v>0</v>
      </c>
      <c r="D714">
        <f t="shared" si="163"/>
        <v>1176.2747803310458</v>
      </c>
      <c r="E714">
        <f t="shared" si="164"/>
        <v>-484.8505313587176</v>
      </c>
      <c r="F714">
        <f t="shared" si="165"/>
        <v>0</v>
      </c>
      <c r="G714">
        <f t="shared" si="166"/>
        <v>10909.136955570892</v>
      </c>
      <c r="H714">
        <f t="shared" si="167"/>
        <v>26466.182557447941</v>
      </c>
      <c r="I714">
        <f t="shared" si="168"/>
        <v>28626.353038407884</v>
      </c>
      <c r="J714" s="41">
        <f t="shared" si="169"/>
        <v>1272.282357262601</v>
      </c>
      <c r="K714">
        <f t="shared" si="170"/>
        <v>10.799468062237183</v>
      </c>
      <c r="L714">
        <f t="shared" si="171"/>
        <v>0</v>
      </c>
      <c r="M714" s="41">
        <f t="shared" si="172"/>
        <v>10.799468062237183</v>
      </c>
      <c r="N714" s="5">
        <f t="shared" si="173"/>
        <v>-7.2202440913656252E-7</v>
      </c>
      <c r="O714" s="4">
        <f>SUM($N$54:N714)*0.1+$O$30</f>
        <v>4.4970993564076089E-7</v>
      </c>
      <c r="P714" s="4">
        <f>SUM($O$235:O714)</f>
        <v>1.1234195044195739E-3</v>
      </c>
      <c r="Q714" s="5">
        <f t="shared" si="174"/>
        <v>-1.7516720067744107E-6</v>
      </c>
      <c r="R714" s="4">
        <f>SUM($Q$54:Q714)*0.1+$O$8</f>
        <v>-7.1029443183977269E-5</v>
      </c>
      <c r="S714" s="4">
        <f>SUM($R$235:R714)</f>
        <v>1.8681270633699495E-2</v>
      </c>
      <c r="T714">
        <f t="shared" si="175"/>
        <v>7.1030866797837041E-5</v>
      </c>
      <c r="U714">
        <f t="shared" si="176"/>
        <v>1.8715019205772496E-2</v>
      </c>
      <c r="X714" s="1"/>
    </row>
    <row r="715" spans="1:24" x14ac:dyDescent="0.3">
      <c r="A715" s="7"/>
      <c r="B715">
        <f t="shared" si="161"/>
        <v>66.10000000000052</v>
      </c>
      <c r="C715">
        <f t="shared" si="162"/>
        <v>0</v>
      </c>
      <c r="D715">
        <f t="shared" si="163"/>
        <v>1176.2747803310458</v>
      </c>
      <c r="E715">
        <f t="shared" si="164"/>
        <v>-484.8505313587176</v>
      </c>
      <c r="F715">
        <f t="shared" si="165"/>
        <v>0</v>
      </c>
      <c r="G715">
        <f t="shared" si="166"/>
        <v>10860.651902435024</v>
      </c>
      <c r="H715">
        <f t="shared" si="167"/>
        <v>26348.555079414837</v>
      </c>
      <c r="I715">
        <f t="shared" si="168"/>
        <v>28499.124802681625</v>
      </c>
      <c r="J715" s="41">
        <f t="shared" si="169"/>
        <v>1272.282357262601</v>
      </c>
      <c r="K715">
        <f t="shared" si="170"/>
        <v>10.751470426405017</v>
      </c>
      <c r="L715">
        <f t="shared" si="171"/>
        <v>0</v>
      </c>
      <c r="M715" s="41">
        <f t="shared" si="172"/>
        <v>10.751470426405017</v>
      </c>
      <c r="N715" s="5">
        <f t="shared" si="173"/>
        <v>-7.1881541176262252E-7</v>
      </c>
      <c r="O715" s="4">
        <f>SUM($N$54:N715)*0.1+$O$30</f>
        <v>3.7782839446449867E-7</v>
      </c>
      <c r="P715" s="4">
        <f>SUM($O$235:O715)</f>
        <v>1.1237973328140384E-3</v>
      </c>
      <c r="Q715" s="5">
        <f t="shared" si="174"/>
        <v>-1.7438867978554131E-6</v>
      </c>
      <c r="R715" s="4">
        <f>SUM($Q$54:Q715)*0.1+$O$8</f>
        <v>-7.1203831863762813E-5</v>
      </c>
      <c r="S715" s="4">
        <f>SUM($R$235:R715)</f>
        <v>1.8610066801835731E-2</v>
      </c>
      <c r="T715">
        <f t="shared" si="175"/>
        <v>7.1204834290788626E-5</v>
      </c>
      <c r="U715">
        <f t="shared" si="176"/>
        <v>1.864396703531811E-2</v>
      </c>
      <c r="X715" s="1"/>
    </row>
    <row r="716" spans="1:24" x14ac:dyDescent="0.3">
      <c r="A716" s="7"/>
      <c r="B716">
        <f t="shared" si="161"/>
        <v>66.200000000000514</v>
      </c>
      <c r="C716">
        <f t="shared" si="162"/>
        <v>0</v>
      </c>
      <c r="D716">
        <f t="shared" si="163"/>
        <v>1176.2747803310458</v>
      </c>
      <c r="E716">
        <f t="shared" si="164"/>
        <v>-484.8505313587176</v>
      </c>
      <c r="F716">
        <f t="shared" si="165"/>
        <v>0</v>
      </c>
      <c r="G716">
        <f t="shared" si="166"/>
        <v>10812.166849299156</v>
      </c>
      <c r="H716">
        <f t="shared" si="167"/>
        <v>26230.927601381743</v>
      </c>
      <c r="I716">
        <f t="shared" si="168"/>
        <v>28371.896566955376</v>
      </c>
      <c r="J716" s="41">
        <f t="shared" si="169"/>
        <v>1272.282357262601</v>
      </c>
      <c r="K716">
        <f t="shared" si="170"/>
        <v>10.703472790572857</v>
      </c>
      <c r="L716">
        <f t="shared" si="171"/>
        <v>0</v>
      </c>
      <c r="M716" s="41">
        <f t="shared" si="172"/>
        <v>10.703472790572857</v>
      </c>
      <c r="N716" s="5">
        <f t="shared" si="173"/>
        <v>-7.156064143886824E-7</v>
      </c>
      <c r="O716" s="4">
        <f>SUM($N$54:N716)*0.1+$O$30</f>
        <v>3.0626775302563043E-7</v>
      </c>
      <c r="P716" s="4">
        <f>SUM($O$235:O716)</f>
        <v>1.124103600567064E-3</v>
      </c>
      <c r="Q716" s="5">
        <f t="shared" si="174"/>
        <v>-1.7361015889364163E-6</v>
      </c>
      <c r="R716" s="4">
        <f>SUM($Q$54:Q716)*0.1+$O$8</f>
        <v>-7.1377442022656478E-5</v>
      </c>
      <c r="S716" s="4">
        <f>SUM($R$235:R716)</f>
        <v>1.8538689359813076E-2</v>
      </c>
      <c r="T716">
        <f t="shared" si="175"/>
        <v>7.1378099089526264E-5</v>
      </c>
      <c r="U716">
        <f t="shared" si="176"/>
        <v>1.857273841102745E-2</v>
      </c>
      <c r="X716" s="1"/>
    </row>
    <row r="717" spans="1:24" x14ac:dyDescent="0.3">
      <c r="A717" s="7"/>
      <c r="B717">
        <f t="shared" si="161"/>
        <v>66.300000000000509</v>
      </c>
      <c r="C717">
        <f t="shared" si="162"/>
        <v>0</v>
      </c>
      <c r="D717">
        <f t="shared" si="163"/>
        <v>1176.2747803310458</v>
      </c>
      <c r="E717">
        <f t="shared" si="164"/>
        <v>-484.8505313587176</v>
      </c>
      <c r="F717">
        <f t="shared" si="165"/>
        <v>0</v>
      </c>
      <c r="G717">
        <f t="shared" si="166"/>
        <v>10763.681796163284</v>
      </c>
      <c r="H717">
        <f t="shared" si="167"/>
        <v>26113.300123348636</v>
      </c>
      <c r="I717">
        <f t="shared" si="168"/>
        <v>28244.668331229113</v>
      </c>
      <c r="J717" s="41">
        <f t="shared" si="169"/>
        <v>1272.282357262601</v>
      </c>
      <c r="K717">
        <f t="shared" si="170"/>
        <v>10.655475154740689</v>
      </c>
      <c r="L717">
        <f t="shared" si="171"/>
        <v>0</v>
      </c>
      <c r="M717" s="41">
        <f t="shared" si="172"/>
        <v>10.655475154740689</v>
      </c>
      <c r="N717" s="5">
        <f t="shared" si="173"/>
        <v>-7.1239741701474208E-7</v>
      </c>
      <c r="O717" s="4">
        <f>SUM($N$54:N717)*0.1+$O$30</f>
        <v>2.3502801132415619E-7</v>
      </c>
      <c r="P717" s="4">
        <f>SUM($O$235:O717)</f>
        <v>1.124338628578388E-3</v>
      </c>
      <c r="Q717" s="5">
        <f t="shared" si="174"/>
        <v>-1.7283163800174185E-6</v>
      </c>
      <c r="R717" s="4">
        <f>SUM($Q$54:Q717)*0.1+$O$8</f>
        <v>-7.1550273660658239E-5</v>
      </c>
      <c r="S717" s="4">
        <f>SUM($R$235:R717)</f>
        <v>1.8467139086152419E-2</v>
      </c>
      <c r="T717">
        <f t="shared" si="175"/>
        <v>7.1550659669084756E-5</v>
      </c>
      <c r="U717">
        <f t="shared" si="176"/>
        <v>1.8501334097275578E-2</v>
      </c>
      <c r="X717" s="1"/>
    </row>
    <row r="718" spans="1:24" x14ac:dyDescent="0.3">
      <c r="A718" s="7"/>
      <c r="B718">
        <f t="shared" si="161"/>
        <v>66.400000000000503</v>
      </c>
      <c r="C718">
        <f t="shared" si="162"/>
        <v>0</v>
      </c>
      <c r="D718">
        <f t="shared" si="163"/>
        <v>1176.2747803310458</v>
      </c>
      <c r="E718">
        <f t="shared" si="164"/>
        <v>-484.8505313587176</v>
      </c>
      <c r="F718">
        <f t="shared" si="165"/>
        <v>0</v>
      </c>
      <c r="G718">
        <f t="shared" si="166"/>
        <v>10715.196743027416</v>
      </c>
      <c r="H718">
        <f t="shared" si="167"/>
        <v>25995.672645315542</v>
      </c>
      <c r="I718">
        <f t="shared" si="168"/>
        <v>28117.440095502865</v>
      </c>
      <c r="J718" s="41">
        <f t="shared" si="169"/>
        <v>1272.282357262601</v>
      </c>
      <c r="K718">
        <f t="shared" si="170"/>
        <v>10.607477518908526</v>
      </c>
      <c r="L718">
        <f t="shared" si="171"/>
        <v>0</v>
      </c>
      <c r="M718" s="41">
        <f t="shared" si="172"/>
        <v>10.607477518908526</v>
      </c>
      <c r="N718" s="5">
        <f t="shared" si="173"/>
        <v>-7.0918841964080197E-7</v>
      </c>
      <c r="O718" s="4">
        <f>SUM($N$54:N718)*0.1+$O$30</f>
        <v>1.6410916936007599E-7</v>
      </c>
      <c r="P718" s="4">
        <f>SUM($O$235:O718)</f>
        <v>1.1245027377477482E-3</v>
      </c>
      <c r="Q718" s="5">
        <f t="shared" si="174"/>
        <v>-1.7205311710984218E-6</v>
      </c>
      <c r="R718" s="4">
        <f>SUM($Q$54:Q718)*0.1+$O$8</f>
        <v>-7.1722326777768096E-5</v>
      </c>
      <c r="S718" s="4">
        <f>SUM($R$235:R718)</f>
        <v>1.8395416759374651E-2</v>
      </c>
      <c r="T718">
        <f t="shared" si="175"/>
        <v>7.172251452812024E-5</v>
      </c>
      <c r="U718">
        <f t="shared" si="176"/>
        <v>1.8429754858876556E-2</v>
      </c>
      <c r="X718" s="1"/>
    </row>
    <row r="719" spans="1:24" x14ac:dyDescent="0.3">
      <c r="A719" s="7"/>
      <c r="B719">
        <f t="shared" si="161"/>
        <v>66.500000000000497</v>
      </c>
      <c r="C719">
        <f t="shared" si="162"/>
        <v>0</v>
      </c>
      <c r="D719">
        <f t="shared" si="163"/>
        <v>1176.2747803310458</v>
      </c>
      <c r="E719">
        <f t="shared" si="164"/>
        <v>-484.8505313587176</v>
      </c>
      <c r="F719">
        <f t="shared" si="165"/>
        <v>0</v>
      </c>
      <c r="G719">
        <f t="shared" si="166"/>
        <v>10666.711689891548</v>
      </c>
      <c r="H719">
        <f t="shared" si="167"/>
        <v>25878.045167282449</v>
      </c>
      <c r="I719">
        <f t="shared" si="168"/>
        <v>27990.211859776617</v>
      </c>
      <c r="J719" s="41">
        <f t="shared" si="169"/>
        <v>1272.282357262601</v>
      </c>
      <c r="K719">
        <f t="shared" si="170"/>
        <v>10.559479883076365</v>
      </c>
      <c r="L719">
        <f t="shared" si="171"/>
        <v>0</v>
      </c>
      <c r="M719" s="41">
        <f t="shared" si="172"/>
        <v>10.559479883076365</v>
      </c>
      <c r="N719" s="5">
        <f t="shared" si="173"/>
        <v>-7.0597942226686185E-7</v>
      </c>
      <c r="O719" s="4">
        <f>SUM($N$54:N719)*0.1+$O$30</f>
        <v>9.3511227133389795E-8</v>
      </c>
      <c r="P719" s="4">
        <f>SUM($O$235:O719)</f>
        <v>1.1245962489748816E-3</v>
      </c>
      <c r="Q719" s="5">
        <f t="shared" si="174"/>
        <v>-1.7127459621794249E-6</v>
      </c>
      <c r="R719" s="4">
        <f>SUM($Q$54:Q719)*0.1+$O$8</f>
        <v>-7.189360137398602E-5</v>
      </c>
      <c r="S719" s="4">
        <f>SUM($R$235:R719)</f>
        <v>1.8323523158000666E-2</v>
      </c>
      <c r="T719">
        <f t="shared" si="175"/>
        <v>7.189366218847949E-5</v>
      </c>
      <c r="U719">
        <f t="shared" si="176"/>
        <v>1.8358001461079444E-2</v>
      </c>
      <c r="X719" s="1"/>
    </row>
    <row r="720" spans="1:24" x14ac:dyDescent="0.3">
      <c r="A720" s="7"/>
      <c r="B720">
        <f t="shared" si="161"/>
        <v>66.600000000000492</v>
      </c>
      <c r="C720">
        <f t="shared" si="162"/>
        <v>0</v>
      </c>
      <c r="D720">
        <f t="shared" si="163"/>
        <v>1176.2747803310458</v>
      </c>
      <c r="E720">
        <f t="shared" si="164"/>
        <v>-484.8505313587176</v>
      </c>
      <c r="F720">
        <f t="shared" si="165"/>
        <v>0</v>
      </c>
      <c r="G720">
        <f t="shared" si="166"/>
        <v>10618.226636755679</v>
      </c>
      <c r="H720">
        <f t="shared" si="167"/>
        <v>25760.417689249356</v>
      </c>
      <c r="I720">
        <f t="shared" si="168"/>
        <v>27862.983624050368</v>
      </c>
      <c r="J720" s="41">
        <f t="shared" si="169"/>
        <v>1272.282357262601</v>
      </c>
      <c r="K720">
        <f t="shared" si="170"/>
        <v>10.511482247244203</v>
      </c>
      <c r="L720">
        <f t="shared" si="171"/>
        <v>0</v>
      </c>
      <c r="M720" s="41">
        <f t="shared" si="172"/>
        <v>10.511482247244203</v>
      </c>
      <c r="N720" s="5">
        <f t="shared" si="173"/>
        <v>-7.0277042489292163E-7</v>
      </c>
      <c r="O720" s="4">
        <f>SUM($N$54:N720)*0.1+$O$30</f>
        <v>2.3234184644097631E-8</v>
      </c>
      <c r="P720" s="4">
        <f>SUM($O$235:O720)</f>
        <v>1.1246194831595257E-3</v>
      </c>
      <c r="Q720" s="5">
        <f t="shared" si="174"/>
        <v>-1.7049607532604281E-6</v>
      </c>
      <c r="R720" s="4">
        <f>SUM($Q$54:Q720)*0.1+$O$8</f>
        <v>-7.2064097449312041E-5</v>
      </c>
      <c r="S720" s="4">
        <f>SUM($R$235:R720)</f>
        <v>1.8251459060551353E-2</v>
      </c>
      <c r="T720">
        <f t="shared" si="175"/>
        <v>7.2064101194778516E-5</v>
      </c>
      <c r="U720">
        <f t="shared" si="176"/>
        <v>1.8286074669564379E-2</v>
      </c>
      <c r="X720" s="1"/>
    </row>
    <row r="721" spans="1:24" x14ac:dyDescent="0.3">
      <c r="A721" s="7"/>
      <c r="B721">
        <f t="shared" si="161"/>
        <v>66.700000000000486</v>
      </c>
      <c r="C721">
        <f t="shared" si="162"/>
        <v>0</v>
      </c>
      <c r="D721">
        <f t="shared" si="163"/>
        <v>1176.2747803310458</v>
      </c>
      <c r="E721">
        <f t="shared" si="164"/>
        <v>-484.8505313587176</v>
      </c>
      <c r="F721">
        <f t="shared" si="165"/>
        <v>0</v>
      </c>
      <c r="G721">
        <f t="shared" si="166"/>
        <v>10569.741583619811</v>
      </c>
      <c r="H721">
        <f t="shared" si="167"/>
        <v>25642.790211216248</v>
      </c>
      <c r="I721">
        <f t="shared" si="168"/>
        <v>27735.755388324105</v>
      </c>
      <c r="J721" s="41">
        <f t="shared" si="169"/>
        <v>1272.282357262601</v>
      </c>
      <c r="K721">
        <f t="shared" si="170"/>
        <v>10.463484611412035</v>
      </c>
      <c r="L721">
        <f t="shared" si="171"/>
        <v>0</v>
      </c>
      <c r="M721" s="41">
        <f t="shared" si="172"/>
        <v>10.463484611412035</v>
      </c>
      <c r="N721" s="5">
        <f t="shared" si="173"/>
        <v>-6.9956142751898152E-7</v>
      </c>
      <c r="O721" s="4">
        <f>SUM($N$54:N721)*0.1+$O$30</f>
        <v>-4.67219581078005E-8</v>
      </c>
      <c r="P721" s="4">
        <f>SUM($O$235:O721)</f>
        <v>1.124572761201418E-3</v>
      </c>
      <c r="Q721" s="5">
        <f t="shared" si="174"/>
        <v>-1.6971755443414303E-6</v>
      </c>
      <c r="R721" s="4">
        <f>SUM($Q$54:Q721)*0.1+$O$8</f>
        <v>-7.2233815003746183E-5</v>
      </c>
      <c r="S721" s="4">
        <f>SUM($R$235:R721)</f>
        <v>1.8179225245547607E-2</v>
      </c>
      <c r="T721">
        <f t="shared" si="175"/>
        <v>7.2233830113990199E-5</v>
      </c>
      <c r="U721">
        <f t="shared" si="176"/>
        <v>1.8213975250438649E-2</v>
      </c>
      <c r="X721" s="1"/>
    </row>
    <row r="722" spans="1:24" x14ac:dyDescent="0.3">
      <c r="A722" s="7"/>
      <c r="B722">
        <f t="shared" si="161"/>
        <v>66.80000000000048</v>
      </c>
      <c r="C722">
        <f t="shared" si="162"/>
        <v>0</v>
      </c>
      <c r="D722">
        <f t="shared" si="163"/>
        <v>1176.2747803310458</v>
      </c>
      <c r="E722">
        <f t="shared" si="164"/>
        <v>-484.8505313587176</v>
      </c>
      <c r="F722">
        <f t="shared" si="165"/>
        <v>0</v>
      </c>
      <c r="G722">
        <f t="shared" si="166"/>
        <v>10521.256530483941</v>
      </c>
      <c r="H722">
        <f t="shared" si="167"/>
        <v>25525.162733183141</v>
      </c>
      <c r="I722">
        <f t="shared" si="168"/>
        <v>27608.527152597842</v>
      </c>
      <c r="J722" s="41">
        <f t="shared" si="169"/>
        <v>1272.282357262601</v>
      </c>
      <c r="K722">
        <f t="shared" si="170"/>
        <v>10.415486975579869</v>
      </c>
      <c r="L722">
        <f t="shared" si="171"/>
        <v>0</v>
      </c>
      <c r="M722" s="41">
        <f t="shared" si="172"/>
        <v>10.415486975579869</v>
      </c>
      <c r="N722" s="5">
        <f t="shared" si="173"/>
        <v>-6.963524301450413E-7</v>
      </c>
      <c r="O722" s="4">
        <f>SUM($N$54:N722)*0.1+$O$30</f>
        <v>-1.163572011223046E-7</v>
      </c>
      <c r="P722" s="4">
        <f>SUM($O$235:O722)</f>
        <v>1.1244564040002957E-3</v>
      </c>
      <c r="Q722" s="5">
        <f t="shared" si="174"/>
        <v>-1.6893903354224325E-6</v>
      </c>
      <c r="R722" s="4">
        <f>SUM($Q$54:Q722)*0.1+$O$8</f>
        <v>-7.2402754037288421E-5</v>
      </c>
      <c r="S722" s="4">
        <f>SUM($R$235:R722)</f>
        <v>1.8106822491510317E-2</v>
      </c>
      <c r="T722">
        <f t="shared" si="175"/>
        <v>7.2402847535040619E-5</v>
      </c>
      <c r="U722">
        <f t="shared" si="176"/>
        <v>1.8141703970232816E-2</v>
      </c>
      <c r="X722" s="1"/>
    </row>
    <row r="723" spans="1:24" x14ac:dyDescent="0.3">
      <c r="A723" s="7"/>
      <c r="B723">
        <f t="shared" si="161"/>
        <v>66.900000000000475</v>
      </c>
      <c r="C723">
        <f t="shared" si="162"/>
        <v>0</v>
      </c>
      <c r="D723">
        <f t="shared" si="163"/>
        <v>1176.2747803310458</v>
      </c>
      <c r="E723">
        <f t="shared" si="164"/>
        <v>-484.8505313587176</v>
      </c>
      <c r="F723">
        <f t="shared" si="165"/>
        <v>0</v>
      </c>
      <c r="G723">
        <f t="shared" si="166"/>
        <v>10472.771477348071</v>
      </c>
      <c r="H723">
        <f t="shared" si="167"/>
        <v>25407.535255150047</v>
      </c>
      <c r="I723">
        <f t="shared" si="168"/>
        <v>27481.298916871594</v>
      </c>
      <c r="J723" s="41">
        <f t="shared" si="169"/>
        <v>1272.282357262601</v>
      </c>
      <c r="K723">
        <f t="shared" si="170"/>
        <v>10.367489339747706</v>
      </c>
      <c r="L723">
        <f t="shared" si="171"/>
        <v>0</v>
      </c>
      <c r="M723" s="41">
        <f t="shared" si="172"/>
        <v>10.367489339747706</v>
      </c>
      <c r="N723" s="5">
        <f t="shared" si="173"/>
        <v>-6.9314343277110108E-7</v>
      </c>
      <c r="O723" s="4">
        <f>SUM($N$54:N723)*0.1+$O$30</f>
        <v>-1.8567154439941472E-7</v>
      </c>
      <c r="P723" s="4">
        <f>SUM($O$235:O723)</f>
        <v>1.1242707324558962E-3</v>
      </c>
      <c r="Q723" s="5">
        <f t="shared" si="174"/>
        <v>-1.6816051265034358E-6</v>
      </c>
      <c r="R723" s="4">
        <f>SUM($Q$54:Q723)*0.1+$O$8</f>
        <v>-7.2570914549938782E-5</v>
      </c>
      <c r="S723" s="4">
        <f>SUM($R$235:R723)</f>
        <v>1.8034251576960376E-2</v>
      </c>
      <c r="T723">
        <f t="shared" si="175"/>
        <v>7.2571152068414319E-5</v>
      </c>
      <c r="U723">
        <f t="shared" si="176"/>
        <v>1.8069261595896904E-2</v>
      </c>
      <c r="X723" s="1"/>
    </row>
    <row r="724" spans="1:24" x14ac:dyDescent="0.3">
      <c r="A724" s="7"/>
      <c r="B724">
        <f t="shared" si="161"/>
        <v>67.000000000000469</v>
      </c>
      <c r="C724">
        <f t="shared" si="162"/>
        <v>0</v>
      </c>
      <c r="D724">
        <f t="shared" si="163"/>
        <v>1176.2747803310458</v>
      </c>
      <c r="E724">
        <f t="shared" si="164"/>
        <v>-484.8505313587176</v>
      </c>
      <c r="F724">
        <f t="shared" si="165"/>
        <v>0</v>
      </c>
      <c r="G724">
        <f t="shared" si="166"/>
        <v>10424.286424212203</v>
      </c>
      <c r="H724">
        <f t="shared" si="167"/>
        <v>25289.907777116943</v>
      </c>
      <c r="I724">
        <f t="shared" si="168"/>
        <v>27354.070681145335</v>
      </c>
      <c r="J724" s="41">
        <f t="shared" si="169"/>
        <v>1272.282357262601</v>
      </c>
      <c r="K724">
        <f t="shared" si="170"/>
        <v>10.31949170391554</v>
      </c>
      <c r="L724">
        <f t="shared" si="171"/>
        <v>0</v>
      </c>
      <c r="M724" s="41">
        <f t="shared" si="172"/>
        <v>10.31949170391554</v>
      </c>
      <c r="N724" s="5">
        <f t="shared" si="173"/>
        <v>-6.8993443539716097E-7</v>
      </c>
      <c r="O724" s="4">
        <f>SUM($N$54:N724)*0.1+$O$30</f>
        <v>-2.546649879391308E-7</v>
      </c>
      <c r="P724" s="4">
        <f>SUM($O$235:O724)</f>
        <v>1.124016067467957E-3</v>
      </c>
      <c r="Q724" s="5">
        <f t="shared" si="174"/>
        <v>-1.6738199175844382E-6</v>
      </c>
      <c r="R724" s="4">
        <f>SUM($Q$54:Q724)*0.1+$O$8</f>
        <v>-7.2738296541697238E-5</v>
      </c>
      <c r="S724" s="4">
        <f>SUM($R$235:R724)</f>
        <v>1.796151328041868E-2</v>
      </c>
      <c r="T724">
        <f t="shared" si="175"/>
        <v>7.2738742345767614E-5</v>
      </c>
      <c r="U724">
        <f t="shared" si="176"/>
        <v>1.7996648894796574E-2</v>
      </c>
      <c r="X724" s="1"/>
    </row>
    <row r="725" spans="1:24" x14ac:dyDescent="0.3">
      <c r="A725" s="7"/>
      <c r="B725">
        <f t="shared" si="161"/>
        <v>67.100000000000463</v>
      </c>
      <c r="C725">
        <f t="shared" si="162"/>
        <v>0</v>
      </c>
      <c r="D725">
        <f t="shared" si="163"/>
        <v>1176.2747803310458</v>
      </c>
      <c r="E725">
        <f t="shared" si="164"/>
        <v>-484.8505313587176</v>
      </c>
      <c r="F725">
        <f t="shared" si="165"/>
        <v>0</v>
      </c>
      <c r="G725">
        <f t="shared" si="166"/>
        <v>10375.801371076333</v>
      </c>
      <c r="H725">
        <f t="shared" si="167"/>
        <v>25172.280299083865</v>
      </c>
      <c r="I725">
        <f t="shared" si="168"/>
        <v>27226.842445419101</v>
      </c>
      <c r="J725" s="41">
        <f t="shared" si="169"/>
        <v>1272.282357262601</v>
      </c>
      <c r="K725">
        <f t="shared" si="170"/>
        <v>10.271494068083383</v>
      </c>
      <c r="L725">
        <f t="shared" si="171"/>
        <v>0</v>
      </c>
      <c r="M725" s="41">
        <f t="shared" si="172"/>
        <v>10.271494068083383</v>
      </c>
      <c r="N725" s="5">
        <f t="shared" si="173"/>
        <v>-6.8672543802322075E-7</v>
      </c>
      <c r="O725" s="4">
        <f>SUM($N$54:N725)*0.1+$O$30</f>
        <v>-3.233375317414528E-7</v>
      </c>
      <c r="P725" s="4">
        <f>SUM($O$235:O725)</f>
        <v>1.1236927299362156E-3</v>
      </c>
      <c r="Q725" s="5">
        <f t="shared" si="174"/>
        <v>-1.6660347086654423E-6</v>
      </c>
      <c r="R725" s="4">
        <f>SUM($Q$54:Q725)*0.1+$O$8</f>
        <v>-7.290490001256379E-5</v>
      </c>
      <c r="S725" s="4">
        <f>SUM($R$235:R725)</f>
        <v>1.7888608380406117E-2</v>
      </c>
      <c r="T725">
        <f t="shared" si="175"/>
        <v>7.2905617019550396E-5</v>
      </c>
      <c r="U725">
        <f t="shared" si="176"/>
        <v>1.7923866634709362E-2</v>
      </c>
      <c r="X725" s="1"/>
    </row>
    <row r="726" spans="1:24" x14ac:dyDescent="0.3">
      <c r="A726" s="7"/>
      <c r="B726">
        <f t="shared" si="161"/>
        <v>67.200000000000458</v>
      </c>
      <c r="C726">
        <f t="shared" si="162"/>
        <v>0</v>
      </c>
      <c r="D726">
        <f t="shared" si="163"/>
        <v>1176.2747803310458</v>
      </c>
      <c r="E726">
        <f t="shared" si="164"/>
        <v>-484.8505313587176</v>
      </c>
      <c r="F726">
        <f t="shared" si="165"/>
        <v>0</v>
      </c>
      <c r="G726">
        <f t="shared" si="166"/>
        <v>10327.316317940466</v>
      </c>
      <c r="H726">
        <f t="shared" si="167"/>
        <v>25054.652821050757</v>
      </c>
      <c r="I726">
        <f t="shared" si="168"/>
        <v>27099.614209692842</v>
      </c>
      <c r="J726" s="41">
        <f t="shared" si="169"/>
        <v>1272.282357262601</v>
      </c>
      <c r="K726">
        <f t="shared" si="170"/>
        <v>10.223496432251219</v>
      </c>
      <c r="L726">
        <f t="shared" si="171"/>
        <v>0</v>
      </c>
      <c r="M726" s="41">
        <f t="shared" si="172"/>
        <v>10.223496432251219</v>
      </c>
      <c r="N726" s="5">
        <f t="shared" si="173"/>
        <v>-6.8351644064928064E-7</v>
      </c>
      <c r="O726" s="4">
        <f>SUM($N$54:N726)*0.1+$O$30</f>
        <v>-3.9168917580638093E-7</v>
      </c>
      <c r="P726" s="4">
        <f>SUM($O$235:O726)</f>
        <v>1.1233010407604091E-3</v>
      </c>
      <c r="Q726" s="5">
        <f t="shared" si="174"/>
        <v>-1.6582494997464448E-6</v>
      </c>
      <c r="R726" s="4">
        <f>SUM($Q$54:Q726)*0.1+$O$8</f>
        <v>-7.3070724962538409E-5</v>
      </c>
      <c r="S726" s="4">
        <f>SUM($R$235:R726)</f>
        <v>1.7815537655443577E-2</v>
      </c>
      <c r="T726">
        <f t="shared" si="175"/>
        <v>7.3071774762635793E-5</v>
      </c>
      <c r="U726">
        <f t="shared" si="176"/>
        <v>1.7850915583820945E-2</v>
      </c>
      <c r="X726" s="1"/>
    </row>
    <row r="727" spans="1:24" x14ac:dyDescent="0.3">
      <c r="A727" s="7"/>
      <c r="B727">
        <f t="shared" si="161"/>
        <v>67.300000000000452</v>
      </c>
      <c r="C727">
        <f t="shared" si="162"/>
        <v>0</v>
      </c>
      <c r="D727">
        <f t="shared" si="163"/>
        <v>1176.2747803310458</v>
      </c>
      <c r="E727">
        <f t="shared" si="164"/>
        <v>-484.8505313587176</v>
      </c>
      <c r="F727">
        <f t="shared" si="165"/>
        <v>0</v>
      </c>
      <c r="G727">
        <f t="shared" si="166"/>
        <v>10278.831264804596</v>
      </c>
      <c r="H727">
        <f t="shared" si="167"/>
        <v>24937.025343017664</v>
      </c>
      <c r="I727">
        <f t="shared" si="168"/>
        <v>26972.38597396659</v>
      </c>
      <c r="J727" s="41">
        <f t="shared" si="169"/>
        <v>1272.282357262601</v>
      </c>
      <c r="K727">
        <f t="shared" si="170"/>
        <v>10.175498796419054</v>
      </c>
      <c r="L727">
        <f t="shared" si="171"/>
        <v>0</v>
      </c>
      <c r="M727" s="41">
        <f t="shared" si="172"/>
        <v>10.175498796419054</v>
      </c>
      <c r="N727" s="5">
        <f t="shared" si="173"/>
        <v>-6.8030744327534042E-7</v>
      </c>
      <c r="O727" s="4">
        <f>SUM($N$54:N727)*0.1+$O$30</f>
        <v>-4.5971992013391497E-7</v>
      </c>
      <c r="P727" s="4">
        <f>SUM($O$235:O727)</f>
        <v>1.1228413208402752E-3</v>
      </c>
      <c r="Q727" s="5">
        <f t="shared" si="174"/>
        <v>-1.6504642908274478E-6</v>
      </c>
      <c r="R727" s="4">
        <f>SUM($Q$54:Q727)*0.1+$O$8</f>
        <v>-7.3235771391621152E-5</v>
      </c>
      <c r="S727" s="4">
        <f>SUM($R$235:R727)</f>
        <v>1.7742301884051955E-2</v>
      </c>
      <c r="T727">
        <f t="shared" si="175"/>
        <v>7.3237214267957805E-5</v>
      </c>
      <c r="U727">
        <f t="shared" si="176"/>
        <v>1.7777796510721453E-2</v>
      </c>
      <c r="X727" s="1"/>
    </row>
    <row r="728" spans="1:24" x14ac:dyDescent="0.3">
      <c r="A728" s="7"/>
      <c r="B728">
        <f t="shared" si="161"/>
        <v>67.400000000000446</v>
      </c>
      <c r="C728">
        <f t="shared" si="162"/>
        <v>0</v>
      </c>
      <c r="D728">
        <f t="shared" si="163"/>
        <v>1176.2747803310458</v>
      </c>
      <c r="E728">
        <f t="shared" si="164"/>
        <v>-484.8505313587176</v>
      </c>
      <c r="F728">
        <f t="shared" si="165"/>
        <v>0</v>
      </c>
      <c r="G728">
        <f t="shared" si="166"/>
        <v>10230.346211668726</v>
      </c>
      <c r="H728">
        <f t="shared" si="167"/>
        <v>24819.397864984556</v>
      </c>
      <c r="I728">
        <f t="shared" si="168"/>
        <v>26845.15773824033</v>
      </c>
      <c r="J728" s="41">
        <f t="shared" si="169"/>
        <v>1272.282357262601</v>
      </c>
      <c r="K728">
        <f t="shared" si="170"/>
        <v>10.127501160586888</v>
      </c>
      <c r="L728">
        <f t="shared" si="171"/>
        <v>0</v>
      </c>
      <c r="M728" s="41">
        <f t="shared" si="172"/>
        <v>10.127501160586888</v>
      </c>
      <c r="N728" s="5">
        <f t="shared" si="173"/>
        <v>-6.770984459014002E-7</v>
      </c>
      <c r="O728" s="4">
        <f>SUM($N$54:N728)*0.1+$O$30</f>
        <v>-5.2742976472405498E-7</v>
      </c>
      <c r="P728" s="4">
        <f>SUM($O$235:O728)</f>
        <v>1.1223138910755512E-3</v>
      </c>
      <c r="Q728" s="5">
        <f t="shared" si="174"/>
        <v>-1.64267908190845E-6</v>
      </c>
      <c r="R728" s="4">
        <f>SUM($Q$54:Q728)*0.1+$O$8</f>
        <v>-7.3400039299811989E-5</v>
      </c>
      <c r="S728" s="4">
        <f>SUM($R$235:R728)</f>
        <v>1.7668901844752144E-2</v>
      </c>
      <c r="T728">
        <f t="shared" si="175"/>
        <v>7.3401934248156305E-5</v>
      </c>
      <c r="U728">
        <f t="shared" si="176"/>
        <v>1.7704510184401792E-2</v>
      </c>
      <c r="X728" s="1"/>
    </row>
    <row r="729" spans="1:24" x14ac:dyDescent="0.3">
      <c r="A729" s="7"/>
      <c r="B729">
        <f t="shared" si="161"/>
        <v>67.500000000000441</v>
      </c>
      <c r="C729">
        <f t="shared" si="162"/>
        <v>0</v>
      </c>
      <c r="D729">
        <f t="shared" si="163"/>
        <v>1176.2747803310458</v>
      </c>
      <c r="E729">
        <f t="shared" si="164"/>
        <v>-484.8505313587176</v>
      </c>
      <c r="F729">
        <f t="shared" si="165"/>
        <v>0</v>
      </c>
      <c r="G729">
        <f t="shared" si="166"/>
        <v>10181.861158532858</v>
      </c>
      <c r="H729">
        <f t="shared" si="167"/>
        <v>24701.770386951463</v>
      </c>
      <c r="I729">
        <f t="shared" si="168"/>
        <v>26717.929502514078</v>
      </c>
      <c r="J729" s="41">
        <f t="shared" si="169"/>
        <v>1272.282357262601</v>
      </c>
      <c r="K729">
        <f t="shared" si="170"/>
        <v>10.079503524754726</v>
      </c>
      <c r="L729">
        <f t="shared" si="171"/>
        <v>0</v>
      </c>
      <c r="M729" s="41">
        <f t="shared" si="172"/>
        <v>10.079503524754726</v>
      </c>
      <c r="N729" s="5">
        <f t="shared" si="173"/>
        <v>-6.7388944852746009E-7</v>
      </c>
      <c r="O729" s="4">
        <f>SUM($N$54:N729)*0.1+$O$30</f>
        <v>-5.9481870957680085E-7</v>
      </c>
      <c r="P729" s="4">
        <f>SUM($O$235:O729)</f>
        <v>1.1217190723659745E-3</v>
      </c>
      <c r="Q729" s="5">
        <f t="shared" si="174"/>
        <v>-1.6348938729894533E-6</v>
      </c>
      <c r="R729" s="4">
        <f>SUM($Q$54:Q729)*0.1+$O$8</f>
        <v>-7.3563528687110922E-5</v>
      </c>
      <c r="S729" s="4">
        <f>SUM($R$235:R729)</f>
        <v>1.7595338316065034E-2</v>
      </c>
      <c r="T729">
        <f t="shared" si="175"/>
        <v>7.356593343522975E-5</v>
      </c>
      <c r="U729">
        <f t="shared" si="176"/>
        <v>1.7631057374250015E-2</v>
      </c>
      <c r="X729" s="1"/>
    </row>
    <row r="730" spans="1:24" x14ac:dyDescent="0.3">
      <c r="A730" s="7"/>
      <c r="B730">
        <f t="shared" si="161"/>
        <v>67.600000000000435</v>
      </c>
      <c r="C730">
        <f t="shared" si="162"/>
        <v>0</v>
      </c>
      <c r="D730">
        <f t="shared" si="163"/>
        <v>1176.2747803310458</v>
      </c>
      <c r="E730">
        <f t="shared" si="164"/>
        <v>-484.8505313587176</v>
      </c>
      <c r="F730">
        <f t="shared" si="165"/>
        <v>0</v>
      </c>
      <c r="G730">
        <f t="shared" si="166"/>
        <v>10133.376105396988</v>
      </c>
      <c r="H730">
        <f t="shared" si="167"/>
        <v>24584.142908918358</v>
      </c>
      <c r="I730">
        <f t="shared" si="168"/>
        <v>26590.701266787823</v>
      </c>
      <c r="J730" s="41">
        <f t="shared" si="169"/>
        <v>1272.282357262601</v>
      </c>
      <c r="K730">
        <f t="shared" si="170"/>
        <v>10.031505888922561</v>
      </c>
      <c r="L730">
        <f t="shared" si="171"/>
        <v>0</v>
      </c>
      <c r="M730" s="41">
        <f t="shared" si="172"/>
        <v>10.031505888922561</v>
      </c>
      <c r="N730" s="5">
        <f t="shared" si="173"/>
        <v>-6.7068045115351987E-7</v>
      </c>
      <c r="O730" s="4">
        <f>SUM($N$54:N730)*0.1+$O$30</f>
        <v>-6.6188675469215275E-7</v>
      </c>
      <c r="P730" s="4">
        <f>SUM($O$235:O730)</f>
        <v>1.1210571856112824E-3</v>
      </c>
      <c r="Q730" s="5">
        <f t="shared" si="174"/>
        <v>-1.6271086640704557E-6</v>
      </c>
      <c r="R730" s="4">
        <f>SUM($Q$54:Q730)*0.1+$O$8</f>
        <v>-7.3726239553517978E-5</v>
      </c>
      <c r="S730" s="4">
        <f>SUM($R$235:R730)</f>
        <v>1.7521612076511515E-2</v>
      </c>
      <c r="T730">
        <f t="shared" si="175"/>
        <v>7.3729210580195125E-5</v>
      </c>
      <c r="U730">
        <f t="shared" si="176"/>
        <v>1.7557438850047714E-2</v>
      </c>
      <c r="X730" s="1"/>
    </row>
    <row r="731" spans="1:24" x14ac:dyDescent="0.3">
      <c r="A731" s="7"/>
      <c r="B731">
        <f t="shared" si="161"/>
        <v>67.700000000000429</v>
      </c>
      <c r="C731">
        <f t="shared" si="162"/>
        <v>0</v>
      </c>
      <c r="D731">
        <f t="shared" si="163"/>
        <v>1176.2747803310458</v>
      </c>
      <c r="E731">
        <f t="shared" si="164"/>
        <v>-484.8505313587176</v>
      </c>
      <c r="F731">
        <f t="shared" si="165"/>
        <v>0</v>
      </c>
      <c r="G731">
        <f t="shared" si="166"/>
        <v>10084.891052261119</v>
      </c>
      <c r="H731">
        <f t="shared" si="167"/>
        <v>24466.515430885265</v>
      </c>
      <c r="I731">
        <f t="shared" si="168"/>
        <v>26463.473031061574</v>
      </c>
      <c r="J731" s="41">
        <f t="shared" si="169"/>
        <v>1272.282357262601</v>
      </c>
      <c r="K731">
        <f t="shared" si="170"/>
        <v>9.9835082530903989</v>
      </c>
      <c r="L731">
        <f t="shared" si="171"/>
        <v>0</v>
      </c>
      <c r="M731" s="41">
        <f t="shared" si="172"/>
        <v>9.9835082530903989</v>
      </c>
      <c r="N731" s="5">
        <f t="shared" si="173"/>
        <v>-6.6747145377957965E-7</v>
      </c>
      <c r="O731" s="4">
        <f>SUM($N$54:N731)*0.1+$O$30</f>
        <v>-7.2863390007011066E-7</v>
      </c>
      <c r="P731" s="4">
        <f>SUM($O$235:O731)</f>
        <v>1.1203285517112122E-3</v>
      </c>
      <c r="Q731" s="5">
        <f t="shared" si="174"/>
        <v>-1.619323455151459E-6</v>
      </c>
      <c r="R731" s="4">
        <f>SUM($Q$54:Q731)*0.1+$O$8</f>
        <v>-7.3888171899033129E-5</v>
      </c>
      <c r="S731" s="4">
        <f>SUM($R$235:R731)</f>
        <v>1.744772390461248E-2</v>
      </c>
      <c r="T731">
        <f t="shared" si="175"/>
        <v>7.3891764452754815E-5</v>
      </c>
      <c r="U731">
        <f t="shared" si="176"/>
        <v>1.748365538196647E-2</v>
      </c>
      <c r="X731" s="1"/>
    </row>
    <row r="732" spans="1:24" x14ac:dyDescent="0.3">
      <c r="A732" s="7"/>
      <c r="B732">
        <f t="shared" si="161"/>
        <v>67.800000000000423</v>
      </c>
      <c r="C732">
        <f t="shared" si="162"/>
        <v>0</v>
      </c>
      <c r="D732">
        <f t="shared" si="163"/>
        <v>1176.2747803310458</v>
      </c>
      <c r="E732">
        <f t="shared" si="164"/>
        <v>-484.8505313587176</v>
      </c>
      <c r="F732">
        <f t="shared" si="165"/>
        <v>0</v>
      </c>
      <c r="G732">
        <f t="shared" si="166"/>
        <v>10036.405999125251</v>
      </c>
      <c r="H732">
        <f t="shared" si="167"/>
        <v>24348.887952852187</v>
      </c>
      <c r="I732">
        <f t="shared" si="168"/>
        <v>26336.244795335337</v>
      </c>
      <c r="J732" s="41">
        <f t="shared" si="169"/>
        <v>1272.282357262601</v>
      </c>
      <c r="K732">
        <f t="shared" si="170"/>
        <v>9.9355106172582417</v>
      </c>
      <c r="L732">
        <f t="shared" si="171"/>
        <v>0</v>
      </c>
      <c r="M732" s="41">
        <f t="shared" si="172"/>
        <v>9.9355106172582417</v>
      </c>
      <c r="N732" s="5">
        <f t="shared" si="173"/>
        <v>-6.6426245640563953E-7</v>
      </c>
      <c r="O732" s="4">
        <f>SUM($N$54:N732)*0.1+$O$30</f>
        <v>-7.9506014571067459E-7</v>
      </c>
      <c r="P732" s="4">
        <f>SUM($O$235:O732)</f>
        <v>1.1195334915655014E-3</v>
      </c>
      <c r="Q732" s="5">
        <f t="shared" si="174"/>
        <v>-1.6115382462324631E-6</v>
      </c>
      <c r="R732" s="4">
        <f>SUM($Q$54:Q732)*0.1+$O$8</f>
        <v>-7.4049325723656403E-5</v>
      </c>
      <c r="S732" s="4">
        <f>SUM($R$235:R732)</f>
        <v>1.7373674578888824E-2</v>
      </c>
      <c r="T732">
        <f t="shared" si="175"/>
        <v>7.4053593840970732E-5</v>
      </c>
      <c r="U732">
        <f t="shared" si="176"/>
        <v>1.7409707740564304E-2</v>
      </c>
      <c r="X732" s="1"/>
    </row>
    <row r="733" spans="1:24" x14ac:dyDescent="0.3">
      <c r="A733" s="7"/>
      <c r="B733">
        <f t="shared" si="161"/>
        <v>67.900000000000418</v>
      </c>
      <c r="C733">
        <f t="shared" si="162"/>
        <v>0</v>
      </c>
      <c r="D733">
        <f t="shared" si="163"/>
        <v>1176.2747803310458</v>
      </c>
      <c r="E733">
        <f t="shared" si="164"/>
        <v>-484.8505313587176</v>
      </c>
      <c r="F733">
        <f t="shared" si="165"/>
        <v>0</v>
      </c>
      <c r="G733">
        <f t="shared" si="166"/>
        <v>9987.9209459893809</v>
      </c>
      <c r="H733">
        <f t="shared" si="167"/>
        <v>24231.260474819079</v>
      </c>
      <c r="I733">
        <f t="shared" si="168"/>
        <v>26209.016559609077</v>
      </c>
      <c r="J733" s="41">
        <f t="shared" si="169"/>
        <v>1272.282357262601</v>
      </c>
      <c r="K733">
        <f t="shared" si="170"/>
        <v>9.8875129814260756</v>
      </c>
      <c r="L733">
        <f t="shared" si="171"/>
        <v>0</v>
      </c>
      <c r="M733" s="41">
        <f t="shared" si="172"/>
        <v>9.8875129814260756</v>
      </c>
      <c r="N733" s="5">
        <f t="shared" si="173"/>
        <v>-6.6105345903169932E-7</v>
      </c>
      <c r="O733" s="4">
        <f>SUM($N$54:N733)*0.1+$O$30</f>
        <v>-8.6116549161384433E-7</v>
      </c>
      <c r="P733" s="4">
        <f>SUM($O$235:O733)</f>
        <v>1.1186723260738875E-3</v>
      </c>
      <c r="Q733" s="5">
        <f t="shared" si="174"/>
        <v>-1.6037530373134653E-6</v>
      </c>
      <c r="R733" s="4">
        <f>SUM($Q$54:Q733)*0.1+$O$8</f>
        <v>-7.4209701027387717E-5</v>
      </c>
      <c r="S733" s="4">
        <f>SUM($R$235:R733)</f>
        <v>1.7299464877861437E-2</v>
      </c>
      <c r="T733">
        <f t="shared" si="175"/>
        <v>7.4214697550944826E-5</v>
      </c>
      <c r="U733">
        <f t="shared" si="176"/>
        <v>1.7335596696782175E-2</v>
      </c>
      <c r="X733" s="1"/>
    </row>
    <row r="734" spans="1:24" x14ac:dyDescent="0.3">
      <c r="A734" s="7"/>
      <c r="B734">
        <f t="shared" si="161"/>
        <v>68.000000000000412</v>
      </c>
      <c r="C734">
        <f t="shared" si="162"/>
        <v>0</v>
      </c>
      <c r="D734">
        <f t="shared" si="163"/>
        <v>1176.2747803310458</v>
      </c>
      <c r="E734">
        <f t="shared" si="164"/>
        <v>-484.8505313587176</v>
      </c>
      <c r="F734">
        <f t="shared" si="165"/>
        <v>0</v>
      </c>
      <c r="G734">
        <f t="shared" si="166"/>
        <v>9939.435892853513</v>
      </c>
      <c r="H734">
        <f t="shared" si="167"/>
        <v>24113.632996785971</v>
      </c>
      <c r="I734">
        <f t="shared" si="168"/>
        <v>26081.788323882814</v>
      </c>
      <c r="J734" s="41">
        <f t="shared" si="169"/>
        <v>1272.282357262601</v>
      </c>
      <c r="K734">
        <f t="shared" si="170"/>
        <v>9.8395153455939077</v>
      </c>
      <c r="L734">
        <f t="shared" si="171"/>
        <v>0</v>
      </c>
      <c r="M734" s="41">
        <f t="shared" si="172"/>
        <v>9.8395153455939077</v>
      </c>
      <c r="N734" s="5">
        <f t="shared" si="173"/>
        <v>-6.5784446165775931E-7</v>
      </c>
      <c r="O734" s="4">
        <f>SUM($N$54:N734)*0.1+$O$30</f>
        <v>-9.269499377796203E-7</v>
      </c>
      <c r="P734" s="4">
        <f>SUM($O$235:O734)</f>
        <v>1.117745376136108E-3</v>
      </c>
      <c r="Q734" s="5">
        <f t="shared" si="174"/>
        <v>-1.5959678283944675E-6</v>
      </c>
      <c r="R734" s="4">
        <f>SUM($Q$54:Q734)*0.1+$O$8</f>
        <v>-7.4369297810227155E-5</v>
      </c>
      <c r="S734" s="4">
        <f>SUM($R$235:R734)</f>
        <v>1.7225095580051211E-2</v>
      </c>
      <c r="T734">
        <f t="shared" si="175"/>
        <v>7.4375074406506691E-5</v>
      </c>
      <c r="U734">
        <f t="shared" si="176"/>
        <v>1.726132302194051E-2</v>
      </c>
      <c r="X734" s="1"/>
    </row>
    <row r="735" spans="1:24" x14ac:dyDescent="0.3">
      <c r="A735" s="7"/>
      <c r="B735">
        <f t="shared" si="161"/>
        <v>68.100000000000406</v>
      </c>
      <c r="C735">
        <f t="shared" si="162"/>
        <v>0</v>
      </c>
      <c r="D735">
        <f t="shared" si="163"/>
        <v>1176.2747803310458</v>
      </c>
      <c r="E735">
        <f t="shared" si="164"/>
        <v>-484.8505313587176</v>
      </c>
      <c r="F735">
        <f t="shared" si="165"/>
        <v>0</v>
      </c>
      <c r="G735">
        <f t="shared" si="166"/>
        <v>9890.9508397176432</v>
      </c>
      <c r="H735">
        <f t="shared" si="167"/>
        <v>23996.005518752863</v>
      </c>
      <c r="I735">
        <f t="shared" si="168"/>
        <v>25954.560088156552</v>
      </c>
      <c r="J735" s="41">
        <f t="shared" si="169"/>
        <v>1272.282357262601</v>
      </c>
      <c r="K735">
        <f t="shared" si="170"/>
        <v>9.7915177097617399</v>
      </c>
      <c r="L735">
        <f t="shared" si="171"/>
        <v>0</v>
      </c>
      <c r="M735" s="41">
        <f t="shared" si="172"/>
        <v>9.7915177097617399</v>
      </c>
      <c r="N735" s="5">
        <f t="shared" si="173"/>
        <v>-6.5463546428381909E-7</v>
      </c>
      <c r="O735" s="4">
        <f>SUM($N$54:N735)*0.1+$O$30</f>
        <v>-9.9241348420800209E-7</v>
      </c>
      <c r="P735" s="4">
        <f>SUM($O$235:O735)</f>
        <v>1.1167529626519E-3</v>
      </c>
      <c r="Q735" s="5">
        <f t="shared" si="174"/>
        <v>-1.5881826194754699E-6</v>
      </c>
      <c r="R735" s="4">
        <f>SUM($Q$54:Q735)*0.1+$O$8</f>
        <v>-7.4528116072174687E-5</v>
      </c>
      <c r="S735" s="4">
        <f>SUM($R$235:R735)</f>
        <v>1.7150567463979038E-2</v>
      </c>
      <c r="T735">
        <f t="shared" si="175"/>
        <v>7.4534723248907163E-5</v>
      </c>
      <c r="U735">
        <f t="shared" si="176"/>
        <v>1.7186887487735766E-2</v>
      </c>
      <c r="X735" s="1"/>
    </row>
    <row r="736" spans="1:24" x14ac:dyDescent="0.3">
      <c r="A736" s="7"/>
      <c r="B736">
        <f t="shared" si="161"/>
        <v>68.200000000000401</v>
      </c>
      <c r="C736">
        <f t="shared" si="162"/>
        <v>0</v>
      </c>
      <c r="D736">
        <f t="shared" si="163"/>
        <v>1176.2747803310458</v>
      </c>
      <c r="E736">
        <f t="shared" si="164"/>
        <v>-484.8505313587176</v>
      </c>
      <c r="F736">
        <f t="shared" si="165"/>
        <v>0</v>
      </c>
      <c r="G736">
        <f t="shared" si="166"/>
        <v>9842.4657865817735</v>
      </c>
      <c r="H736">
        <f t="shared" si="167"/>
        <v>23878.378040719785</v>
      </c>
      <c r="I736">
        <f t="shared" si="168"/>
        <v>25827.331852430318</v>
      </c>
      <c r="J736" s="41">
        <f t="shared" si="169"/>
        <v>1272.282357262601</v>
      </c>
      <c r="K736">
        <f t="shared" si="170"/>
        <v>9.7435200739295844</v>
      </c>
      <c r="L736">
        <f t="shared" si="171"/>
        <v>0</v>
      </c>
      <c r="M736" s="41">
        <f t="shared" si="172"/>
        <v>9.7435200739295844</v>
      </c>
      <c r="N736" s="5">
        <f t="shared" si="173"/>
        <v>-6.5142646690987887E-7</v>
      </c>
      <c r="O736" s="4">
        <f>SUM($N$54:N736)*0.1+$O$30</f>
        <v>-1.0575561308989901E-6</v>
      </c>
      <c r="P736" s="4">
        <f>SUM($O$235:O736)</f>
        <v>1.115695406521001E-3</v>
      </c>
      <c r="Q736" s="5">
        <f t="shared" si="174"/>
        <v>-1.580397410556474E-6</v>
      </c>
      <c r="R736" s="4">
        <f>SUM($Q$54:Q736)*0.1+$O$8</f>
        <v>-7.4686155813230343E-5</v>
      </c>
      <c r="S736" s="4">
        <f>SUM($R$235:R736)</f>
        <v>1.7075881308165806E-2</v>
      </c>
      <c r="T736">
        <f t="shared" si="175"/>
        <v>7.4693642936518516E-5</v>
      </c>
      <c r="U736">
        <f t="shared" si="176"/>
        <v>1.7112290866237004E-2</v>
      </c>
      <c r="X736" s="1"/>
    </row>
    <row r="737" spans="1:24" x14ac:dyDescent="0.3">
      <c r="A737" s="7"/>
      <c r="B737">
        <f t="shared" si="161"/>
        <v>68.300000000000395</v>
      </c>
      <c r="C737">
        <f t="shared" si="162"/>
        <v>0</v>
      </c>
      <c r="D737">
        <f t="shared" si="163"/>
        <v>1176.2747803310458</v>
      </c>
      <c r="E737">
        <f t="shared" si="164"/>
        <v>-484.8505313587176</v>
      </c>
      <c r="F737">
        <f t="shared" si="165"/>
        <v>0</v>
      </c>
      <c r="G737">
        <f t="shared" si="166"/>
        <v>9793.9807334459056</v>
      </c>
      <c r="H737">
        <f t="shared" si="167"/>
        <v>23760.750562686691</v>
      </c>
      <c r="I737">
        <f t="shared" si="168"/>
        <v>25700.103616704066</v>
      </c>
      <c r="J737" s="41">
        <f t="shared" si="169"/>
        <v>1272.282357262601</v>
      </c>
      <c r="K737">
        <f t="shared" si="170"/>
        <v>9.6955224380974201</v>
      </c>
      <c r="L737">
        <f t="shared" si="171"/>
        <v>0</v>
      </c>
      <c r="M737" s="41">
        <f t="shared" si="172"/>
        <v>9.6955224380974201</v>
      </c>
      <c r="N737" s="5">
        <f t="shared" si="173"/>
        <v>-6.4821746953593876E-7</v>
      </c>
      <c r="O737" s="4">
        <f>SUM($N$54:N737)*0.1+$O$30</f>
        <v>-1.1223778778525841E-6</v>
      </c>
      <c r="P737" s="4">
        <f>SUM($O$235:O737)</f>
        <v>1.1145730286431484E-3</v>
      </c>
      <c r="Q737" s="5">
        <f t="shared" si="174"/>
        <v>-1.5726122016374771E-6</v>
      </c>
      <c r="R737" s="4">
        <f>SUM($Q$54:Q737)*0.1+$O$8</f>
        <v>-7.4843417033394093E-5</v>
      </c>
      <c r="S737" s="4">
        <f>SUM($R$235:R737)</f>
        <v>1.7001037891132411E-2</v>
      </c>
      <c r="T737">
        <f t="shared" si="175"/>
        <v>7.4851832344540763E-5</v>
      </c>
      <c r="U737">
        <f t="shared" si="176"/>
        <v>1.703753392988254E-2</v>
      </c>
      <c r="X737" s="1"/>
    </row>
    <row r="738" spans="1:24" x14ac:dyDescent="0.3">
      <c r="A738" s="7"/>
      <c r="B738">
        <f t="shared" si="161"/>
        <v>68.400000000000389</v>
      </c>
      <c r="C738">
        <f t="shared" si="162"/>
        <v>0</v>
      </c>
      <c r="D738">
        <f t="shared" si="163"/>
        <v>1176.2747803310458</v>
      </c>
      <c r="E738">
        <f t="shared" si="164"/>
        <v>-484.8505313587176</v>
      </c>
      <c r="F738">
        <f t="shared" si="165"/>
        <v>0</v>
      </c>
      <c r="G738">
        <f t="shared" si="166"/>
        <v>9745.4956803100358</v>
      </c>
      <c r="H738">
        <f t="shared" si="167"/>
        <v>23643.123084653584</v>
      </c>
      <c r="I738">
        <f t="shared" si="168"/>
        <v>25572.875380977803</v>
      </c>
      <c r="J738" s="41">
        <f t="shared" si="169"/>
        <v>1272.282357262601</v>
      </c>
      <c r="K738">
        <f t="shared" si="170"/>
        <v>9.6475248022652522</v>
      </c>
      <c r="L738">
        <f t="shared" si="171"/>
        <v>0</v>
      </c>
      <c r="M738" s="41">
        <f t="shared" si="172"/>
        <v>9.6475248022652522</v>
      </c>
      <c r="N738" s="5">
        <f t="shared" si="173"/>
        <v>-6.4500847216199854E-7</v>
      </c>
      <c r="O738" s="4">
        <f>SUM($N$54:N738)*0.1+$O$30</f>
        <v>-1.186878725068784E-6</v>
      </c>
      <c r="P738" s="4">
        <f>SUM($O$235:O738)</f>
        <v>1.1133861499180795E-3</v>
      </c>
      <c r="Q738" s="5">
        <f t="shared" si="174"/>
        <v>-1.5648269927184795E-6</v>
      </c>
      <c r="R738" s="4">
        <f>SUM($Q$54:Q738)*0.1+$O$8</f>
        <v>-7.4999899732665939E-5</v>
      </c>
      <c r="S738" s="4">
        <f>SUM($R$235:R738)</f>
        <v>1.6926037991399745E-2</v>
      </c>
      <c r="T738">
        <f t="shared" si="175"/>
        <v>7.5009290364713935E-5</v>
      </c>
      <c r="U738">
        <f t="shared" si="176"/>
        <v>1.6962617451476553E-2</v>
      </c>
      <c r="X738" s="1"/>
    </row>
    <row r="739" spans="1:24" x14ac:dyDescent="0.3">
      <c r="A739" s="7"/>
      <c r="B739">
        <f t="shared" si="161"/>
        <v>68.500000000000384</v>
      </c>
      <c r="C739">
        <f t="shared" si="162"/>
        <v>0</v>
      </c>
      <c r="D739">
        <f t="shared" si="163"/>
        <v>1176.2747803310458</v>
      </c>
      <c r="E739">
        <f t="shared" si="164"/>
        <v>-484.8505313587176</v>
      </c>
      <c r="F739">
        <f t="shared" si="165"/>
        <v>0</v>
      </c>
      <c r="G739">
        <f t="shared" si="166"/>
        <v>9697.0106271741661</v>
      </c>
      <c r="H739">
        <f t="shared" si="167"/>
        <v>23525.495606620476</v>
      </c>
      <c r="I739">
        <f t="shared" si="168"/>
        <v>25445.647145251543</v>
      </c>
      <c r="J739" s="41">
        <f t="shared" si="169"/>
        <v>1272.282357262601</v>
      </c>
      <c r="K739">
        <f t="shared" si="170"/>
        <v>9.5995271664330861</v>
      </c>
      <c r="L739">
        <f t="shared" si="171"/>
        <v>0</v>
      </c>
      <c r="M739" s="41">
        <f t="shared" si="172"/>
        <v>9.5995271664330861</v>
      </c>
      <c r="N739" s="5">
        <f t="shared" si="173"/>
        <v>-6.4179947478805832E-7</v>
      </c>
      <c r="O739" s="4">
        <f>SUM($N$54:N739)*0.1+$O$30</f>
        <v>-1.2510586725475898E-6</v>
      </c>
      <c r="P739" s="4">
        <f>SUM($O$235:O739)</f>
        <v>1.112135091245532E-3</v>
      </c>
      <c r="Q739" s="5">
        <f t="shared" si="174"/>
        <v>-1.5570417837994817E-6</v>
      </c>
      <c r="R739" s="4">
        <f>SUM($Q$54:Q739)*0.1+$O$8</f>
        <v>-7.5155603911045908E-5</v>
      </c>
      <c r="S739" s="4">
        <f>SUM($R$235:R739)</f>
        <v>1.6850882387488698E-2</v>
      </c>
      <c r="T739">
        <f t="shared" si="175"/>
        <v>7.516601590503634E-5</v>
      </c>
      <c r="U739">
        <f t="shared" si="176"/>
        <v>1.6887542204185799E-2</v>
      </c>
      <c r="X739" s="1"/>
    </row>
    <row r="740" spans="1:24" x14ac:dyDescent="0.3">
      <c r="A740" s="7"/>
      <c r="B740">
        <f t="shared" si="161"/>
        <v>68.600000000000378</v>
      </c>
      <c r="C740">
        <f t="shared" si="162"/>
        <v>0</v>
      </c>
      <c r="D740">
        <f t="shared" si="163"/>
        <v>1176.2747803310458</v>
      </c>
      <c r="E740">
        <f t="shared" si="164"/>
        <v>-484.8505313587176</v>
      </c>
      <c r="F740">
        <f t="shared" si="165"/>
        <v>0</v>
      </c>
      <c r="G740">
        <f t="shared" si="166"/>
        <v>9648.5255740382981</v>
      </c>
      <c r="H740">
        <f t="shared" si="167"/>
        <v>23407.868128587372</v>
      </c>
      <c r="I740">
        <f t="shared" si="168"/>
        <v>25318.418909525284</v>
      </c>
      <c r="J740" s="41">
        <f t="shared" si="169"/>
        <v>1272.282357262601</v>
      </c>
      <c r="K740">
        <f t="shared" si="170"/>
        <v>9.55152953060092</v>
      </c>
      <c r="L740">
        <f t="shared" si="171"/>
        <v>0</v>
      </c>
      <c r="M740" s="41">
        <f t="shared" si="172"/>
        <v>9.55152953060092</v>
      </c>
      <c r="N740" s="5">
        <f t="shared" si="173"/>
        <v>-6.3859047741411821E-7</v>
      </c>
      <c r="O740" s="4">
        <f>SUM($N$54:N740)*0.1+$O$30</f>
        <v>-1.3149177202890017E-6</v>
      </c>
      <c r="P740" s="4">
        <f>SUM($O$235:O740)</f>
        <v>1.110820173525243E-3</v>
      </c>
      <c r="Q740" s="5">
        <f t="shared" si="174"/>
        <v>-1.5492565748804841E-6</v>
      </c>
      <c r="R740" s="4">
        <f>SUM($Q$54:Q740)*0.1+$O$8</f>
        <v>-7.5310529568533972E-5</v>
      </c>
      <c r="S740" s="4">
        <f>SUM($R$235:R740)</f>
        <v>1.6775571857920165E-2</v>
      </c>
      <c r="T740">
        <f t="shared" si="175"/>
        <v>7.5322007889488442E-5</v>
      </c>
      <c r="U740">
        <f t="shared" si="176"/>
        <v>1.6812308961536297E-2</v>
      </c>
      <c r="X740" s="1"/>
    </row>
    <row r="741" spans="1:24" x14ac:dyDescent="0.3">
      <c r="A741" s="7"/>
      <c r="B741">
        <f t="shared" si="161"/>
        <v>68.700000000000372</v>
      </c>
      <c r="C741">
        <f t="shared" si="162"/>
        <v>0</v>
      </c>
      <c r="D741">
        <f t="shared" si="163"/>
        <v>1176.2747803310458</v>
      </c>
      <c r="E741">
        <f t="shared" si="164"/>
        <v>-484.8505313587176</v>
      </c>
      <c r="F741">
        <f t="shared" si="165"/>
        <v>0</v>
      </c>
      <c r="G741">
        <f t="shared" si="166"/>
        <v>9600.0405209024284</v>
      </c>
      <c r="H741">
        <f t="shared" si="167"/>
        <v>23290.240650554293</v>
      </c>
      <c r="I741">
        <f t="shared" si="168"/>
        <v>25191.19067379905</v>
      </c>
      <c r="J741" s="41">
        <f t="shared" si="169"/>
        <v>1272.282357262601</v>
      </c>
      <c r="K741">
        <f t="shared" si="170"/>
        <v>9.5035318947687646</v>
      </c>
      <c r="L741">
        <f t="shared" si="171"/>
        <v>0</v>
      </c>
      <c r="M741" s="41">
        <f t="shared" si="172"/>
        <v>9.5035318947687646</v>
      </c>
      <c r="N741" s="5">
        <f t="shared" si="173"/>
        <v>-6.3538148004017799E-7</v>
      </c>
      <c r="O741" s="4">
        <f>SUM($N$54:N741)*0.1+$O$30</f>
        <v>-1.3784558682930194E-6</v>
      </c>
      <c r="P741" s="4">
        <f>SUM($O$235:O741)</f>
        <v>1.10944171765695E-3</v>
      </c>
      <c r="Q741" s="5">
        <f t="shared" si="174"/>
        <v>-1.5414713659614882E-6</v>
      </c>
      <c r="R741" s="4">
        <f>SUM($Q$54:Q741)*0.1+$O$8</f>
        <v>-7.5464676705130104E-5</v>
      </c>
      <c r="S741" s="4">
        <f>SUM($R$235:R741)</f>
        <v>1.6700107181215035E-2</v>
      </c>
      <c r="T741">
        <f t="shared" si="175"/>
        <v>7.5477265257762474E-5</v>
      </c>
      <c r="U741">
        <f t="shared" si="176"/>
        <v>1.6736918497410078E-2</v>
      </c>
      <c r="X741" s="1"/>
    </row>
    <row r="742" spans="1:24" x14ac:dyDescent="0.3">
      <c r="A742" s="7"/>
      <c r="B742">
        <f t="shared" si="161"/>
        <v>68.800000000000367</v>
      </c>
      <c r="C742">
        <f t="shared" si="162"/>
        <v>0</v>
      </c>
      <c r="D742">
        <f t="shared" si="163"/>
        <v>1176.2747803310458</v>
      </c>
      <c r="E742">
        <f t="shared" si="164"/>
        <v>-484.8505313587176</v>
      </c>
      <c r="F742">
        <f t="shared" si="165"/>
        <v>0</v>
      </c>
      <c r="G742">
        <f t="shared" si="166"/>
        <v>9551.5554677665605</v>
      </c>
      <c r="H742">
        <f t="shared" si="167"/>
        <v>23172.613172521185</v>
      </c>
      <c r="I742">
        <f t="shared" si="168"/>
        <v>25063.962438072787</v>
      </c>
      <c r="J742" s="41">
        <f t="shared" si="169"/>
        <v>1272.282357262601</v>
      </c>
      <c r="K742">
        <f t="shared" si="170"/>
        <v>9.4555342589365967</v>
      </c>
      <c r="L742">
        <f t="shared" si="171"/>
        <v>0</v>
      </c>
      <c r="M742" s="41">
        <f t="shared" si="172"/>
        <v>9.4555342589365967</v>
      </c>
      <c r="N742" s="5">
        <f t="shared" si="173"/>
        <v>-6.3217248266623787E-7</v>
      </c>
      <c r="O742" s="4">
        <f>SUM($N$54:N742)*0.1+$O$30</f>
        <v>-1.4416731165596433E-6</v>
      </c>
      <c r="P742" s="4">
        <f>SUM($O$235:O742)</f>
        <v>1.1080000445403903E-3</v>
      </c>
      <c r="Q742" s="5">
        <f t="shared" si="174"/>
        <v>-1.5336861570424905E-6</v>
      </c>
      <c r="R742" s="4">
        <f>SUM($Q$54:Q742)*0.1+$O$8</f>
        <v>-7.5618045320834359E-5</v>
      </c>
      <c r="S742" s="4">
        <f>SUM($R$235:R742)</f>
        <v>1.6624489135894201E-2</v>
      </c>
      <c r="T742">
        <f t="shared" si="175"/>
        <v>7.5631786964997516E-5</v>
      </c>
      <c r="U742">
        <f t="shared" si="176"/>
        <v>1.6661371586041945E-2</v>
      </c>
      <c r="X742" s="1"/>
    </row>
    <row r="743" spans="1:24" x14ac:dyDescent="0.3">
      <c r="A743" s="7"/>
      <c r="B743">
        <f t="shared" si="161"/>
        <v>68.900000000000361</v>
      </c>
      <c r="C743">
        <f t="shared" si="162"/>
        <v>0</v>
      </c>
      <c r="D743">
        <f t="shared" si="163"/>
        <v>1176.2747803310458</v>
      </c>
      <c r="E743">
        <f t="shared" si="164"/>
        <v>-484.8505313587176</v>
      </c>
      <c r="F743">
        <f t="shared" si="165"/>
        <v>0</v>
      </c>
      <c r="G743">
        <f t="shared" si="166"/>
        <v>9503.0704146306925</v>
      </c>
      <c r="H743">
        <f t="shared" si="167"/>
        <v>23054.985694488092</v>
      </c>
      <c r="I743">
        <f t="shared" si="168"/>
        <v>24936.734202346539</v>
      </c>
      <c r="J743" s="41">
        <f t="shared" si="169"/>
        <v>1272.282357262601</v>
      </c>
      <c r="K743">
        <f t="shared" si="170"/>
        <v>9.4075366231044359</v>
      </c>
      <c r="L743">
        <f t="shared" si="171"/>
        <v>0</v>
      </c>
      <c r="M743" s="41">
        <f t="shared" si="172"/>
        <v>9.4075366231044359</v>
      </c>
      <c r="N743" s="5">
        <f t="shared" si="173"/>
        <v>-6.2896348529229776E-7</v>
      </c>
      <c r="O743" s="4">
        <f>SUM($N$54:N743)*0.1+$O$30</f>
        <v>-1.5045694650888729E-6</v>
      </c>
      <c r="P743" s="4">
        <f>SUM($O$235:O743)</f>
        <v>1.1064954750753015E-3</v>
      </c>
      <c r="Q743" s="5">
        <f t="shared" si="174"/>
        <v>-1.5259009481234937E-6</v>
      </c>
      <c r="R743" s="4">
        <f>SUM($Q$54:Q743)*0.1+$O$8</f>
        <v>-7.5770635415646709E-5</v>
      </c>
      <c r="S743" s="4">
        <f>SUM($R$235:R743)</f>
        <v>1.6548718500478555E-2</v>
      </c>
      <c r="T743">
        <f t="shared" si="175"/>
        <v>7.5785571981519894E-5</v>
      </c>
      <c r="U743">
        <f t="shared" si="176"/>
        <v>1.6585669002016266E-2</v>
      </c>
      <c r="X743" s="1"/>
    </row>
    <row r="744" spans="1:24" x14ac:dyDescent="0.3">
      <c r="A744" s="7"/>
      <c r="B744">
        <f t="shared" si="161"/>
        <v>69.000000000000355</v>
      </c>
      <c r="C744">
        <f t="shared" si="162"/>
        <v>0</v>
      </c>
      <c r="D744">
        <f t="shared" si="163"/>
        <v>1176.2747803310458</v>
      </c>
      <c r="E744">
        <f t="shared" si="164"/>
        <v>-484.8505313587176</v>
      </c>
      <c r="F744">
        <f t="shared" si="165"/>
        <v>0</v>
      </c>
      <c r="G744">
        <f t="shared" si="166"/>
        <v>9454.585361494821</v>
      </c>
      <c r="H744">
        <f t="shared" si="167"/>
        <v>22937.358216454984</v>
      </c>
      <c r="I744">
        <f t="shared" si="168"/>
        <v>24809.505966620276</v>
      </c>
      <c r="J744" s="41">
        <f t="shared" si="169"/>
        <v>1272.282357262601</v>
      </c>
      <c r="K744">
        <f t="shared" si="170"/>
        <v>9.3595389872722681</v>
      </c>
      <c r="L744">
        <f t="shared" si="171"/>
        <v>0</v>
      </c>
      <c r="M744" s="41">
        <f t="shared" si="172"/>
        <v>9.3595389872722681</v>
      </c>
      <c r="N744" s="5">
        <f t="shared" si="173"/>
        <v>-6.2575448791835744E-7</v>
      </c>
      <c r="O744" s="4">
        <f>SUM($N$54:N744)*0.1+$O$30</f>
        <v>-1.5671449138807088E-6</v>
      </c>
      <c r="P744" s="4">
        <f>SUM($O$235:O744)</f>
        <v>1.1049283301614208E-3</v>
      </c>
      <c r="Q744" s="5">
        <f t="shared" si="174"/>
        <v>-1.5181157392044959E-6</v>
      </c>
      <c r="R744" s="4">
        <f>SUM($Q$54:Q744)*0.1+$O$8</f>
        <v>-7.5922446989567155E-5</v>
      </c>
      <c r="S744" s="4">
        <f>SUM($R$235:R744)</f>
        <v>1.6472796053488989E-2</v>
      </c>
      <c r="T744">
        <f t="shared" si="175"/>
        <v>7.5938619292588785E-5</v>
      </c>
      <c r="U744">
        <f t="shared" si="176"/>
        <v>1.6509811520263814E-2</v>
      </c>
      <c r="X744" s="1"/>
    </row>
    <row r="745" spans="1:24" x14ac:dyDescent="0.3">
      <c r="A745" s="7"/>
      <c r="B745">
        <f t="shared" si="161"/>
        <v>69.10000000000035</v>
      </c>
      <c r="C745">
        <f t="shared" si="162"/>
        <v>0</v>
      </c>
      <c r="D745">
        <f t="shared" si="163"/>
        <v>1176.2747803310458</v>
      </c>
      <c r="E745">
        <f t="shared" si="164"/>
        <v>-484.8505313587176</v>
      </c>
      <c r="F745">
        <f t="shared" si="165"/>
        <v>0</v>
      </c>
      <c r="G745">
        <f t="shared" si="166"/>
        <v>9406.100308358953</v>
      </c>
      <c r="H745">
        <f t="shared" si="167"/>
        <v>22819.730738421906</v>
      </c>
      <c r="I745">
        <f t="shared" si="168"/>
        <v>24682.277730894042</v>
      </c>
      <c r="J745" s="41">
        <f t="shared" si="169"/>
        <v>1272.282357262601</v>
      </c>
      <c r="K745">
        <f t="shared" si="170"/>
        <v>9.3115413514401109</v>
      </c>
      <c r="L745">
        <f t="shared" si="171"/>
        <v>0</v>
      </c>
      <c r="M745" s="41">
        <f t="shared" si="172"/>
        <v>9.3115413514401109</v>
      </c>
      <c r="N745" s="5">
        <f t="shared" si="173"/>
        <v>-6.2254549054441732E-7</v>
      </c>
      <c r="O745" s="4">
        <f>SUM($N$54:N745)*0.1+$O$30</f>
        <v>-1.6293994629351504E-6</v>
      </c>
      <c r="P745" s="4">
        <f>SUM($O$235:O745)</f>
        <v>1.1032989306984857E-3</v>
      </c>
      <c r="Q745" s="5">
        <f t="shared" si="174"/>
        <v>-1.5103305302855E-6</v>
      </c>
      <c r="R745" s="4">
        <f>SUM($Q$54:Q745)*0.1+$O$8</f>
        <v>-7.6073480042595696E-5</v>
      </c>
      <c r="S745" s="4">
        <f>SUM($R$235:R745)</f>
        <v>1.6396722573446394E-2</v>
      </c>
      <c r="T745">
        <f t="shared" si="175"/>
        <v>7.6090927898147083E-5</v>
      </c>
      <c r="U745">
        <f t="shared" si="176"/>
        <v>1.6433799916058579E-2</v>
      </c>
      <c r="X745" s="1"/>
    </row>
    <row r="746" spans="1:24" x14ac:dyDescent="0.3">
      <c r="A746" s="7"/>
      <c r="B746">
        <f t="shared" si="161"/>
        <v>69.200000000000344</v>
      </c>
      <c r="C746">
        <f t="shared" si="162"/>
        <v>0</v>
      </c>
      <c r="D746">
        <f t="shared" si="163"/>
        <v>1176.2747803310458</v>
      </c>
      <c r="E746">
        <f t="shared" si="164"/>
        <v>-484.8505313587176</v>
      </c>
      <c r="F746">
        <f t="shared" si="165"/>
        <v>0</v>
      </c>
      <c r="G746">
        <f t="shared" si="166"/>
        <v>9357.6152552230851</v>
      </c>
      <c r="H746">
        <f t="shared" si="167"/>
        <v>22702.103260388802</v>
      </c>
      <c r="I746">
        <f t="shared" si="168"/>
        <v>24555.049495167783</v>
      </c>
      <c r="J746" s="41">
        <f t="shared" si="169"/>
        <v>1272.282357262601</v>
      </c>
      <c r="K746">
        <f t="shared" si="170"/>
        <v>9.2635437156079448</v>
      </c>
      <c r="L746">
        <f t="shared" si="171"/>
        <v>0</v>
      </c>
      <c r="M746" s="41">
        <f t="shared" si="172"/>
        <v>9.2635437156079448</v>
      </c>
      <c r="N746" s="5">
        <f t="shared" si="173"/>
        <v>-6.1933649317047721E-7</v>
      </c>
      <c r="O746" s="4">
        <f>SUM($N$54:N746)*0.1+$O$30</f>
        <v>-1.6913331122521982E-6</v>
      </c>
      <c r="P746" s="4">
        <f>SUM($O$235:O746)</f>
        <v>1.1016075975862334E-3</v>
      </c>
      <c r="Q746" s="5">
        <f t="shared" si="174"/>
        <v>-1.5025453213665027E-6</v>
      </c>
      <c r="R746" s="4">
        <f>SUM($Q$54:Q746)*0.1+$O$8</f>
        <v>-7.6223734574732359E-5</v>
      </c>
      <c r="S746" s="4">
        <f>SUM($R$235:R746)</f>
        <v>1.6320498838871662E-2</v>
      </c>
      <c r="T746">
        <f t="shared" si="175"/>
        <v>7.6242496812577236E-5</v>
      </c>
      <c r="U746">
        <f t="shared" si="176"/>
        <v>1.6357634965014686E-2</v>
      </c>
      <c r="X746" s="1"/>
    </row>
    <row r="747" spans="1:24" x14ac:dyDescent="0.3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1176.2747803310458</v>
      </c>
      <c r="E747">
        <f t="shared" si="164"/>
        <v>-484.8505313587176</v>
      </c>
      <c r="F747">
        <f t="shared" si="165"/>
        <v>0</v>
      </c>
      <c r="G747">
        <f t="shared" si="166"/>
        <v>9309.1302020872135</v>
      </c>
      <c r="H747">
        <f t="shared" si="167"/>
        <v>22584.475782355694</v>
      </c>
      <c r="I747">
        <f t="shared" si="168"/>
        <v>24427.821259441524</v>
      </c>
      <c r="J747" s="41">
        <f t="shared" si="169"/>
        <v>1272.282357262601</v>
      </c>
      <c r="K747">
        <f t="shared" si="170"/>
        <v>9.2155460797757787</v>
      </c>
      <c r="L747">
        <f t="shared" si="171"/>
        <v>0</v>
      </c>
      <c r="M747" s="41">
        <f t="shared" si="172"/>
        <v>9.2155460797757787</v>
      </c>
      <c r="N747" s="5">
        <f t="shared" si="173"/>
        <v>-6.1612749579653688E-7</v>
      </c>
      <c r="O747" s="4">
        <f>SUM($N$54:N747)*0.1+$O$30</f>
        <v>-1.7529458618318516E-6</v>
      </c>
      <c r="P747" s="4">
        <f>SUM($O$235:O747)</f>
        <v>1.0998546517244016E-3</v>
      </c>
      <c r="Q747" s="5">
        <f t="shared" si="174"/>
        <v>-1.4947601124475049E-6</v>
      </c>
      <c r="R747" s="4">
        <f>SUM($Q$54:Q747)*0.1+$O$8</f>
        <v>-7.6373210585977145E-5</v>
      </c>
      <c r="S747" s="4">
        <f>SUM($R$235:R747)</f>
        <v>1.6244125628285686E-2</v>
      </c>
      <c r="T747">
        <f t="shared" si="175"/>
        <v>7.6393325064461783E-5</v>
      </c>
      <c r="U747">
        <f t="shared" si="176"/>
        <v>1.6281317443083271E-2</v>
      </c>
      <c r="X747" s="1"/>
    </row>
    <row r="748" spans="1:24" x14ac:dyDescent="0.3">
      <c r="A748" s="7"/>
      <c r="B748">
        <f t="shared" si="177"/>
        <v>69.400000000000333</v>
      </c>
      <c r="C748">
        <f t="shared" si="162"/>
        <v>0</v>
      </c>
      <c r="D748">
        <f t="shared" si="163"/>
        <v>1176.2747803310458</v>
      </c>
      <c r="E748">
        <f t="shared" si="164"/>
        <v>-484.8505313587176</v>
      </c>
      <c r="F748">
        <f t="shared" si="165"/>
        <v>0</v>
      </c>
      <c r="G748">
        <f t="shared" si="166"/>
        <v>9260.6451489513456</v>
      </c>
      <c r="H748">
        <f t="shared" si="167"/>
        <v>22466.848304322601</v>
      </c>
      <c r="I748">
        <f t="shared" si="168"/>
        <v>24300.593023715272</v>
      </c>
      <c r="J748" s="41">
        <f t="shared" si="169"/>
        <v>1272.282357262601</v>
      </c>
      <c r="K748">
        <f t="shared" si="170"/>
        <v>9.1675484439436161</v>
      </c>
      <c r="L748">
        <f t="shared" si="171"/>
        <v>0</v>
      </c>
      <c r="M748" s="41">
        <f t="shared" si="172"/>
        <v>9.1675484439436161</v>
      </c>
      <c r="N748" s="5">
        <f t="shared" si="173"/>
        <v>-6.1291849842259677E-7</v>
      </c>
      <c r="O748" s="4">
        <f>SUM($N$54:N748)*0.1+$O$30</f>
        <v>-1.8142377116741112E-6</v>
      </c>
      <c r="P748" s="4">
        <f>SUM($O$235:O748)</f>
        <v>1.0980404140127275E-3</v>
      </c>
      <c r="Q748" s="5">
        <f t="shared" si="174"/>
        <v>-1.4869749035285081E-6</v>
      </c>
      <c r="R748" s="4">
        <f>SUM($Q$54:Q748)*0.1+$O$8</f>
        <v>-7.6521908076329973E-5</v>
      </c>
      <c r="S748" s="4">
        <f>SUM($R$235:R748)</f>
        <v>1.6167603720209357E-2</v>
      </c>
      <c r="T748">
        <f t="shared" si="175"/>
        <v>7.6543411696348862E-5</v>
      </c>
      <c r="U748">
        <f t="shared" si="176"/>
        <v>1.6204848126549432E-2</v>
      </c>
      <c r="X748" s="1"/>
    </row>
    <row r="749" spans="1:24" x14ac:dyDescent="0.3">
      <c r="A749" s="7"/>
      <c r="B749">
        <f t="shared" si="177"/>
        <v>69.500000000000327</v>
      </c>
      <c r="C749">
        <f t="shared" si="162"/>
        <v>0</v>
      </c>
      <c r="D749">
        <f t="shared" si="163"/>
        <v>1176.2747803310458</v>
      </c>
      <c r="E749">
        <f t="shared" si="164"/>
        <v>-484.8505313587176</v>
      </c>
      <c r="F749">
        <f t="shared" si="165"/>
        <v>0</v>
      </c>
      <c r="G749">
        <f t="shared" si="166"/>
        <v>9212.1600958154777</v>
      </c>
      <c r="H749">
        <f t="shared" si="167"/>
        <v>22349.220826289522</v>
      </c>
      <c r="I749">
        <f t="shared" si="168"/>
        <v>24173.364787989038</v>
      </c>
      <c r="J749" s="41">
        <f t="shared" si="169"/>
        <v>1272.282357262601</v>
      </c>
      <c r="K749">
        <f t="shared" si="170"/>
        <v>9.1195508081114589</v>
      </c>
      <c r="L749">
        <f t="shared" si="171"/>
        <v>0</v>
      </c>
      <c r="M749" s="41">
        <f t="shared" si="172"/>
        <v>9.1195508081114589</v>
      </c>
      <c r="N749" s="5">
        <f t="shared" si="173"/>
        <v>-6.0970950104865666E-7</v>
      </c>
      <c r="O749" s="4">
        <f>SUM($N$54:N749)*0.1+$O$30</f>
        <v>-1.8752086617789771E-6</v>
      </c>
      <c r="P749" s="4">
        <f>SUM($O$235:O749)</f>
        <v>1.0961652053509486E-3</v>
      </c>
      <c r="Q749" s="5">
        <f t="shared" si="174"/>
        <v>-1.4791896946095123E-6</v>
      </c>
      <c r="R749" s="4">
        <f>SUM($Q$54:Q749)*0.1+$O$8</f>
        <v>-7.6669827045790923E-5</v>
      </c>
      <c r="S749" s="4">
        <f>SUM($R$235:R749)</f>
        <v>1.6090933893163566E-2</v>
      </c>
      <c r="T749">
        <f t="shared" si="175"/>
        <v>7.6692755764522528E-5</v>
      </c>
      <c r="U749">
        <f t="shared" si="176"/>
        <v>1.612822779202917E-2</v>
      </c>
      <c r="X749" s="1"/>
    </row>
    <row r="750" spans="1:24" x14ac:dyDescent="0.3">
      <c r="A750" s="7"/>
      <c r="B750">
        <f t="shared" si="177"/>
        <v>69.600000000000321</v>
      </c>
      <c r="C750">
        <f t="shared" si="162"/>
        <v>0</v>
      </c>
      <c r="D750">
        <f t="shared" si="163"/>
        <v>1176.2747803310458</v>
      </c>
      <c r="E750">
        <f t="shared" si="164"/>
        <v>-484.8505313587176</v>
      </c>
      <c r="F750">
        <f t="shared" si="165"/>
        <v>0</v>
      </c>
      <c r="G750">
        <f t="shared" si="166"/>
        <v>9163.6750426796098</v>
      </c>
      <c r="H750">
        <f t="shared" si="167"/>
        <v>22231.593348256414</v>
      </c>
      <c r="I750">
        <f t="shared" si="168"/>
        <v>24046.136552262778</v>
      </c>
      <c r="J750" s="41">
        <f t="shared" si="169"/>
        <v>1272.282357262601</v>
      </c>
      <c r="K750">
        <f t="shared" si="170"/>
        <v>9.0715531722792928</v>
      </c>
      <c r="L750">
        <f t="shared" si="171"/>
        <v>0</v>
      </c>
      <c r="M750" s="41">
        <f t="shared" si="172"/>
        <v>9.0715531722792928</v>
      </c>
      <c r="N750" s="5">
        <f t="shared" si="173"/>
        <v>-6.0650050367471654E-7</v>
      </c>
      <c r="O750" s="4">
        <f>SUM($N$54:N750)*0.1+$O$30</f>
        <v>-1.9358587121464487E-6</v>
      </c>
      <c r="P750" s="4">
        <f>SUM($O$235:O750)</f>
        <v>1.094229346638802E-3</v>
      </c>
      <c r="Q750" s="5">
        <f t="shared" si="174"/>
        <v>-1.4714044856905145E-6</v>
      </c>
      <c r="R750" s="4">
        <f>SUM($Q$54:Q750)*0.1+$O$8</f>
        <v>-7.6816967494359968E-5</v>
      </c>
      <c r="S750" s="4">
        <f>SUM($R$235:R750)</f>
        <v>1.6014116925669206E-2</v>
      </c>
      <c r="T750">
        <f t="shared" si="175"/>
        <v>7.6841356338777297E-5</v>
      </c>
      <c r="U750">
        <f t="shared" si="176"/>
        <v>1.6051457216466378E-2</v>
      </c>
      <c r="X750" s="1"/>
    </row>
    <row r="751" spans="1:24" x14ac:dyDescent="0.3">
      <c r="A751" s="7"/>
      <c r="B751">
        <f t="shared" si="177"/>
        <v>69.700000000000315</v>
      </c>
      <c r="C751">
        <f t="shared" si="162"/>
        <v>0</v>
      </c>
      <c r="D751">
        <f t="shared" si="163"/>
        <v>1176.2747803310458</v>
      </c>
      <c r="E751">
        <f t="shared" si="164"/>
        <v>-484.8505313587176</v>
      </c>
      <c r="F751">
        <f t="shared" si="165"/>
        <v>0</v>
      </c>
      <c r="G751">
        <f t="shared" si="166"/>
        <v>9115.18998954374</v>
      </c>
      <c r="H751">
        <f t="shared" si="167"/>
        <v>22113.965870223306</v>
      </c>
      <c r="I751">
        <f t="shared" si="168"/>
        <v>23918.908316536515</v>
      </c>
      <c r="J751" s="41">
        <f t="shared" si="169"/>
        <v>1272.282357262601</v>
      </c>
      <c r="K751">
        <f t="shared" si="170"/>
        <v>9.0235555364471267</v>
      </c>
      <c r="L751">
        <f t="shared" si="171"/>
        <v>0</v>
      </c>
      <c r="M751" s="41">
        <f t="shared" si="172"/>
        <v>9.0235555364471267</v>
      </c>
      <c r="N751" s="5">
        <f t="shared" si="173"/>
        <v>-6.0329150630077633E-7</v>
      </c>
      <c r="O751" s="4">
        <f>SUM($N$54:N751)*0.1+$O$30</f>
        <v>-1.9961878627765262E-6</v>
      </c>
      <c r="P751" s="4">
        <f>SUM($O$235:O751)</f>
        <v>1.0922331587760255E-3</v>
      </c>
      <c r="Q751" s="5">
        <f t="shared" si="174"/>
        <v>-1.4636192767715167E-6</v>
      </c>
      <c r="R751" s="4">
        <f>SUM($Q$54:Q751)*0.1+$O$8</f>
        <v>-7.6963329422037108E-5</v>
      </c>
      <c r="S751" s="4">
        <f>SUM($R$235:R751)</f>
        <v>1.5937153596247169E-2</v>
      </c>
      <c r="T751">
        <f t="shared" si="175"/>
        <v>7.6989212502197335E-5</v>
      </c>
      <c r="U751">
        <f t="shared" si="176"/>
        <v>1.5974537177129856E-2</v>
      </c>
      <c r="X751" s="1"/>
    </row>
    <row r="752" spans="1:24" x14ac:dyDescent="0.3">
      <c r="A752" s="7"/>
      <c r="B752">
        <f t="shared" si="177"/>
        <v>69.80000000000031</v>
      </c>
      <c r="C752">
        <f t="shared" si="162"/>
        <v>0</v>
      </c>
      <c r="D752">
        <f t="shared" si="163"/>
        <v>1176.2747803310458</v>
      </c>
      <c r="E752">
        <f t="shared" si="164"/>
        <v>-484.8505313587176</v>
      </c>
      <c r="F752">
        <f t="shared" si="165"/>
        <v>0</v>
      </c>
      <c r="G752">
        <f t="shared" si="166"/>
        <v>9066.7049364078703</v>
      </c>
      <c r="H752">
        <f t="shared" si="167"/>
        <v>21996.338392190199</v>
      </c>
      <c r="I752">
        <f t="shared" si="168"/>
        <v>23791.680080810253</v>
      </c>
      <c r="J752" s="41">
        <f t="shared" si="169"/>
        <v>1272.282357262601</v>
      </c>
      <c r="K752">
        <f t="shared" si="170"/>
        <v>8.9755579006149588</v>
      </c>
      <c r="L752">
        <f t="shared" si="171"/>
        <v>0</v>
      </c>
      <c r="M752" s="41">
        <f t="shared" si="172"/>
        <v>8.9755579006149588</v>
      </c>
      <c r="N752" s="5">
        <f t="shared" si="173"/>
        <v>-6.0008250892683611E-7</v>
      </c>
      <c r="O752" s="4">
        <f>SUM($N$54:N752)*0.1+$O$30</f>
        <v>-2.0561961136692099E-6</v>
      </c>
      <c r="P752" s="4">
        <f>SUM($O$235:O752)</f>
        <v>1.0901769626623563E-3</v>
      </c>
      <c r="Q752" s="5">
        <f t="shared" si="174"/>
        <v>-1.4558340678525189E-6</v>
      </c>
      <c r="R752" s="4">
        <f>SUM($Q$54:Q752)*0.1+$O$8</f>
        <v>-7.7108912828822372E-5</v>
      </c>
      <c r="S752" s="4">
        <f>SUM($R$235:R752)</f>
        <v>1.5860044683418346E-2</v>
      </c>
      <c r="T752">
        <f t="shared" si="175"/>
        <v>7.7136323350940155E-5</v>
      </c>
      <c r="U752">
        <f t="shared" si="176"/>
        <v>1.5897468451610348E-2</v>
      </c>
      <c r="X752" s="1"/>
    </row>
    <row r="753" spans="1:24" x14ac:dyDescent="0.3">
      <c r="A753" s="7"/>
      <c r="B753">
        <f t="shared" si="177"/>
        <v>69.900000000000304</v>
      </c>
      <c r="C753">
        <f t="shared" si="162"/>
        <v>0</v>
      </c>
      <c r="D753">
        <f t="shared" si="163"/>
        <v>1176.2747803310458</v>
      </c>
      <c r="E753">
        <f t="shared" si="164"/>
        <v>-484.8505313587176</v>
      </c>
      <c r="F753">
        <f t="shared" si="165"/>
        <v>0</v>
      </c>
      <c r="G753">
        <f t="shared" si="166"/>
        <v>9018.2198832720023</v>
      </c>
      <c r="H753">
        <f t="shared" si="167"/>
        <v>21878.71091415712</v>
      </c>
      <c r="I753">
        <f t="shared" si="168"/>
        <v>23664.451845084019</v>
      </c>
      <c r="J753" s="41">
        <f t="shared" si="169"/>
        <v>1272.282357262601</v>
      </c>
      <c r="K753">
        <f t="shared" si="170"/>
        <v>8.9275602647828016</v>
      </c>
      <c r="L753">
        <f t="shared" si="171"/>
        <v>0</v>
      </c>
      <c r="M753" s="41">
        <f t="shared" si="172"/>
        <v>8.9275602647828016</v>
      </c>
      <c r="N753" s="5">
        <f t="shared" si="173"/>
        <v>-5.968735115528961E-7</v>
      </c>
      <c r="O753" s="4">
        <f>SUM($N$54:N753)*0.1+$O$30</f>
        <v>-2.1158834648244994E-6</v>
      </c>
      <c r="P753" s="4">
        <f>SUM($O$235:O753)</f>
        <v>1.0880610791975318E-3</v>
      </c>
      <c r="Q753" s="5">
        <f t="shared" si="174"/>
        <v>-1.448048858933523E-6</v>
      </c>
      <c r="R753" s="4">
        <f>SUM($Q$54:Q753)*0.1+$O$8</f>
        <v>-7.725371771471573E-5</v>
      </c>
      <c r="S753" s="4">
        <f>SUM($R$235:R753)</f>
        <v>1.578279096570363E-2</v>
      </c>
      <c r="T753">
        <f t="shared" si="175"/>
        <v>7.7282687994024255E-5</v>
      </c>
      <c r="U753">
        <f t="shared" si="176"/>
        <v>1.5820251817817585E-2</v>
      </c>
      <c r="X753" s="1"/>
    </row>
    <row r="754" spans="1:24" x14ac:dyDescent="0.3">
      <c r="A754" s="7"/>
      <c r="B754">
        <f t="shared" si="177"/>
        <v>70.000000000000298</v>
      </c>
      <c r="C754">
        <f t="shared" si="162"/>
        <v>0</v>
      </c>
      <c r="D754">
        <f t="shared" si="163"/>
        <v>1176.2747803310458</v>
      </c>
      <c r="E754">
        <f t="shared" si="164"/>
        <v>-484.8505313587176</v>
      </c>
      <c r="F754">
        <f t="shared" si="165"/>
        <v>0</v>
      </c>
      <c r="G754">
        <f t="shared" si="166"/>
        <v>8969.7348301361326</v>
      </c>
      <c r="H754">
        <f t="shared" si="167"/>
        <v>21761.083436124027</v>
      </c>
      <c r="I754">
        <f t="shared" si="168"/>
        <v>23537.22360935777</v>
      </c>
      <c r="J754" s="41">
        <f t="shared" si="169"/>
        <v>1272.282357262601</v>
      </c>
      <c r="K754">
        <f t="shared" si="170"/>
        <v>8.8795626289506409</v>
      </c>
      <c r="L754">
        <f t="shared" si="171"/>
        <v>0</v>
      </c>
      <c r="M754" s="41">
        <f t="shared" si="172"/>
        <v>8.8795626289506409</v>
      </c>
      <c r="N754" s="5">
        <f t="shared" si="173"/>
        <v>-5.9366451417895588E-7</v>
      </c>
      <c r="O754" s="4">
        <f>SUM($N$54:N754)*0.1+$O$30</f>
        <v>-2.1752499162423952E-6</v>
      </c>
      <c r="P754" s="4">
        <f>SUM($O$235:O754)</f>
        <v>1.0858858292812894E-3</v>
      </c>
      <c r="Q754" s="5">
        <f t="shared" si="174"/>
        <v>-1.4402636500145263E-6</v>
      </c>
      <c r="R754" s="4">
        <f>SUM($Q$54:Q754)*0.1+$O$8</f>
        <v>-7.7397744079717211E-5</v>
      </c>
      <c r="S754" s="4">
        <f>SUM($R$235:R754)</f>
        <v>1.5705393221623912E-2</v>
      </c>
      <c r="T754">
        <f t="shared" si="175"/>
        <v>7.7428305553121289E-5</v>
      </c>
      <c r="U754">
        <f t="shared" si="176"/>
        <v>1.5742888053977399E-2</v>
      </c>
      <c r="X754" s="1"/>
    </row>
    <row r="755" spans="1:24" x14ac:dyDescent="0.3">
      <c r="A755" s="7"/>
      <c r="B755">
        <f t="shared" si="177"/>
        <v>70.100000000000293</v>
      </c>
      <c r="C755">
        <f t="shared" si="162"/>
        <v>0</v>
      </c>
      <c r="D755">
        <f t="shared" si="163"/>
        <v>1176.2747803310458</v>
      </c>
      <c r="E755">
        <f t="shared" si="164"/>
        <v>-484.8505313587176</v>
      </c>
      <c r="F755">
        <f t="shared" si="165"/>
        <v>0</v>
      </c>
      <c r="G755">
        <f t="shared" si="166"/>
        <v>8921.2497770002628</v>
      </c>
      <c r="H755">
        <f t="shared" si="167"/>
        <v>21643.455958090923</v>
      </c>
      <c r="I755">
        <f t="shared" si="168"/>
        <v>23409.995373631511</v>
      </c>
      <c r="J755" s="41">
        <f t="shared" si="169"/>
        <v>1272.282357262601</v>
      </c>
      <c r="K755">
        <f t="shared" si="170"/>
        <v>8.8315649931184748</v>
      </c>
      <c r="L755">
        <f t="shared" si="171"/>
        <v>0</v>
      </c>
      <c r="M755" s="41">
        <f t="shared" si="172"/>
        <v>8.8315649931184748</v>
      </c>
      <c r="N755" s="5">
        <f t="shared" si="173"/>
        <v>-5.9045551680501566E-7</v>
      </c>
      <c r="O755" s="4">
        <f>SUM($N$54:N755)*0.1+$O$30</f>
        <v>-2.2342954679228967E-6</v>
      </c>
      <c r="P755" s="4">
        <f>SUM($O$235:O755)</f>
        <v>1.0836515338133665E-3</v>
      </c>
      <c r="Q755" s="5">
        <f t="shared" si="174"/>
        <v>-1.4324784410955287E-6</v>
      </c>
      <c r="R755" s="4">
        <f>SUM($Q$54:Q755)*0.1+$O$8</f>
        <v>-7.7540991923826734E-5</v>
      </c>
      <c r="S755" s="4">
        <f>SUM($R$235:R755)</f>
        <v>1.5627852229700086E-2</v>
      </c>
      <c r="T755">
        <f t="shared" si="175"/>
        <v>7.7573175162351987E-5</v>
      </c>
      <c r="U755">
        <f t="shared" si="176"/>
        <v>1.5665377938628804E-2</v>
      </c>
      <c r="X755" s="1"/>
    </row>
    <row r="756" spans="1:24" x14ac:dyDescent="0.3">
      <c r="A756" s="7"/>
      <c r="B756">
        <f t="shared" si="177"/>
        <v>70.200000000000287</v>
      </c>
      <c r="C756">
        <f t="shared" si="162"/>
        <v>0</v>
      </c>
      <c r="D756">
        <f t="shared" si="163"/>
        <v>1176.2747803310458</v>
      </c>
      <c r="E756">
        <f t="shared" si="164"/>
        <v>-484.8505313587176</v>
      </c>
      <c r="F756">
        <f t="shared" si="165"/>
        <v>0</v>
      </c>
      <c r="G756">
        <f t="shared" si="166"/>
        <v>8872.7647238643949</v>
      </c>
      <c r="H756">
        <f t="shared" si="167"/>
        <v>21525.828480057815</v>
      </c>
      <c r="I756">
        <f t="shared" si="168"/>
        <v>23282.767137905248</v>
      </c>
      <c r="J756" s="41">
        <f t="shared" si="169"/>
        <v>1272.282357262601</v>
      </c>
      <c r="K756">
        <f t="shared" si="170"/>
        <v>8.7835673572863069</v>
      </c>
      <c r="L756">
        <f t="shared" si="171"/>
        <v>0</v>
      </c>
      <c r="M756" s="41">
        <f t="shared" si="172"/>
        <v>8.7835673572863069</v>
      </c>
      <c r="N756" s="5">
        <f t="shared" si="173"/>
        <v>-5.8724651943107555E-7</v>
      </c>
      <c r="O756" s="4">
        <f>SUM($N$54:N756)*0.1+$O$30</f>
        <v>-2.2930201198660045E-6</v>
      </c>
      <c r="P756" s="4">
        <f>SUM($O$235:O756)</f>
        <v>1.0813585136935004E-3</v>
      </c>
      <c r="Q756" s="5">
        <f t="shared" si="174"/>
        <v>-1.4246932321765309E-6</v>
      </c>
      <c r="R756" s="4">
        <f>SUM($Q$54:Q756)*0.1+$O$8</f>
        <v>-7.7683461247044378E-5</v>
      </c>
      <c r="S756" s="4">
        <f>SUM($R$235:R756)</f>
        <v>1.5550168768453042E-2</v>
      </c>
      <c r="T756">
        <f t="shared" si="175"/>
        <v>7.7717295968086507E-5</v>
      </c>
      <c r="U756">
        <f t="shared" si="176"/>
        <v>1.5587722250621154E-2</v>
      </c>
      <c r="X756" s="1"/>
    </row>
    <row r="757" spans="1:24" x14ac:dyDescent="0.3">
      <c r="A757" s="7"/>
      <c r="B757">
        <f t="shared" si="177"/>
        <v>70.300000000000281</v>
      </c>
      <c r="C757">
        <f t="shared" si="162"/>
        <v>0</v>
      </c>
      <c r="D757">
        <f t="shared" si="163"/>
        <v>1176.2747803310458</v>
      </c>
      <c r="E757">
        <f t="shared" si="164"/>
        <v>-484.8505313587176</v>
      </c>
      <c r="F757">
        <f t="shared" si="165"/>
        <v>0</v>
      </c>
      <c r="G757">
        <f t="shared" si="166"/>
        <v>8824.2796707285252</v>
      </c>
      <c r="H757">
        <f t="shared" si="167"/>
        <v>21408.201002024736</v>
      </c>
      <c r="I757">
        <f t="shared" si="168"/>
        <v>23155.538902179014</v>
      </c>
      <c r="J757" s="41">
        <f t="shared" si="169"/>
        <v>1272.282357262601</v>
      </c>
      <c r="K757">
        <f t="shared" si="170"/>
        <v>8.7355697214541497</v>
      </c>
      <c r="L757">
        <f t="shared" si="171"/>
        <v>0</v>
      </c>
      <c r="M757" s="41">
        <f t="shared" si="172"/>
        <v>8.7355697214541497</v>
      </c>
      <c r="N757" s="5">
        <f t="shared" si="173"/>
        <v>-5.8403752205713533E-7</v>
      </c>
      <c r="O757" s="4">
        <f>SUM($N$54:N757)*0.1+$O$30</f>
        <v>-2.3514238720717181E-6</v>
      </c>
      <c r="P757" s="4">
        <f>SUM($O$235:O757)</f>
        <v>1.0790070898214286E-3</v>
      </c>
      <c r="Q757" s="5">
        <f t="shared" si="174"/>
        <v>-1.4169080232575352E-6</v>
      </c>
      <c r="R757" s="4">
        <f>SUM($Q$54:Q757)*0.1+$O$8</f>
        <v>-7.7825152049370119E-5</v>
      </c>
      <c r="S757" s="4">
        <f>SUM($R$235:R757)</f>
        <v>1.5472343616403672E-2</v>
      </c>
      <c r="T757">
        <f t="shared" si="175"/>
        <v>7.7860667128748176E-5</v>
      </c>
      <c r="U757">
        <f t="shared" si="176"/>
        <v>1.5509921769111293E-2</v>
      </c>
      <c r="X757" s="1"/>
    </row>
    <row r="758" spans="1:24" x14ac:dyDescent="0.3">
      <c r="A758" s="7"/>
      <c r="B758">
        <f t="shared" si="177"/>
        <v>70.400000000000276</v>
      </c>
      <c r="C758">
        <f t="shared" si="162"/>
        <v>0</v>
      </c>
      <c r="D758">
        <f t="shared" si="163"/>
        <v>1176.2747803310458</v>
      </c>
      <c r="E758">
        <f t="shared" si="164"/>
        <v>-484.8505313587176</v>
      </c>
      <c r="F758">
        <f t="shared" si="165"/>
        <v>0</v>
      </c>
      <c r="G758">
        <f t="shared" si="166"/>
        <v>8775.7946175926572</v>
      </c>
      <c r="H758">
        <f t="shared" si="167"/>
        <v>21290.573523991628</v>
      </c>
      <c r="I758">
        <f t="shared" si="168"/>
        <v>23028.310666452751</v>
      </c>
      <c r="J758" s="41">
        <f t="shared" si="169"/>
        <v>1272.282357262601</v>
      </c>
      <c r="K758">
        <f t="shared" si="170"/>
        <v>8.6875720856219836</v>
      </c>
      <c r="L758">
        <f t="shared" si="171"/>
        <v>0</v>
      </c>
      <c r="M758" s="41">
        <f t="shared" si="172"/>
        <v>8.6875720856219836</v>
      </c>
      <c r="N758" s="5">
        <f t="shared" si="173"/>
        <v>-5.8082852468319522E-7</v>
      </c>
      <c r="O758" s="4">
        <f>SUM($N$54:N758)*0.1+$O$30</f>
        <v>-2.4095067245400375E-6</v>
      </c>
      <c r="P758" s="4">
        <f>SUM($O$235:O758)</f>
        <v>1.0765975830968886E-3</v>
      </c>
      <c r="Q758" s="5">
        <f t="shared" si="174"/>
        <v>-1.4091228143385374E-6</v>
      </c>
      <c r="R758" s="4">
        <f>SUM($Q$54:Q758)*0.1+$O$8</f>
        <v>-7.7966064330803981E-5</v>
      </c>
      <c r="S758" s="4">
        <f>SUM($R$235:R758)</f>
        <v>1.5394377552072869E-2</v>
      </c>
      <c r="T758">
        <f t="shared" si="175"/>
        <v>7.8003287814621438E-5</v>
      </c>
      <c r="U758">
        <f t="shared" si="176"/>
        <v>1.5431977273560738E-2</v>
      </c>
      <c r="X758" s="1"/>
    </row>
    <row r="759" spans="1:24" x14ac:dyDescent="0.3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1176.2747803310458</v>
      </c>
      <c r="E759">
        <f t="shared" ref="E759:E822" si="180">IF(B759&lt;$B$41,$B$14,IF(AND($B$41&lt;=B759,B759&lt;$B$41+$G$8),$B$14+$B$17,$B$14+$B$17+$B$11))</f>
        <v>-484.8505313587176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8727.3095644567875</v>
      </c>
      <c r="H759">
        <f t="shared" ref="H759:H822" si="183">IF(B759&lt;$B$41,-$B$13*B759,IF(AND($B$41&lt;=B759,B759&lt;=$B$41+$G$8),-$B$13*B759+(-B759+B746)*B721,-$B$13*B759+(-B759+$B$41)*$B$16+(-B759+$B$41+$G$8)*$B$10))</f>
        <v>21172.946045958521</v>
      </c>
      <c r="I759">
        <f t="shared" ref="I759:I822" si="184">SQRT(SUMSQ(H759,G759))</f>
        <v>22901.082430726488</v>
      </c>
      <c r="J759" s="41">
        <f t="shared" ref="J759:J822" si="185">SQRT(SUMSQ(D759:E759))</f>
        <v>1272.282357262601</v>
      </c>
      <c r="K759">
        <f t="shared" ref="K759:K822" si="186">32*I759/(PI()*$G$13^3)</f>
        <v>8.6395744497898157</v>
      </c>
      <c r="L759">
        <f t="shared" ref="L759:L822" si="187">16*F759/(PI()*$G$13^3)*$G$23</f>
        <v>0</v>
      </c>
      <c r="M759" s="41">
        <f t="shared" ref="M759:M822" si="188">SQRT(K759^2+3*L759^2)</f>
        <v>8.6395744497898157</v>
      </c>
      <c r="N759" s="5">
        <f t="shared" ref="N759:N822" si="189">-G759/($G$15*$B$42)</f>
        <v>-5.77619527309255E-7</v>
      </c>
      <c r="O759" s="4">
        <f>SUM($N$54:N759)*0.1+$O$30</f>
        <v>-2.4672686772709631E-6</v>
      </c>
      <c r="P759" s="4">
        <f>SUM($O$235:O759)</f>
        <v>1.0741303144196177E-3</v>
      </c>
      <c r="Q759" s="5">
        <f t="shared" ref="Q759:Q822" si="190">-H759/($B$42*$G$15)</f>
        <v>-1.4013376054195396E-6</v>
      </c>
      <c r="R759" s="4">
        <f>SUM($Q$54:Q759)*0.1+$O$8</f>
        <v>-7.8106198091345939E-5</v>
      </c>
      <c r="S759" s="4">
        <f>SUM($R$235:R759)</f>
        <v>1.5316271353981524E-2</v>
      </c>
      <c r="T759">
        <f t="shared" ref="T759:T822" si="191">SQRT(SUMSQ(O759,R759))</f>
        <v>7.8145157207663315E-5</v>
      </c>
      <c r="U759">
        <f t="shared" ref="U759:U822" si="192">SQRT(S759^2+P759^2)</f>
        <v>1.5353889543732891E-2</v>
      </c>
      <c r="X759" s="1"/>
    </row>
    <row r="760" spans="1:24" x14ac:dyDescent="0.3">
      <c r="A760" s="7"/>
      <c r="B760">
        <f t="shared" si="177"/>
        <v>70.600000000000264</v>
      </c>
      <c r="C760">
        <f t="shared" si="178"/>
        <v>0</v>
      </c>
      <c r="D760">
        <f t="shared" si="179"/>
        <v>1176.2747803310458</v>
      </c>
      <c r="E760">
        <f t="shared" si="180"/>
        <v>-484.8505313587176</v>
      </c>
      <c r="F760">
        <f t="shared" si="181"/>
        <v>0</v>
      </c>
      <c r="G760">
        <f t="shared" si="182"/>
        <v>8678.8245113209177</v>
      </c>
      <c r="H760">
        <f t="shared" si="183"/>
        <v>21055.318567925427</v>
      </c>
      <c r="I760">
        <f t="shared" si="184"/>
        <v>22773.85419500024</v>
      </c>
      <c r="J760" s="41">
        <f t="shared" si="185"/>
        <v>1272.282357262601</v>
      </c>
      <c r="K760">
        <f t="shared" si="186"/>
        <v>8.5915768139576532</v>
      </c>
      <c r="L760">
        <f t="shared" si="187"/>
        <v>0</v>
      </c>
      <c r="M760" s="41">
        <f t="shared" si="188"/>
        <v>8.5915768139576532</v>
      </c>
      <c r="N760" s="5">
        <f t="shared" si="189"/>
        <v>-5.7441052993531478E-7</v>
      </c>
      <c r="O760" s="4">
        <f>SUM($N$54:N760)*0.1+$O$30</f>
        <v>-2.5247097302644946E-6</v>
      </c>
      <c r="P760" s="4">
        <f>SUM($O$235:O760)</f>
        <v>1.0716056046893533E-3</v>
      </c>
      <c r="Q760" s="5">
        <f t="shared" si="190"/>
        <v>-1.3935523965005429E-6</v>
      </c>
      <c r="R760" s="4">
        <f>SUM($Q$54:Q760)*0.1+$O$8</f>
        <v>-7.8245553330995993E-5</v>
      </c>
      <c r="S760" s="4">
        <f>SUM($R$235:R760)</f>
        <v>1.5238025800650527E-2</v>
      </c>
      <c r="T760">
        <f t="shared" si="191"/>
        <v>7.8286274501318759E-5</v>
      </c>
      <c r="U760">
        <f t="shared" si="192"/>
        <v>1.5275659359690264E-2</v>
      </c>
      <c r="X760" s="1"/>
    </row>
    <row r="761" spans="1:24" x14ac:dyDescent="0.3">
      <c r="A761" s="7"/>
      <c r="B761">
        <f t="shared" si="177"/>
        <v>70.700000000000259</v>
      </c>
      <c r="C761">
        <f t="shared" si="178"/>
        <v>0</v>
      </c>
      <c r="D761">
        <f t="shared" si="179"/>
        <v>1176.2747803310458</v>
      </c>
      <c r="E761">
        <f t="shared" si="180"/>
        <v>-484.8505313587176</v>
      </c>
      <c r="F761">
        <f t="shared" si="181"/>
        <v>0</v>
      </c>
      <c r="G761">
        <f t="shared" si="182"/>
        <v>8630.3394581850498</v>
      </c>
      <c r="H761">
        <f t="shared" si="183"/>
        <v>20937.691089892323</v>
      </c>
      <c r="I761">
        <f t="shared" si="184"/>
        <v>22646.625959273984</v>
      </c>
      <c r="J761" s="41">
        <f t="shared" si="185"/>
        <v>1272.282357262601</v>
      </c>
      <c r="K761">
        <f t="shared" si="186"/>
        <v>8.5435791781254888</v>
      </c>
      <c r="L761">
        <f t="shared" si="187"/>
        <v>0</v>
      </c>
      <c r="M761" s="41">
        <f t="shared" si="188"/>
        <v>8.5435791781254888</v>
      </c>
      <c r="N761" s="5">
        <f t="shared" si="189"/>
        <v>-5.7120153256137466E-7</v>
      </c>
      <c r="O761" s="4">
        <f>SUM($N$54:N761)*0.1+$O$30</f>
        <v>-2.5818298835206323E-6</v>
      </c>
      <c r="P761" s="4">
        <f>SUM($O$235:O761)</f>
        <v>1.0690237748058327E-3</v>
      </c>
      <c r="Q761" s="5">
        <f t="shared" si="190"/>
        <v>-1.3857671875815453E-6</v>
      </c>
      <c r="R761" s="4">
        <f>SUM($Q$54:Q761)*0.1+$O$8</f>
        <v>-7.8384130049754169E-5</v>
      </c>
      <c r="S761" s="4">
        <f>SUM($R$235:R761)</f>
        <v>1.5159641670600773E-2</v>
      </c>
      <c r="T761">
        <f t="shared" si="191"/>
        <v>7.8426638900339315E-5</v>
      </c>
      <c r="U761">
        <f t="shared" si="192"/>
        <v>1.5197287501791742E-2</v>
      </c>
      <c r="X761" s="1"/>
    </row>
    <row r="762" spans="1:24" x14ac:dyDescent="0.3">
      <c r="A762" s="7"/>
      <c r="B762">
        <f t="shared" si="177"/>
        <v>70.800000000000253</v>
      </c>
      <c r="C762">
        <f t="shared" si="178"/>
        <v>0</v>
      </c>
      <c r="D762">
        <f t="shared" si="179"/>
        <v>1176.2747803310458</v>
      </c>
      <c r="E762">
        <f t="shared" si="180"/>
        <v>-484.8505313587176</v>
      </c>
      <c r="F762">
        <f t="shared" si="181"/>
        <v>0</v>
      </c>
      <c r="G762">
        <f t="shared" si="182"/>
        <v>8581.8544050491801</v>
      </c>
      <c r="H762">
        <f t="shared" si="183"/>
        <v>20820.063611859245</v>
      </c>
      <c r="I762">
        <f t="shared" si="184"/>
        <v>22519.397723547747</v>
      </c>
      <c r="J762" s="41">
        <f t="shared" si="185"/>
        <v>1272.282357262601</v>
      </c>
      <c r="K762">
        <f t="shared" si="186"/>
        <v>8.4955815422933316</v>
      </c>
      <c r="L762">
        <f t="shared" si="187"/>
        <v>0</v>
      </c>
      <c r="M762" s="41">
        <f t="shared" si="188"/>
        <v>8.4955815422933316</v>
      </c>
      <c r="N762" s="5">
        <f t="shared" si="189"/>
        <v>-5.6799253518743444E-7</v>
      </c>
      <c r="O762" s="4">
        <f>SUM($N$54:N762)*0.1+$O$30</f>
        <v>-2.6386291370393758E-6</v>
      </c>
      <c r="P762" s="4">
        <f>SUM($O$235:O762)</f>
        <v>1.0663851456687932E-3</v>
      </c>
      <c r="Q762" s="5">
        <f t="shared" si="190"/>
        <v>-1.3779819786625494E-6</v>
      </c>
      <c r="R762" s="4">
        <f>SUM($Q$54:Q762)*0.1+$O$8</f>
        <v>-7.8521928247620386E-5</v>
      </c>
      <c r="S762" s="4">
        <f>SUM($R$235:R762)</f>
        <v>1.5081119742353152E-2</v>
      </c>
      <c r="T762">
        <f t="shared" si="191"/>
        <v>7.8566249620605402E-5</v>
      </c>
      <c r="U762">
        <f t="shared" si="192"/>
        <v>1.5118774750689854E-2</v>
      </c>
      <c r="X762" s="1"/>
    </row>
    <row r="763" spans="1:24" x14ac:dyDescent="0.3">
      <c r="A763" s="7"/>
      <c r="B763">
        <f t="shared" si="177"/>
        <v>70.900000000000247</v>
      </c>
      <c r="C763">
        <f t="shared" si="178"/>
        <v>0</v>
      </c>
      <c r="D763">
        <f t="shared" si="179"/>
        <v>1176.2747803310458</v>
      </c>
      <c r="E763">
        <f t="shared" si="180"/>
        <v>-484.8505313587176</v>
      </c>
      <c r="F763">
        <f t="shared" si="181"/>
        <v>0</v>
      </c>
      <c r="G763">
        <f t="shared" si="182"/>
        <v>8533.3693519133103</v>
      </c>
      <c r="H763">
        <f t="shared" si="183"/>
        <v>20702.436133826137</v>
      </c>
      <c r="I763">
        <f t="shared" si="184"/>
        <v>22392.169487821484</v>
      </c>
      <c r="J763" s="41">
        <f t="shared" si="185"/>
        <v>1272.282357262601</v>
      </c>
      <c r="K763">
        <f t="shared" si="186"/>
        <v>8.4475839064611637</v>
      </c>
      <c r="L763">
        <f t="shared" si="187"/>
        <v>0</v>
      </c>
      <c r="M763" s="41">
        <f t="shared" si="188"/>
        <v>8.4475839064611637</v>
      </c>
      <c r="N763" s="5">
        <f t="shared" si="189"/>
        <v>-5.6478353781349423E-7</v>
      </c>
      <c r="O763" s="4">
        <f>SUM($N$54:N763)*0.1+$O$30</f>
        <v>-2.6951074908207251E-6</v>
      </c>
      <c r="P763" s="4">
        <f>SUM($O$235:O763)</f>
        <v>1.0636900381779725E-3</v>
      </c>
      <c r="Q763" s="5">
        <f t="shared" si="190"/>
        <v>-1.3701967697435516E-6</v>
      </c>
      <c r="R763" s="4">
        <f>SUM($Q$54:Q763)*0.1+$O$8</f>
        <v>-7.8658947924594726E-5</v>
      </c>
      <c r="S763" s="4">
        <f>SUM($R$235:R763)</f>
        <v>1.5002460794428556E-2</v>
      </c>
      <c r="T763">
        <f t="shared" si="191"/>
        <v>7.8705105888952228E-5</v>
      </c>
      <c r="U763">
        <f t="shared" si="192"/>
        <v>1.5040121887328074E-2</v>
      </c>
      <c r="X763" s="1"/>
    </row>
    <row r="764" spans="1:24" x14ac:dyDescent="0.3">
      <c r="A764" s="7"/>
      <c r="B764">
        <f t="shared" si="177"/>
        <v>71.000000000000242</v>
      </c>
      <c r="C764">
        <f t="shared" si="178"/>
        <v>0</v>
      </c>
      <c r="D764">
        <f t="shared" si="179"/>
        <v>1176.2747803310458</v>
      </c>
      <c r="E764">
        <f t="shared" si="180"/>
        <v>-484.8505313587176</v>
      </c>
      <c r="F764">
        <f t="shared" si="181"/>
        <v>0</v>
      </c>
      <c r="G764">
        <f t="shared" si="182"/>
        <v>8484.8842987774424</v>
      </c>
      <c r="H764">
        <f t="shared" si="183"/>
        <v>20584.808655793029</v>
      </c>
      <c r="I764">
        <f t="shared" si="184"/>
        <v>22264.941252095225</v>
      </c>
      <c r="J764" s="41">
        <f t="shared" si="185"/>
        <v>1272.282357262601</v>
      </c>
      <c r="K764">
        <f t="shared" si="186"/>
        <v>8.3995862706289977</v>
      </c>
      <c r="L764">
        <f t="shared" si="187"/>
        <v>0</v>
      </c>
      <c r="M764" s="41">
        <f t="shared" si="188"/>
        <v>8.3995862706289977</v>
      </c>
      <c r="N764" s="5">
        <f t="shared" si="189"/>
        <v>-5.6157454043955411E-7</v>
      </c>
      <c r="O764" s="4">
        <f>SUM($N$54:N764)*0.1+$O$30</f>
        <v>-2.7512649448646806E-6</v>
      </c>
      <c r="P764" s="4">
        <f>SUM($O$235:O764)</f>
        <v>1.0609387732331077E-3</v>
      </c>
      <c r="Q764" s="5">
        <f t="shared" si="190"/>
        <v>-1.3624115608245538E-6</v>
      </c>
      <c r="R764" s="4">
        <f>SUM($Q$54:Q764)*0.1+$O$8</f>
        <v>-7.8795189080677189E-5</v>
      </c>
      <c r="S764" s="4">
        <f>SUM($R$235:R764)</f>
        <v>1.4923665605347879E-2</v>
      </c>
      <c r="T764">
        <f t="shared" si="191"/>
        <v>7.8843206942998657E-5</v>
      </c>
      <c r="U764">
        <f t="shared" si="192"/>
        <v>1.4961329692938145E-2</v>
      </c>
      <c r="X764" s="1"/>
    </row>
    <row r="765" spans="1:24" x14ac:dyDescent="0.3">
      <c r="A765" s="7"/>
      <c r="B765">
        <f t="shared" si="177"/>
        <v>71.100000000000236</v>
      </c>
      <c r="C765">
        <f t="shared" si="178"/>
        <v>0</v>
      </c>
      <c r="D765">
        <f t="shared" si="179"/>
        <v>1176.2747803310458</v>
      </c>
      <c r="E765">
        <f t="shared" si="180"/>
        <v>-484.8505313587176</v>
      </c>
      <c r="F765">
        <f t="shared" si="181"/>
        <v>0</v>
      </c>
      <c r="G765">
        <f t="shared" si="182"/>
        <v>8436.3992456415726</v>
      </c>
      <c r="H765">
        <f t="shared" si="183"/>
        <v>20467.181177759921</v>
      </c>
      <c r="I765">
        <f t="shared" si="184"/>
        <v>22137.713016368962</v>
      </c>
      <c r="J765" s="41">
        <f t="shared" si="185"/>
        <v>1272.282357262601</v>
      </c>
      <c r="K765">
        <f t="shared" si="186"/>
        <v>8.3515886347968298</v>
      </c>
      <c r="L765">
        <f t="shared" si="187"/>
        <v>0</v>
      </c>
      <c r="M765" s="41">
        <f t="shared" si="188"/>
        <v>8.3515886347968298</v>
      </c>
      <c r="N765" s="5">
        <f t="shared" si="189"/>
        <v>-5.5836554306561389E-7</v>
      </c>
      <c r="O765" s="4">
        <f>SUM($N$54:N765)*0.1+$O$30</f>
        <v>-2.8071014991712419E-6</v>
      </c>
      <c r="P765" s="4">
        <f>SUM($O$235:O765)</f>
        <v>1.0581316717339364E-3</v>
      </c>
      <c r="Q765" s="5">
        <f t="shared" si="190"/>
        <v>-1.3546263519055563E-6</v>
      </c>
      <c r="R765" s="4">
        <f>SUM($Q$54:Q765)*0.1+$O$8</f>
        <v>-7.8930651715867746E-5</v>
      </c>
      <c r="S765" s="4">
        <f>SUM($R$235:R765)</f>
        <v>1.484473495363201E-2</v>
      </c>
      <c r="T765">
        <f t="shared" si="191"/>
        <v>7.8980552030979528E-5</v>
      </c>
      <c r="U765">
        <f t="shared" si="192"/>
        <v>1.4882398949037432E-2</v>
      </c>
      <c r="X765" s="1"/>
    </row>
    <row r="766" spans="1:24" x14ac:dyDescent="0.3">
      <c r="A766" s="7"/>
      <c r="B766">
        <f t="shared" si="177"/>
        <v>71.20000000000023</v>
      </c>
      <c r="C766">
        <f t="shared" si="178"/>
        <v>0</v>
      </c>
      <c r="D766">
        <f t="shared" si="179"/>
        <v>1176.2747803310458</v>
      </c>
      <c r="E766">
        <f t="shared" si="180"/>
        <v>-484.8505313587176</v>
      </c>
      <c r="F766">
        <f t="shared" si="181"/>
        <v>0</v>
      </c>
      <c r="G766">
        <f t="shared" si="182"/>
        <v>8387.9141925057047</v>
      </c>
      <c r="H766">
        <f t="shared" si="183"/>
        <v>20349.553699726857</v>
      </c>
      <c r="I766">
        <f t="shared" si="184"/>
        <v>22010.484780642739</v>
      </c>
      <c r="J766" s="41">
        <f t="shared" si="185"/>
        <v>1272.282357262601</v>
      </c>
      <c r="K766">
        <f t="shared" si="186"/>
        <v>8.3035909989646779</v>
      </c>
      <c r="L766">
        <f t="shared" si="187"/>
        <v>0</v>
      </c>
      <c r="M766" s="41">
        <f t="shared" si="188"/>
        <v>8.3035909989646779</v>
      </c>
      <c r="N766" s="5">
        <f t="shared" si="189"/>
        <v>-5.5515654569167378E-7</v>
      </c>
      <c r="O766" s="4">
        <f>SUM($N$54:N766)*0.1+$O$30</f>
        <v>-2.8626171537404095E-6</v>
      </c>
      <c r="P766" s="4">
        <f>SUM($O$235:O766)</f>
        <v>1.055269054580196E-3</v>
      </c>
      <c r="Q766" s="5">
        <f t="shared" si="190"/>
        <v>-1.3468411429865612E-6</v>
      </c>
      <c r="R766" s="4">
        <f>SUM($Q$54:Q766)*0.1+$O$8</f>
        <v>-7.9065335830166399E-5</v>
      </c>
      <c r="S766" s="4">
        <f>SUM($R$235:R766)</f>
        <v>1.4765669617801843E-2</v>
      </c>
      <c r="T766">
        <f t="shared" si="191"/>
        <v>7.9117140411581377E-5</v>
      </c>
      <c r="U766">
        <f t="shared" si="192"/>
        <v>1.4803330437426269E-2</v>
      </c>
      <c r="X766" s="1"/>
    </row>
    <row r="767" spans="1:24" x14ac:dyDescent="0.3">
      <c r="A767" s="7"/>
      <c r="B767">
        <f t="shared" si="177"/>
        <v>71.300000000000225</v>
      </c>
      <c r="C767">
        <f t="shared" si="178"/>
        <v>0</v>
      </c>
      <c r="D767">
        <f t="shared" si="179"/>
        <v>1176.2747803310458</v>
      </c>
      <c r="E767">
        <f t="shared" si="180"/>
        <v>-484.8505313587176</v>
      </c>
      <c r="F767">
        <f t="shared" si="181"/>
        <v>0</v>
      </c>
      <c r="G767">
        <f t="shared" si="182"/>
        <v>8339.429139369835</v>
      </c>
      <c r="H767">
        <f t="shared" si="183"/>
        <v>20231.92622169375</v>
      </c>
      <c r="I767">
        <f t="shared" si="184"/>
        <v>21883.256544916476</v>
      </c>
      <c r="J767" s="41">
        <f t="shared" si="185"/>
        <v>1272.282357262601</v>
      </c>
      <c r="K767">
        <f t="shared" si="186"/>
        <v>8.25559336313251</v>
      </c>
      <c r="L767">
        <f t="shared" si="187"/>
        <v>0</v>
      </c>
      <c r="M767" s="41">
        <f t="shared" si="188"/>
        <v>8.25559336313251</v>
      </c>
      <c r="N767" s="5">
        <f t="shared" si="189"/>
        <v>-5.5194754831773356E-7</v>
      </c>
      <c r="O767" s="4">
        <f>SUM($N$54:N767)*0.1+$O$30</f>
        <v>-2.9178119085721829E-6</v>
      </c>
      <c r="P767" s="4">
        <f>SUM($O$235:O767)</f>
        <v>1.0523512426716239E-3</v>
      </c>
      <c r="Q767" s="5">
        <f t="shared" si="190"/>
        <v>-1.3390559340675634E-6</v>
      </c>
      <c r="R767" s="4">
        <f>SUM($Q$54:Q767)*0.1+$O$8</f>
        <v>-7.9199241423573148E-5</v>
      </c>
      <c r="S767" s="4">
        <f>SUM($R$235:R767)</f>
        <v>1.4686470376378271E-2</v>
      </c>
      <c r="T767">
        <f t="shared" si="191"/>
        <v>7.9252971353780999E-5</v>
      </c>
      <c r="U767">
        <f t="shared" si="192"/>
        <v>1.4724124940185377E-2</v>
      </c>
      <c r="X767" s="1"/>
    </row>
    <row r="768" spans="1:24" x14ac:dyDescent="0.3">
      <c r="A768" s="7"/>
      <c r="B768">
        <f t="shared" si="177"/>
        <v>71.400000000000219</v>
      </c>
      <c r="C768">
        <f t="shared" si="178"/>
        <v>0</v>
      </c>
      <c r="D768">
        <f t="shared" si="179"/>
        <v>1176.2747803310458</v>
      </c>
      <c r="E768">
        <f t="shared" si="180"/>
        <v>-484.8505313587176</v>
      </c>
      <c r="F768">
        <f t="shared" si="181"/>
        <v>0</v>
      </c>
      <c r="G768">
        <f t="shared" si="182"/>
        <v>8290.9440862339652</v>
      </c>
      <c r="H768">
        <f t="shared" si="183"/>
        <v>20114.298743660642</v>
      </c>
      <c r="I768">
        <f t="shared" si="184"/>
        <v>21756.028309190213</v>
      </c>
      <c r="J768" s="41">
        <f t="shared" si="185"/>
        <v>1272.282357262601</v>
      </c>
      <c r="K768">
        <f t="shared" si="186"/>
        <v>8.2075957273003439</v>
      </c>
      <c r="L768">
        <f t="shared" si="187"/>
        <v>0</v>
      </c>
      <c r="M768" s="41">
        <f t="shared" si="188"/>
        <v>8.2075957273003439</v>
      </c>
      <c r="N768" s="5">
        <f t="shared" si="189"/>
        <v>-5.4873855094379334E-7</v>
      </c>
      <c r="O768" s="4">
        <f>SUM($N$54:N768)*0.1+$O$30</f>
        <v>-2.9726857636665621E-6</v>
      </c>
      <c r="P768" s="4">
        <f>SUM($O$235:O768)</f>
        <v>1.0493785569079574E-3</v>
      </c>
      <c r="Q768" s="5">
        <f t="shared" si="190"/>
        <v>-1.3312707251485658E-6</v>
      </c>
      <c r="R768" s="4">
        <f>SUM($Q$54:Q768)*0.1+$O$8</f>
        <v>-7.9332368496088019E-5</v>
      </c>
      <c r="S768" s="4">
        <f>SUM($R$235:R768)</f>
        <v>1.4607138007882183E-2</v>
      </c>
      <c r="T768">
        <f t="shared" si="191"/>
        <v>7.9388044136687258E-5</v>
      </c>
      <c r="U768">
        <f t="shared" si="192"/>
        <v>1.464478323967325E-2</v>
      </c>
      <c r="X768" s="1"/>
    </row>
    <row r="769" spans="1:24" x14ac:dyDescent="0.3">
      <c r="A769" s="7"/>
      <c r="B769">
        <f t="shared" si="177"/>
        <v>71.500000000000213</v>
      </c>
      <c r="C769">
        <f t="shared" si="178"/>
        <v>0</v>
      </c>
      <c r="D769">
        <f t="shared" si="179"/>
        <v>1176.2747803310458</v>
      </c>
      <c r="E769">
        <f t="shared" si="180"/>
        <v>-484.8505313587176</v>
      </c>
      <c r="F769">
        <f t="shared" si="181"/>
        <v>0</v>
      </c>
      <c r="G769">
        <f t="shared" si="182"/>
        <v>8242.4590330980973</v>
      </c>
      <c r="H769">
        <f t="shared" si="183"/>
        <v>19996.671265627534</v>
      </c>
      <c r="I769">
        <f t="shared" si="184"/>
        <v>21628.800073463954</v>
      </c>
      <c r="J769" s="41">
        <f t="shared" si="185"/>
        <v>1272.282357262601</v>
      </c>
      <c r="K769">
        <f t="shared" si="186"/>
        <v>8.1595980914681778</v>
      </c>
      <c r="L769">
        <f t="shared" si="187"/>
        <v>0</v>
      </c>
      <c r="M769" s="41">
        <f t="shared" si="188"/>
        <v>8.1595980914681778</v>
      </c>
      <c r="N769" s="5">
        <f t="shared" si="189"/>
        <v>-5.4552955356985323E-7</v>
      </c>
      <c r="O769" s="4">
        <f>SUM($N$54:N769)*0.1+$O$30</f>
        <v>-3.0272387190235475E-6</v>
      </c>
      <c r="P769" s="4">
        <f>SUM($O$235:O769)</f>
        <v>1.0463513181889338E-3</v>
      </c>
      <c r="Q769" s="5">
        <f t="shared" si="190"/>
        <v>-1.323485516229568E-6</v>
      </c>
      <c r="R769" s="4">
        <f>SUM($Q$54:Q769)*0.1+$O$8</f>
        <v>-7.9464717047711013E-5</v>
      </c>
      <c r="S769" s="4">
        <f>SUM($R$235:R769)</f>
        <v>1.4527673290834472E-2</v>
      </c>
      <c r="T769">
        <f t="shared" si="191"/>
        <v>7.9522358049385891E-5</v>
      </c>
      <c r="U769">
        <f t="shared" si="192"/>
        <v>1.4565306118523601E-2</v>
      </c>
      <c r="X769" s="1"/>
    </row>
    <row r="770" spans="1:24" x14ac:dyDescent="0.3">
      <c r="A770" s="7"/>
      <c r="B770">
        <f t="shared" si="177"/>
        <v>71.600000000000207</v>
      </c>
      <c r="C770">
        <f t="shared" si="178"/>
        <v>0</v>
      </c>
      <c r="D770">
        <f t="shared" si="179"/>
        <v>1176.2747803310458</v>
      </c>
      <c r="E770">
        <f t="shared" si="180"/>
        <v>-484.8505313587176</v>
      </c>
      <c r="F770">
        <f t="shared" si="181"/>
        <v>0</v>
      </c>
      <c r="G770">
        <f t="shared" si="182"/>
        <v>8193.9739799622275</v>
      </c>
      <c r="H770">
        <f t="shared" si="183"/>
        <v>19879.043787594455</v>
      </c>
      <c r="I770">
        <f t="shared" si="184"/>
        <v>21501.57183773772</v>
      </c>
      <c r="J770" s="41">
        <f t="shared" si="185"/>
        <v>1272.282357262601</v>
      </c>
      <c r="K770">
        <f t="shared" si="186"/>
        <v>8.1116004556360206</v>
      </c>
      <c r="L770">
        <f t="shared" si="187"/>
        <v>0</v>
      </c>
      <c r="M770" s="41">
        <f t="shared" si="188"/>
        <v>8.1116004556360206</v>
      </c>
      <c r="N770" s="5">
        <f t="shared" si="189"/>
        <v>-5.4232055619591301E-7</v>
      </c>
      <c r="O770" s="4">
        <f>SUM($N$54:N770)*0.1+$O$30</f>
        <v>-3.0814707746431391E-6</v>
      </c>
      <c r="P770" s="4">
        <f>SUM($O$235:O770)</f>
        <v>1.0432698474142907E-3</v>
      </c>
      <c r="Q770" s="5">
        <f t="shared" si="190"/>
        <v>-1.3157003073105722E-6</v>
      </c>
      <c r="R770" s="4">
        <f>SUM($Q$54:Q770)*0.1+$O$8</f>
        <v>-7.9596287078442048E-5</v>
      </c>
      <c r="S770" s="4">
        <f>SUM($R$235:R770)</f>
        <v>1.444807700375603E-2</v>
      </c>
      <c r="T770">
        <f t="shared" si="191"/>
        <v>7.9655912390787036E-5</v>
      </c>
      <c r="U770">
        <f t="shared" si="192"/>
        <v>1.4485694359642814E-2</v>
      </c>
      <c r="X770" s="1"/>
    </row>
    <row r="771" spans="1:24" x14ac:dyDescent="0.3">
      <c r="A771" s="7"/>
      <c r="B771">
        <f t="shared" si="177"/>
        <v>71.700000000000202</v>
      </c>
      <c r="C771">
        <f t="shared" si="178"/>
        <v>0</v>
      </c>
      <c r="D771">
        <f t="shared" si="179"/>
        <v>1176.2747803310458</v>
      </c>
      <c r="E771">
        <f t="shared" si="180"/>
        <v>-484.8505313587176</v>
      </c>
      <c r="F771">
        <f t="shared" si="181"/>
        <v>0</v>
      </c>
      <c r="G771">
        <f t="shared" si="182"/>
        <v>8145.4889268263578</v>
      </c>
      <c r="H771">
        <f t="shared" si="183"/>
        <v>19761.416309561348</v>
      </c>
      <c r="I771">
        <f t="shared" si="184"/>
        <v>21374.343602011457</v>
      </c>
      <c r="J771" s="41">
        <f t="shared" si="185"/>
        <v>1272.282357262601</v>
      </c>
      <c r="K771">
        <f t="shared" si="186"/>
        <v>8.0636028198038527</v>
      </c>
      <c r="L771">
        <f t="shared" si="187"/>
        <v>0</v>
      </c>
      <c r="M771" s="41">
        <f t="shared" si="188"/>
        <v>8.0636028198038527</v>
      </c>
      <c r="N771" s="5">
        <f t="shared" si="189"/>
        <v>-5.3911155882197279E-7</v>
      </c>
      <c r="O771" s="4">
        <f>SUM($N$54:N771)*0.1+$O$30</f>
        <v>-3.1353819305253362E-6</v>
      </c>
      <c r="P771" s="4">
        <f>SUM($O$235:O771)</f>
        <v>1.0401344654837653E-3</v>
      </c>
      <c r="Q771" s="5">
        <f t="shared" si="190"/>
        <v>-1.3079150983915744E-6</v>
      </c>
      <c r="R771" s="4">
        <f>SUM($Q$54:Q771)*0.1+$O$8</f>
        <v>-7.9727078588281205E-5</v>
      </c>
      <c r="S771" s="4">
        <f>SUM($R$235:R771)</f>
        <v>1.4368349925167749E-2</v>
      </c>
      <c r="T771">
        <f t="shared" si="191"/>
        <v>7.9788706469476184E-5</v>
      </c>
      <c r="U771">
        <f t="shared" si="192"/>
        <v>1.4405948746207424E-2</v>
      </c>
      <c r="X771" s="1"/>
    </row>
    <row r="772" spans="1:24" x14ac:dyDescent="0.3">
      <c r="A772" s="7"/>
      <c r="B772">
        <f t="shared" si="177"/>
        <v>71.800000000000196</v>
      </c>
      <c r="C772">
        <f t="shared" si="178"/>
        <v>0</v>
      </c>
      <c r="D772">
        <f t="shared" si="179"/>
        <v>1176.2747803310458</v>
      </c>
      <c r="E772">
        <f t="shared" si="180"/>
        <v>-484.8505313587176</v>
      </c>
      <c r="F772">
        <f t="shared" si="181"/>
        <v>0</v>
      </c>
      <c r="G772">
        <f t="shared" si="182"/>
        <v>8097.0038736904899</v>
      </c>
      <c r="H772">
        <f t="shared" si="183"/>
        <v>19643.788831528258</v>
      </c>
      <c r="I772">
        <f t="shared" si="184"/>
        <v>21247.115366285212</v>
      </c>
      <c r="J772" s="41">
        <f t="shared" si="185"/>
        <v>1272.282357262601</v>
      </c>
      <c r="K772">
        <f t="shared" si="186"/>
        <v>8.0156051839716937</v>
      </c>
      <c r="L772">
        <f t="shared" si="187"/>
        <v>0</v>
      </c>
      <c r="M772" s="41">
        <f t="shared" si="188"/>
        <v>8.0156051839716937</v>
      </c>
      <c r="N772" s="5">
        <f t="shared" si="189"/>
        <v>-5.3590256144803268E-7</v>
      </c>
      <c r="O772" s="4">
        <f>SUM($N$54:N772)*0.1+$O$30</f>
        <v>-3.1889721866701394E-6</v>
      </c>
      <c r="P772" s="4">
        <f>SUM($O$235:O772)</f>
        <v>1.0369454932970953E-3</v>
      </c>
      <c r="Q772" s="5">
        <f t="shared" si="190"/>
        <v>-1.3001298894725778E-6</v>
      </c>
      <c r="R772" s="4">
        <f>SUM($Q$54:Q772)*0.1+$O$8</f>
        <v>-7.9857091577228458E-5</v>
      </c>
      <c r="S772" s="4">
        <f>SUM($R$235:R772)</f>
        <v>1.4288492833590519E-2</v>
      </c>
      <c r="T772">
        <f t="shared" si="191"/>
        <v>7.9920739603567281E-5</v>
      </c>
      <c r="U772">
        <f t="shared" si="192"/>
        <v>1.4326070061661599E-2</v>
      </c>
      <c r="X772" s="1"/>
    </row>
    <row r="773" spans="1:24" x14ac:dyDescent="0.3">
      <c r="A773" s="7"/>
      <c r="B773">
        <f t="shared" si="177"/>
        <v>71.90000000000019</v>
      </c>
      <c r="C773">
        <f t="shared" si="178"/>
        <v>0</v>
      </c>
      <c r="D773">
        <f t="shared" si="179"/>
        <v>1176.2747803310458</v>
      </c>
      <c r="E773">
        <f t="shared" si="180"/>
        <v>-484.8505313587176</v>
      </c>
      <c r="F773">
        <f t="shared" si="181"/>
        <v>0</v>
      </c>
      <c r="G773">
        <f t="shared" si="182"/>
        <v>8048.5188205546219</v>
      </c>
      <c r="H773">
        <f t="shared" si="183"/>
        <v>19526.16135349515</v>
      </c>
      <c r="I773">
        <f t="shared" si="184"/>
        <v>21119.887130558949</v>
      </c>
      <c r="J773" s="41">
        <f t="shared" si="185"/>
        <v>1272.282357262601</v>
      </c>
      <c r="K773">
        <f t="shared" si="186"/>
        <v>7.9676075481395259</v>
      </c>
      <c r="L773">
        <f t="shared" si="187"/>
        <v>0</v>
      </c>
      <c r="M773" s="41">
        <f t="shared" si="188"/>
        <v>7.9676075481395259</v>
      </c>
      <c r="N773" s="5">
        <f t="shared" si="189"/>
        <v>-5.3269356407409256E-7</v>
      </c>
      <c r="O773" s="4">
        <f>SUM($N$54:N773)*0.1+$O$30</f>
        <v>-3.2422415430775485E-6</v>
      </c>
      <c r="P773" s="4">
        <f>SUM($O$235:O773)</f>
        <v>1.0337032517540178E-3</v>
      </c>
      <c r="Q773" s="5">
        <f t="shared" si="190"/>
        <v>-1.2923446805535801E-6</v>
      </c>
      <c r="R773" s="4">
        <f>SUM($Q$54:Q773)*0.1+$O$8</f>
        <v>-7.9986326045283806E-5</v>
      </c>
      <c r="S773" s="4">
        <f>SUM($R$235:R773)</f>
        <v>1.4208506507545236E-2</v>
      </c>
      <c r="T773">
        <f t="shared" si="191"/>
        <v>8.0052011120559008E-5</v>
      </c>
      <c r="U773">
        <f t="shared" si="192"/>
        <v>1.4246059089714677E-2</v>
      </c>
      <c r="X773" s="1"/>
    </row>
    <row r="774" spans="1:24" x14ac:dyDescent="0.3">
      <c r="A774" s="7"/>
      <c r="B774">
        <f t="shared" si="177"/>
        <v>72.000000000000185</v>
      </c>
      <c r="C774">
        <f t="shared" si="178"/>
        <v>0</v>
      </c>
      <c r="D774">
        <f t="shared" si="179"/>
        <v>1176.2747803310458</v>
      </c>
      <c r="E774">
        <f t="shared" si="180"/>
        <v>-484.8505313587176</v>
      </c>
      <c r="F774">
        <f t="shared" si="181"/>
        <v>0</v>
      </c>
      <c r="G774">
        <f t="shared" si="182"/>
        <v>8000.033767418754</v>
      </c>
      <c r="H774">
        <f t="shared" si="183"/>
        <v>19408.533875462072</v>
      </c>
      <c r="I774">
        <f t="shared" si="184"/>
        <v>20992.658894832715</v>
      </c>
      <c r="J774" s="41">
        <f t="shared" si="185"/>
        <v>1272.282357262601</v>
      </c>
      <c r="K774">
        <f t="shared" si="186"/>
        <v>7.9196099123073695</v>
      </c>
      <c r="L774">
        <f t="shared" si="187"/>
        <v>0</v>
      </c>
      <c r="M774" s="41">
        <f t="shared" si="188"/>
        <v>7.9196099123073695</v>
      </c>
      <c r="N774" s="5">
        <f t="shared" si="189"/>
        <v>-5.2948456670015256E-7</v>
      </c>
      <c r="O774" s="4">
        <f>SUM($N$54:N774)*0.1+$O$30</f>
        <v>-3.2951899997475642E-6</v>
      </c>
      <c r="P774" s="4">
        <f>SUM($O$235:O774)</f>
        <v>1.0304080617542701E-3</v>
      </c>
      <c r="Q774" s="5">
        <f t="shared" si="190"/>
        <v>-1.2845594716345842E-6</v>
      </c>
      <c r="R774" s="4">
        <f>SUM($Q$54:Q774)*0.1+$O$8</f>
        <v>-8.0114781992447276E-5</v>
      </c>
      <c r="S774" s="4">
        <f>SUM($R$235:R774)</f>
        <v>1.4128391725552789E-2</v>
      </c>
      <c r="T774">
        <f t="shared" si="191"/>
        <v>8.0182520357193748E-5</v>
      </c>
      <c r="U774">
        <f t="shared" si="192"/>
        <v>1.4165916614338683E-2</v>
      </c>
      <c r="X774" s="1"/>
    </row>
    <row r="775" spans="1:24" x14ac:dyDescent="0.3">
      <c r="A775" s="7"/>
      <c r="B775">
        <f t="shared" si="177"/>
        <v>72.100000000000179</v>
      </c>
      <c r="C775">
        <f t="shared" si="178"/>
        <v>0</v>
      </c>
      <c r="D775">
        <f t="shared" si="179"/>
        <v>1176.2747803310458</v>
      </c>
      <c r="E775">
        <f t="shared" si="180"/>
        <v>-484.8505313587176</v>
      </c>
      <c r="F775">
        <f t="shared" si="181"/>
        <v>0</v>
      </c>
      <c r="G775">
        <f t="shared" si="182"/>
        <v>7951.5487142828824</v>
      </c>
      <c r="H775">
        <f t="shared" si="183"/>
        <v>19290.906397428964</v>
      </c>
      <c r="I775">
        <f t="shared" si="184"/>
        <v>20865.430659106452</v>
      </c>
      <c r="J775" s="41">
        <f t="shared" si="185"/>
        <v>1272.282357262601</v>
      </c>
      <c r="K775">
        <f t="shared" si="186"/>
        <v>7.8716122764752017</v>
      </c>
      <c r="L775">
        <f t="shared" si="187"/>
        <v>0</v>
      </c>
      <c r="M775" s="41">
        <f t="shared" si="188"/>
        <v>7.8716122764752017</v>
      </c>
      <c r="N775" s="5">
        <f t="shared" si="189"/>
        <v>-5.2627556932621213E-7</v>
      </c>
      <c r="O775" s="4">
        <f>SUM($N$54:N775)*0.1+$O$30</f>
        <v>-3.3478175566801849E-6</v>
      </c>
      <c r="P775" s="4">
        <f>SUM($O$235:O775)</f>
        <v>1.0270602441975899E-3</v>
      </c>
      <c r="Q775" s="5">
        <f t="shared" si="190"/>
        <v>-1.2767742627155864E-6</v>
      </c>
      <c r="R775" s="4">
        <f>SUM($Q$54:Q775)*0.1+$O$8</f>
        <v>-8.0242459418718843E-5</v>
      </c>
      <c r="S775" s="4">
        <f>SUM($R$235:R775)</f>
        <v>1.4048149266134069E-2</v>
      </c>
      <c r="T775">
        <f t="shared" si="191"/>
        <v>8.0312266659318974E-5</v>
      </c>
      <c r="U775">
        <f t="shared" si="192"/>
        <v>1.4085643419765899E-2</v>
      </c>
      <c r="X775" s="1"/>
    </row>
    <row r="776" spans="1:24" x14ac:dyDescent="0.3">
      <c r="A776" s="7"/>
      <c r="B776">
        <f t="shared" si="177"/>
        <v>72.200000000000173</v>
      </c>
      <c r="C776">
        <f t="shared" si="178"/>
        <v>0</v>
      </c>
      <c r="D776">
        <f t="shared" si="179"/>
        <v>1176.2747803310458</v>
      </c>
      <c r="E776">
        <f t="shared" si="180"/>
        <v>-484.8505313587176</v>
      </c>
      <c r="F776">
        <f t="shared" si="181"/>
        <v>0</v>
      </c>
      <c r="G776">
        <f t="shared" si="182"/>
        <v>7903.0636611470145</v>
      </c>
      <c r="H776">
        <f t="shared" si="183"/>
        <v>19173.27891939586</v>
      </c>
      <c r="I776">
        <f t="shared" si="184"/>
        <v>20738.202423380193</v>
      </c>
      <c r="J776" s="41">
        <f t="shared" si="185"/>
        <v>1272.282357262601</v>
      </c>
      <c r="K776">
        <f t="shared" si="186"/>
        <v>7.8236146406430356</v>
      </c>
      <c r="L776">
        <f t="shared" si="187"/>
        <v>0</v>
      </c>
      <c r="M776" s="41">
        <f t="shared" si="188"/>
        <v>7.8236146406430356</v>
      </c>
      <c r="N776" s="5">
        <f t="shared" si="189"/>
        <v>-5.2306657195227212E-7</v>
      </c>
      <c r="O776" s="4">
        <f>SUM($N$54:N776)*0.1+$O$30</f>
        <v>-3.4001242138754123E-6</v>
      </c>
      <c r="P776" s="4">
        <f>SUM($O$235:O776)</f>
        <v>1.0236601199837144E-3</v>
      </c>
      <c r="Q776" s="5">
        <f t="shared" si="190"/>
        <v>-1.268989053796589E-6</v>
      </c>
      <c r="R776" s="4">
        <f>SUM($Q$54:Q776)*0.1+$O$8</f>
        <v>-8.0369358324098531E-5</v>
      </c>
      <c r="S776" s="4">
        <f>SUM($R$235:R776)</f>
        <v>1.3967779907809971E-2</v>
      </c>
      <c r="T776">
        <f t="shared" si="191"/>
        <v>8.044124938175144E-5</v>
      </c>
      <c r="U776">
        <f t="shared" si="192"/>
        <v>1.400524029048645E-2</v>
      </c>
      <c r="X776" s="1"/>
    </row>
    <row r="777" spans="1:24" x14ac:dyDescent="0.3">
      <c r="A777" s="7"/>
      <c r="B777">
        <f t="shared" si="177"/>
        <v>72.300000000000168</v>
      </c>
      <c r="C777">
        <f t="shared" si="178"/>
        <v>0</v>
      </c>
      <c r="D777">
        <f t="shared" si="179"/>
        <v>1176.2747803310458</v>
      </c>
      <c r="E777">
        <f t="shared" si="180"/>
        <v>-484.8505313587176</v>
      </c>
      <c r="F777">
        <f t="shared" si="181"/>
        <v>0</v>
      </c>
      <c r="G777">
        <f t="shared" si="182"/>
        <v>7854.5786080111466</v>
      </c>
      <c r="H777">
        <f t="shared" si="183"/>
        <v>19055.651441362752</v>
      </c>
      <c r="I777">
        <f t="shared" si="184"/>
        <v>20610.974187653934</v>
      </c>
      <c r="J777" s="41">
        <f t="shared" si="185"/>
        <v>1272.282357262601</v>
      </c>
      <c r="K777">
        <f t="shared" si="186"/>
        <v>7.7756170048108695</v>
      </c>
      <c r="L777">
        <f t="shared" si="187"/>
        <v>0</v>
      </c>
      <c r="M777" s="41">
        <f t="shared" si="188"/>
        <v>7.7756170048108695</v>
      </c>
      <c r="N777" s="5">
        <f t="shared" si="189"/>
        <v>-5.1985757457833201E-7</v>
      </c>
      <c r="O777" s="4">
        <f>SUM($N$54:N777)*0.1+$O$30</f>
        <v>-3.4521099713332454E-6</v>
      </c>
      <c r="P777" s="4">
        <f>SUM($O$235:O777)</f>
        <v>1.0202080100123812E-3</v>
      </c>
      <c r="Q777" s="5">
        <f t="shared" si="190"/>
        <v>-1.2612038448775912E-6</v>
      </c>
      <c r="R777" s="4">
        <f>SUM($Q$54:Q777)*0.1+$O$8</f>
        <v>-8.0495478708586261E-5</v>
      </c>
      <c r="S777" s="4">
        <f>SUM($R$235:R777)</f>
        <v>1.3887284429101384E-2</v>
      </c>
      <c r="T777">
        <f t="shared" si="191"/>
        <v>8.0569467888143845E-5</v>
      </c>
      <c r="U777">
        <f t="shared" si="192"/>
        <v>1.392470801124588E-2</v>
      </c>
      <c r="X777" s="1"/>
    </row>
    <row r="778" spans="1:24" x14ac:dyDescent="0.3">
      <c r="A778" s="7"/>
      <c r="B778">
        <f t="shared" si="177"/>
        <v>72.400000000000162</v>
      </c>
      <c r="C778">
        <f t="shared" si="178"/>
        <v>0</v>
      </c>
      <c r="D778">
        <f t="shared" si="179"/>
        <v>1176.2747803310458</v>
      </c>
      <c r="E778">
        <f t="shared" si="180"/>
        <v>-484.8505313587176</v>
      </c>
      <c r="F778">
        <f t="shared" si="181"/>
        <v>0</v>
      </c>
      <c r="G778">
        <f t="shared" si="182"/>
        <v>7806.093554875275</v>
      </c>
      <c r="H778">
        <f t="shared" si="183"/>
        <v>18938.023963329688</v>
      </c>
      <c r="I778">
        <f t="shared" si="184"/>
        <v>20483.745951927707</v>
      </c>
      <c r="J778" s="41">
        <f t="shared" si="185"/>
        <v>1272.282357262601</v>
      </c>
      <c r="K778">
        <f t="shared" si="186"/>
        <v>7.7276193689787158</v>
      </c>
      <c r="L778">
        <f t="shared" si="187"/>
        <v>0</v>
      </c>
      <c r="M778" s="41">
        <f t="shared" si="188"/>
        <v>7.7276193689787158</v>
      </c>
      <c r="N778" s="5">
        <f t="shared" si="189"/>
        <v>-5.1664857720439168E-7</v>
      </c>
      <c r="O778" s="4">
        <f>SUM($N$54:N778)*0.1+$O$30</f>
        <v>-3.5037748290536848E-6</v>
      </c>
      <c r="P778" s="4">
        <f>SUM($O$235:O778)</f>
        <v>1.0167042351833275E-3</v>
      </c>
      <c r="Q778" s="5">
        <f t="shared" si="190"/>
        <v>-1.2534186359585964E-6</v>
      </c>
      <c r="R778" s="4">
        <f>SUM($Q$54:Q778)*0.1+$O$8</f>
        <v>-8.0620820572182113E-5</v>
      </c>
      <c r="S778" s="4">
        <f>SUM($R$235:R778)</f>
        <v>1.3806663608529203E-2</v>
      </c>
      <c r="T778">
        <f t="shared" si="191"/>
        <v>8.0696921550854048E-5</v>
      </c>
      <c r="U778">
        <f t="shared" si="192"/>
        <v>1.3844047367042788E-2</v>
      </c>
      <c r="X778" s="1"/>
    </row>
    <row r="779" spans="1:24" x14ac:dyDescent="0.3">
      <c r="A779" s="7"/>
      <c r="B779">
        <f t="shared" si="177"/>
        <v>72.500000000000156</v>
      </c>
      <c r="C779">
        <f t="shared" si="178"/>
        <v>0</v>
      </c>
      <c r="D779">
        <f t="shared" si="179"/>
        <v>1176.2747803310458</v>
      </c>
      <c r="E779">
        <f t="shared" si="180"/>
        <v>-484.8505313587176</v>
      </c>
      <c r="F779">
        <f t="shared" si="181"/>
        <v>0</v>
      </c>
      <c r="G779">
        <f t="shared" si="182"/>
        <v>7757.6085017394071</v>
      </c>
      <c r="H779">
        <f t="shared" si="183"/>
        <v>18820.39648529658</v>
      </c>
      <c r="I779">
        <f t="shared" si="184"/>
        <v>20356.517716201448</v>
      </c>
      <c r="J779" s="41">
        <f t="shared" si="185"/>
        <v>1272.282357262601</v>
      </c>
      <c r="K779">
        <f t="shared" si="186"/>
        <v>7.6796217331465497</v>
      </c>
      <c r="L779">
        <f t="shared" si="187"/>
        <v>0</v>
      </c>
      <c r="M779" s="41">
        <f t="shared" si="188"/>
        <v>7.6796217331465497</v>
      </c>
      <c r="N779" s="5">
        <f t="shared" si="189"/>
        <v>-5.1343957983045157E-7</v>
      </c>
      <c r="O779" s="4">
        <f>SUM($N$54:N779)*0.1+$O$30</f>
        <v>-3.5551187870367296E-6</v>
      </c>
      <c r="P779" s="4">
        <f>SUM($O$235:O779)</f>
        <v>1.0131491163962907E-3</v>
      </c>
      <c r="Q779" s="5">
        <f t="shared" si="190"/>
        <v>-1.2456334270395986E-6</v>
      </c>
      <c r="R779" s="4">
        <f>SUM($Q$54:Q779)*0.1+$O$8</f>
        <v>-8.0745383914886061E-5</v>
      </c>
      <c r="S779" s="4">
        <f>SUM($R$235:R779)</f>
        <v>1.3725918224614317E-2</v>
      </c>
      <c r="T779">
        <f t="shared" si="191"/>
        <v>8.0823609750816511E-5</v>
      </c>
      <c r="U779">
        <f t="shared" si="192"/>
        <v>1.3763259143126457E-2</v>
      </c>
      <c r="X779" s="1"/>
    </row>
    <row r="780" spans="1:24" x14ac:dyDescent="0.3">
      <c r="A780" s="7"/>
      <c r="B780">
        <f t="shared" si="177"/>
        <v>72.600000000000151</v>
      </c>
      <c r="C780">
        <f t="shared" si="178"/>
        <v>0</v>
      </c>
      <c r="D780">
        <f t="shared" si="179"/>
        <v>1176.2747803310458</v>
      </c>
      <c r="E780">
        <f t="shared" si="180"/>
        <v>-484.8505313587176</v>
      </c>
      <c r="F780">
        <f t="shared" si="181"/>
        <v>0</v>
      </c>
      <c r="G780">
        <f t="shared" si="182"/>
        <v>7709.1234486035391</v>
      </c>
      <c r="H780">
        <f t="shared" si="183"/>
        <v>18702.769007263472</v>
      </c>
      <c r="I780">
        <f t="shared" si="184"/>
        <v>20229.289480475185</v>
      </c>
      <c r="J780" s="41">
        <f t="shared" si="185"/>
        <v>1272.282357262601</v>
      </c>
      <c r="K780">
        <f t="shared" si="186"/>
        <v>7.6316240973143827</v>
      </c>
      <c r="L780">
        <f t="shared" si="187"/>
        <v>0</v>
      </c>
      <c r="M780" s="41">
        <f t="shared" si="188"/>
        <v>7.6316240973143827</v>
      </c>
      <c r="N780" s="5">
        <f t="shared" si="189"/>
        <v>-5.1023058245651145E-7</v>
      </c>
      <c r="O780" s="4">
        <f>SUM($N$54:N780)*0.1+$O$30</f>
        <v>-3.6061418452823806E-6</v>
      </c>
      <c r="P780" s="4">
        <f>SUM($O$235:O780)</f>
        <v>1.0095429745510082E-3</v>
      </c>
      <c r="Q780" s="5">
        <f t="shared" si="190"/>
        <v>-1.2378482181206008E-6</v>
      </c>
      <c r="R780" s="4">
        <f>SUM($Q$54:Q780)*0.1+$O$8</f>
        <v>-8.0869168736698131E-5</v>
      </c>
      <c r="S780" s="4">
        <f>SUM($R$235:R780)</f>
        <v>1.3645049055877618E-2</v>
      </c>
      <c r="T780">
        <f t="shared" si="191"/>
        <v>8.0949531877416378E-5</v>
      </c>
      <c r="U780">
        <f t="shared" si="192"/>
        <v>1.3682344124994517E-2</v>
      </c>
      <c r="X780" s="1"/>
    </row>
    <row r="781" spans="1:24" x14ac:dyDescent="0.3">
      <c r="A781" s="7"/>
      <c r="B781">
        <f t="shared" si="177"/>
        <v>72.700000000000145</v>
      </c>
      <c r="C781">
        <f t="shared" si="178"/>
        <v>0</v>
      </c>
      <c r="D781">
        <f t="shared" si="179"/>
        <v>1176.2747803310458</v>
      </c>
      <c r="E781">
        <f t="shared" si="180"/>
        <v>-484.8505313587176</v>
      </c>
      <c r="F781">
        <f t="shared" si="181"/>
        <v>0</v>
      </c>
      <c r="G781">
        <f t="shared" si="182"/>
        <v>7660.6383954676694</v>
      </c>
      <c r="H781">
        <f t="shared" si="183"/>
        <v>18585.141529230365</v>
      </c>
      <c r="I781">
        <f t="shared" si="184"/>
        <v>20102.061244748922</v>
      </c>
      <c r="J781" s="41">
        <f t="shared" si="185"/>
        <v>1272.282357262601</v>
      </c>
      <c r="K781">
        <f t="shared" si="186"/>
        <v>7.5836264614822149</v>
      </c>
      <c r="L781">
        <f t="shared" si="187"/>
        <v>0</v>
      </c>
      <c r="M781" s="41">
        <f t="shared" si="188"/>
        <v>7.5836264614822149</v>
      </c>
      <c r="N781" s="5">
        <f t="shared" si="189"/>
        <v>-5.0702158508257124E-7</v>
      </c>
      <c r="O781" s="4">
        <f>SUM($N$54:N781)*0.1+$O$30</f>
        <v>-3.6568440037906374E-6</v>
      </c>
      <c r="P781" s="4">
        <f>SUM($O$235:O781)</f>
        <v>1.0058861305472177E-3</v>
      </c>
      <c r="Q781" s="5">
        <f t="shared" si="190"/>
        <v>-1.230063009201603E-6</v>
      </c>
      <c r="R781" s="4">
        <f>SUM($Q$54:Q781)*0.1+$O$8</f>
        <v>-8.0992175037618297E-5</v>
      </c>
      <c r="S781" s="4">
        <f>SUM($R$235:R781)</f>
        <v>1.356405688084E-2</v>
      </c>
      <c r="T781">
        <f t="shared" si="191"/>
        <v>8.1074687328365694E-5</v>
      </c>
      <c r="U781">
        <f t="shared" si="192"/>
        <v>1.3601303098390617E-2</v>
      </c>
      <c r="X781" s="1"/>
    </row>
    <row r="782" spans="1:24" x14ac:dyDescent="0.3">
      <c r="A782" s="7"/>
      <c r="B782">
        <f t="shared" si="177"/>
        <v>72.800000000000139</v>
      </c>
      <c r="C782">
        <f t="shared" si="178"/>
        <v>0</v>
      </c>
      <c r="D782">
        <f t="shared" si="179"/>
        <v>1176.2747803310458</v>
      </c>
      <c r="E782">
        <f t="shared" si="180"/>
        <v>-484.8505313587176</v>
      </c>
      <c r="F782">
        <f t="shared" si="181"/>
        <v>0</v>
      </c>
      <c r="G782">
        <f t="shared" si="182"/>
        <v>7612.1533423318015</v>
      </c>
      <c r="H782">
        <f t="shared" si="183"/>
        <v>18467.514051197257</v>
      </c>
      <c r="I782">
        <f t="shared" si="184"/>
        <v>19974.833009022663</v>
      </c>
      <c r="J782" s="41">
        <f t="shared" si="185"/>
        <v>1272.282357262601</v>
      </c>
      <c r="K782">
        <f t="shared" si="186"/>
        <v>7.5356288256500488</v>
      </c>
      <c r="L782">
        <f t="shared" si="187"/>
        <v>0</v>
      </c>
      <c r="M782" s="41">
        <f t="shared" si="188"/>
        <v>7.5356288256500488</v>
      </c>
      <c r="N782" s="5">
        <f t="shared" si="189"/>
        <v>-5.0381258770863112E-7</v>
      </c>
      <c r="O782" s="4">
        <f>SUM($N$54:N782)*0.1+$O$30</f>
        <v>-3.7072252625615009E-6</v>
      </c>
      <c r="P782" s="4">
        <f>SUM($O$235:O782)</f>
        <v>1.0021789052846561E-3</v>
      </c>
      <c r="Q782" s="5">
        <f t="shared" si="190"/>
        <v>-1.2222778002826052E-6</v>
      </c>
      <c r="R782" s="4">
        <f>SUM($Q$54:Q782)*0.1+$O$8</f>
        <v>-8.1114402817646558E-5</v>
      </c>
      <c r="S782" s="4">
        <f>SUM($R$235:R782)</f>
        <v>1.3482942478022354E-2</v>
      </c>
      <c r="T782">
        <f t="shared" si="191"/>
        <v>8.1199075509582019E-5</v>
      </c>
      <c r="U782">
        <f t="shared" si="192"/>
        <v>1.3520136849302122E-2</v>
      </c>
      <c r="X782" s="1"/>
    </row>
    <row r="783" spans="1:24" x14ac:dyDescent="0.3">
      <c r="A783" s="7"/>
      <c r="B783">
        <f t="shared" si="177"/>
        <v>72.900000000000134</v>
      </c>
      <c r="C783">
        <f t="shared" si="178"/>
        <v>0</v>
      </c>
      <c r="D783">
        <f t="shared" si="179"/>
        <v>1176.2747803310458</v>
      </c>
      <c r="E783">
        <f t="shared" si="180"/>
        <v>-484.8505313587176</v>
      </c>
      <c r="F783">
        <f t="shared" si="181"/>
        <v>0</v>
      </c>
      <c r="G783">
        <f t="shared" si="182"/>
        <v>7563.6682891959317</v>
      </c>
      <c r="H783">
        <f t="shared" si="183"/>
        <v>18349.886573164193</v>
      </c>
      <c r="I783">
        <f t="shared" si="184"/>
        <v>19847.60477329644</v>
      </c>
      <c r="J783" s="41">
        <f t="shared" si="185"/>
        <v>1272.282357262601</v>
      </c>
      <c r="K783">
        <f t="shared" si="186"/>
        <v>7.4876311898178969</v>
      </c>
      <c r="L783">
        <f t="shared" si="187"/>
        <v>0</v>
      </c>
      <c r="M783" s="41">
        <f t="shared" si="188"/>
        <v>7.4876311898178969</v>
      </c>
      <c r="N783" s="5">
        <f t="shared" si="189"/>
        <v>-5.006035903346909E-7</v>
      </c>
      <c r="O783" s="4">
        <f>SUM($N$54:N783)*0.1+$O$30</f>
        <v>-3.7572856215949702E-6</v>
      </c>
      <c r="P783" s="4">
        <f>SUM($O$235:O783)</f>
        <v>9.9842161966306108E-4</v>
      </c>
      <c r="Q783" s="5">
        <f t="shared" si="190"/>
        <v>-1.2144925913636104E-6</v>
      </c>
      <c r="R783" s="4">
        <f>SUM($Q$54:Q783)*0.1+$O$8</f>
        <v>-8.1235852076782942E-5</v>
      </c>
      <c r="S783" s="4">
        <f>SUM($R$235:R783)</f>
        <v>1.3401706625945571E-2</v>
      </c>
      <c r="T783">
        <f t="shared" si="191"/>
        <v>8.1322695835069338E-5</v>
      </c>
      <c r="U783">
        <f t="shared" si="192"/>
        <v>1.3438846163957827E-2</v>
      </c>
      <c r="X783" s="1"/>
    </row>
    <row r="784" spans="1:24" x14ac:dyDescent="0.3">
      <c r="A784" s="7"/>
      <c r="B784">
        <f t="shared" si="177"/>
        <v>73.000000000000128</v>
      </c>
      <c r="C784">
        <f t="shared" si="178"/>
        <v>0</v>
      </c>
      <c r="D784">
        <f t="shared" si="179"/>
        <v>1176.2747803310458</v>
      </c>
      <c r="E784">
        <f t="shared" si="180"/>
        <v>-484.8505313587176</v>
      </c>
      <c r="F784">
        <f t="shared" si="181"/>
        <v>0</v>
      </c>
      <c r="G784">
        <f t="shared" si="182"/>
        <v>7515.183236060062</v>
      </c>
      <c r="H784">
        <f t="shared" si="183"/>
        <v>18232.259095131085</v>
      </c>
      <c r="I784">
        <f t="shared" si="184"/>
        <v>19720.376537570177</v>
      </c>
      <c r="J784" s="41">
        <f t="shared" si="185"/>
        <v>1272.282357262601</v>
      </c>
      <c r="K784">
        <f t="shared" si="186"/>
        <v>7.439633553985729</v>
      </c>
      <c r="L784">
        <f t="shared" si="187"/>
        <v>0</v>
      </c>
      <c r="M784" s="41">
        <f t="shared" si="188"/>
        <v>7.439633553985729</v>
      </c>
      <c r="N784" s="5">
        <f t="shared" si="189"/>
        <v>-4.9739459296075068E-7</v>
      </c>
      <c r="O784" s="4">
        <f>SUM($N$54:N784)*0.1+$O$30</f>
        <v>-3.8070250808910444E-6</v>
      </c>
      <c r="P784" s="4">
        <f>SUM($O$235:O784)</f>
        <v>9.9461459458216996E-4</v>
      </c>
      <c r="Q784" s="5">
        <f t="shared" si="190"/>
        <v>-1.2067073824446126E-6</v>
      </c>
      <c r="R784" s="4">
        <f>SUM($Q$54:Q784)*0.1+$O$8</f>
        <v>-8.1356522815027366E-5</v>
      </c>
      <c r="S784" s="4">
        <f>SUM($R$235:R784)</f>
        <v>1.3320350103130544E-2</v>
      </c>
      <c r="T784">
        <f t="shared" si="191"/>
        <v>8.1445547726800889E-5</v>
      </c>
      <c r="U784">
        <f t="shared" si="192"/>
        <v>1.3357431828825695E-2</v>
      </c>
      <c r="X784" s="1"/>
    </row>
    <row r="785" spans="1:24" x14ac:dyDescent="0.3">
      <c r="A785" s="7"/>
      <c r="B785">
        <f t="shared" si="177"/>
        <v>73.100000000000122</v>
      </c>
      <c r="C785">
        <f t="shared" si="178"/>
        <v>0</v>
      </c>
      <c r="D785">
        <f t="shared" si="179"/>
        <v>1176.2747803310458</v>
      </c>
      <c r="E785">
        <f t="shared" si="180"/>
        <v>-484.8505313587176</v>
      </c>
      <c r="F785">
        <f t="shared" si="181"/>
        <v>0</v>
      </c>
      <c r="G785">
        <f t="shared" si="182"/>
        <v>7466.698182924194</v>
      </c>
      <c r="H785">
        <f t="shared" si="183"/>
        <v>18114.631617097977</v>
      </c>
      <c r="I785">
        <f t="shared" si="184"/>
        <v>19593.148301843918</v>
      </c>
      <c r="J785" s="41">
        <f t="shared" si="185"/>
        <v>1272.282357262601</v>
      </c>
      <c r="K785">
        <f t="shared" si="186"/>
        <v>7.3916359181535638</v>
      </c>
      <c r="L785">
        <f t="shared" si="187"/>
        <v>0</v>
      </c>
      <c r="M785" s="41">
        <f t="shared" si="188"/>
        <v>7.3916359181535638</v>
      </c>
      <c r="N785" s="5">
        <f t="shared" si="189"/>
        <v>-4.9418559558681057E-7</v>
      </c>
      <c r="O785" s="4">
        <f>SUM($N$54:N785)*0.1+$O$30</f>
        <v>-3.8564436404497262E-6</v>
      </c>
      <c r="P785" s="4">
        <f>SUM($O$235:O785)</f>
        <v>9.9075815094172028E-4</v>
      </c>
      <c r="Q785" s="5">
        <f t="shared" si="190"/>
        <v>-1.1989221735256148E-6</v>
      </c>
      <c r="R785" s="4">
        <f>SUM($Q$54:Q785)*0.1+$O$8</f>
        <v>-8.1476415032379914E-5</v>
      </c>
      <c r="S785" s="4">
        <f>SUM($R$235:R785)</f>
        <v>1.3238873688098163E-2</v>
      </c>
      <c r="T785">
        <f t="shared" si="191"/>
        <v>8.1567630614604644E-5</v>
      </c>
      <c r="U785">
        <f t="shared" si="192"/>
        <v>1.3275894630610598E-2</v>
      </c>
      <c r="X785" s="1"/>
    </row>
    <row r="786" spans="1:24" x14ac:dyDescent="0.3">
      <c r="A786" s="7"/>
      <c r="B786">
        <f t="shared" si="177"/>
        <v>73.200000000000117</v>
      </c>
      <c r="C786">
        <f t="shared" si="178"/>
        <v>0</v>
      </c>
      <c r="D786">
        <f t="shared" si="179"/>
        <v>1176.2747803310458</v>
      </c>
      <c r="E786">
        <f t="shared" si="180"/>
        <v>-484.8505313587176</v>
      </c>
      <c r="F786">
        <f t="shared" si="181"/>
        <v>0</v>
      </c>
      <c r="G786">
        <f t="shared" si="182"/>
        <v>7418.2131297883243</v>
      </c>
      <c r="H786">
        <f t="shared" si="183"/>
        <v>17997.004139064869</v>
      </c>
      <c r="I786">
        <f t="shared" si="184"/>
        <v>19465.920066117655</v>
      </c>
      <c r="J786" s="41">
        <f t="shared" si="185"/>
        <v>1272.282357262601</v>
      </c>
      <c r="K786">
        <f t="shared" si="186"/>
        <v>7.3436382823213959</v>
      </c>
      <c r="L786">
        <f t="shared" si="187"/>
        <v>0</v>
      </c>
      <c r="M786" s="41">
        <f t="shared" si="188"/>
        <v>7.3436382823213959</v>
      </c>
      <c r="N786" s="5">
        <f t="shared" si="189"/>
        <v>-4.9097659821287035E-7</v>
      </c>
      <c r="O786" s="4">
        <f>SUM($N$54:N786)*0.1+$O$30</f>
        <v>-3.9055413002710129E-6</v>
      </c>
      <c r="P786" s="4">
        <f>SUM($O$235:O786)</f>
        <v>9.8685260964144917E-4</v>
      </c>
      <c r="Q786" s="5">
        <f t="shared" si="190"/>
        <v>-1.191136964606617E-6</v>
      </c>
      <c r="R786" s="4">
        <f>SUM($Q$54:Q786)*0.1+$O$8</f>
        <v>-8.1595528728840584E-5</v>
      </c>
      <c r="S786" s="4">
        <f>SUM($R$235:R786)</f>
        <v>1.3157278159369323E-2</v>
      </c>
      <c r="T786">
        <f t="shared" si="191"/>
        <v>8.1688943936050317E-5</v>
      </c>
      <c r="U786">
        <f t="shared" si="192"/>
        <v>1.3194235356252106E-2</v>
      </c>
      <c r="X786" s="1"/>
    </row>
    <row r="787" spans="1:24" x14ac:dyDescent="0.3">
      <c r="A787" s="7"/>
      <c r="B787">
        <f t="shared" si="177"/>
        <v>73.300000000000111</v>
      </c>
      <c r="C787">
        <f t="shared" si="178"/>
        <v>0</v>
      </c>
      <c r="D787">
        <f t="shared" si="179"/>
        <v>1176.2747803310458</v>
      </c>
      <c r="E787">
        <f t="shared" si="180"/>
        <v>-484.8505313587176</v>
      </c>
      <c r="F787">
        <f t="shared" si="181"/>
        <v>0</v>
      </c>
      <c r="G787">
        <f t="shared" si="182"/>
        <v>7369.7280766524564</v>
      </c>
      <c r="H787">
        <f t="shared" si="183"/>
        <v>17879.376661031794</v>
      </c>
      <c r="I787">
        <f t="shared" si="184"/>
        <v>19338.691830391424</v>
      </c>
      <c r="J787" s="41">
        <f t="shared" si="185"/>
        <v>1272.282357262601</v>
      </c>
      <c r="K787">
        <f t="shared" si="186"/>
        <v>7.2956406464892405</v>
      </c>
      <c r="L787">
        <f t="shared" si="187"/>
        <v>0</v>
      </c>
      <c r="M787" s="41">
        <f t="shared" si="188"/>
        <v>7.2956406464892405</v>
      </c>
      <c r="N787" s="5">
        <f t="shared" si="189"/>
        <v>-4.8776760083893024E-7</v>
      </c>
      <c r="O787" s="4">
        <f>SUM($N$54:N787)*0.1+$O$30</f>
        <v>-3.9543180603549062E-6</v>
      </c>
      <c r="P787" s="4">
        <f>SUM($O$235:O787)</f>
        <v>9.8289829158109418E-4</v>
      </c>
      <c r="Q787" s="5">
        <f t="shared" si="190"/>
        <v>-1.1833517556876215E-6</v>
      </c>
      <c r="R787" s="4">
        <f>SUM($Q$54:Q787)*0.1+$O$8</f>
        <v>-8.1713863904409349E-5</v>
      </c>
      <c r="S787" s="4">
        <f>SUM($R$235:R787)</f>
        <v>1.3075564295464914E-2</v>
      </c>
      <c r="T787">
        <f t="shared" si="191"/>
        <v>8.1809487136338783E-5</v>
      </c>
      <c r="U787">
        <f t="shared" si="192"/>
        <v>1.3112454792922258E-2</v>
      </c>
      <c r="X787" s="1"/>
    </row>
    <row r="788" spans="1:24" x14ac:dyDescent="0.3">
      <c r="A788" s="7"/>
      <c r="B788">
        <f t="shared" si="177"/>
        <v>73.400000000000105</v>
      </c>
      <c r="C788">
        <f t="shared" si="178"/>
        <v>0</v>
      </c>
      <c r="D788">
        <f t="shared" si="179"/>
        <v>1176.2747803310458</v>
      </c>
      <c r="E788">
        <f t="shared" si="180"/>
        <v>-484.8505313587176</v>
      </c>
      <c r="F788">
        <f t="shared" si="181"/>
        <v>0</v>
      </c>
      <c r="G788">
        <f t="shared" si="182"/>
        <v>7321.2430235165866</v>
      </c>
      <c r="H788">
        <f t="shared" si="183"/>
        <v>17761.749182998687</v>
      </c>
      <c r="I788">
        <f t="shared" si="184"/>
        <v>19211.463594665162</v>
      </c>
      <c r="J788" s="41">
        <f t="shared" si="185"/>
        <v>1272.282357262601</v>
      </c>
      <c r="K788">
        <f t="shared" si="186"/>
        <v>7.2476430106570735</v>
      </c>
      <c r="L788">
        <f t="shared" si="187"/>
        <v>0</v>
      </c>
      <c r="M788" s="41">
        <f t="shared" si="188"/>
        <v>7.2476430106570735</v>
      </c>
      <c r="N788" s="5">
        <f t="shared" si="189"/>
        <v>-4.8455860346499002E-7</v>
      </c>
      <c r="O788" s="4">
        <f>SUM($N$54:N788)*0.1+$O$30</f>
        <v>-4.0027739207014054E-6</v>
      </c>
      <c r="P788" s="4">
        <f>SUM($O$235:O788)</f>
        <v>9.7889551766039288E-4</v>
      </c>
      <c r="Q788" s="5">
        <f t="shared" si="190"/>
        <v>-1.1755665467686237E-6</v>
      </c>
      <c r="R788" s="4">
        <f>SUM($Q$54:Q788)*0.1+$O$8</f>
        <v>-8.183142055908621E-5</v>
      </c>
      <c r="S788" s="4">
        <f>SUM($R$235:R788)</f>
        <v>1.2993732874905827E-2</v>
      </c>
      <c r="T788">
        <f t="shared" si="191"/>
        <v>8.1929259668193531E-5</v>
      </c>
      <c r="U788">
        <f t="shared" si="192"/>
        <v>1.3030553728023381E-2</v>
      </c>
      <c r="X788" s="1"/>
    </row>
    <row r="789" spans="1:24" x14ac:dyDescent="0.3">
      <c r="A789" s="7"/>
      <c r="B789">
        <f t="shared" si="177"/>
        <v>73.500000000000099</v>
      </c>
      <c r="C789">
        <f t="shared" si="178"/>
        <v>0</v>
      </c>
      <c r="D789">
        <f t="shared" si="179"/>
        <v>1176.2747803310458</v>
      </c>
      <c r="E789">
        <f t="shared" si="180"/>
        <v>-484.8505313587176</v>
      </c>
      <c r="F789">
        <f t="shared" si="181"/>
        <v>0</v>
      </c>
      <c r="G789">
        <f t="shared" si="182"/>
        <v>7272.7579703807169</v>
      </c>
      <c r="H789">
        <f t="shared" si="183"/>
        <v>17644.121704965593</v>
      </c>
      <c r="I789">
        <f t="shared" si="184"/>
        <v>19084.235358938913</v>
      </c>
      <c r="J789" s="41">
        <f t="shared" si="185"/>
        <v>1272.282357262601</v>
      </c>
      <c r="K789">
        <f t="shared" si="186"/>
        <v>7.1996453748249118</v>
      </c>
      <c r="L789">
        <f t="shared" si="187"/>
        <v>0</v>
      </c>
      <c r="M789" s="41">
        <f t="shared" si="188"/>
        <v>7.1996453748249118</v>
      </c>
      <c r="N789" s="5">
        <f t="shared" si="189"/>
        <v>-4.813496060910498E-7</v>
      </c>
      <c r="O789" s="4">
        <f>SUM($N$54:N789)*0.1+$O$30</f>
        <v>-4.0509088813105104E-6</v>
      </c>
      <c r="P789" s="4">
        <f>SUM($O$235:O789)</f>
        <v>9.7484460877908237E-4</v>
      </c>
      <c r="Q789" s="5">
        <f t="shared" si="190"/>
        <v>-1.1677813378496268E-6</v>
      </c>
      <c r="R789" s="4">
        <f>SUM($Q$54:Q789)*0.1+$O$8</f>
        <v>-8.1948198692871166E-5</v>
      </c>
      <c r="S789" s="4">
        <f>SUM($R$235:R789)</f>
        <v>1.2911784676212956E-2</v>
      </c>
      <c r="T789">
        <f t="shared" si="191"/>
        <v>8.204826099175395E-5</v>
      </c>
      <c r="U789">
        <f t="shared" si="192"/>
        <v>1.2948532949185918E-2</v>
      </c>
      <c r="X789" s="1"/>
    </row>
    <row r="790" spans="1:24" x14ac:dyDescent="0.3">
      <c r="A790" s="7"/>
      <c r="B790">
        <f t="shared" si="177"/>
        <v>73.600000000000094</v>
      </c>
      <c r="C790">
        <f t="shared" si="178"/>
        <v>0</v>
      </c>
      <c r="D790">
        <f t="shared" si="179"/>
        <v>1176.2747803310458</v>
      </c>
      <c r="E790">
        <f t="shared" si="180"/>
        <v>-484.8505313587176</v>
      </c>
      <c r="F790">
        <f t="shared" si="181"/>
        <v>0</v>
      </c>
      <c r="G790">
        <f t="shared" si="182"/>
        <v>7224.2729172448489</v>
      </c>
      <c r="H790">
        <f t="shared" si="183"/>
        <v>17526.494226932486</v>
      </c>
      <c r="I790">
        <f t="shared" si="184"/>
        <v>18957.00712321265</v>
      </c>
      <c r="J790" s="41">
        <f t="shared" si="185"/>
        <v>1272.282357262601</v>
      </c>
      <c r="K790">
        <f t="shared" si="186"/>
        <v>7.151647738992744</v>
      </c>
      <c r="L790">
        <f t="shared" si="187"/>
        <v>0</v>
      </c>
      <c r="M790" s="41">
        <f t="shared" si="188"/>
        <v>7.151647738992744</v>
      </c>
      <c r="N790" s="5">
        <f t="shared" si="189"/>
        <v>-4.7814060871710969E-7</v>
      </c>
      <c r="O790" s="4">
        <f>SUM($N$54:N790)*0.1+$O$30</f>
        <v>-4.0987229421822212E-6</v>
      </c>
      <c r="P790" s="4">
        <f>SUM($O$235:O790)</f>
        <v>9.7074588583690011E-4</v>
      </c>
      <c r="Q790" s="5">
        <f t="shared" si="190"/>
        <v>-1.1599961289306292E-6</v>
      </c>
      <c r="R790" s="4">
        <f>SUM($Q$54:Q790)*0.1+$O$8</f>
        <v>-8.2064198305764244E-5</v>
      </c>
      <c r="S790" s="4">
        <f>SUM($R$235:R790)</f>
        <v>1.2829720477907192E-2</v>
      </c>
      <c r="T790">
        <f t="shared" si="191"/>
        <v>8.2166490574470626E-5</v>
      </c>
      <c r="U790">
        <f t="shared" si="192"/>
        <v>1.2866393244266259E-2</v>
      </c>
      <c r="X790" s="1"/>
    </row>
    <row r="791" spans="1:24" x14ac:dyDescent="0.3">
      <c r="A791" s="7"/>
      <c r="B791">
        <f t="shared" si="177"/>
        <v>73.700000000000088</v>
      </c>
      <c r="C791">
        <f t="shared" si="178"/>
        <v>0</v>
      </c>
      <c r="D791">
        <f t="shared" si="179"/>
        <v>1176.2747803310458</v>
      </c>
      <c r="E791">
        <f t="shared" si="180"/>
        <v>-484.8505313587176</v>
      </c>
      <c r="F791">
        <f t="shared" si="181"/>
        <v>0</v>
      </c>
      <c r="G791">
        <f t="shared" si="182"/>
        <v>7175.7878641089792</v>
      </c>
      <c r="H791">
        <f t="shared" si="183"/>
        <v>17408.866748899411</v>
      </c>
      <c r="I791">
        <f t="shared" si="184"/>
        <v>18829.778887486416</v>
      </c>
      <c r="J791" s="41">
        <f t="shared" si="185"/>
        <v>1272.282357262601</v>
      </c>
      <c r="K791">
        <f t="shared" si="186"/>
        <v>7.1036501031605876</v>
      </c>
      <c r="L791">
        <f t="shared" si="187"/>
        <v>0</v>
      </c>
      <c r="M791" s="41">
        <f t="shared" si="188"/>
        <v>7.1036501031605876</v>
      </c>
      <c r="N791" s="5">
        <f t="shared" si="189"/>
        <v>-4.7493161134316952E-7</v>
      </c>
      <c r="O791" s="4">
        <f>SUM($N$54:N791)*0.1+$O$30</f>
        <v>-4.1462161033165386E-6</v>
      </c>
      <c r="P791" s="4">
        <f>SUM($O$235:O791)</f>
        <v>9.6659966973358354E-4</v>
      </c>
      <c r="Q791" s="5">
        <f t="shared" si="190"/>
        <v>-1.1522109200116335E-6</v>
      </c>
      <c r="R791" s="4">
        <f>SUM($Q$54:Q791)*0.1+$O$8</f>
        <v>-8.2179419397765445E-5</v>
      </c>
      <c r="S791" s="4">
        <f>SUM($R$235:R791)</f>
        <v>1.2747541058509428E-2</v>
      </c>
      <c r="T791">
        <f t="shared" si="191"/>
        <v>8.2283947891002585E-5</v>
      </c>
      <c r="U791">
        <f t="shared" si="192"/>
        <v>1.2784135401344619E-2</v>
      </c>
      <c r="X791" s="1"/>
    </row>
    <row r="792" spans="1:24" x14ac:dyDescent="0.3">
      <c r="A792" s="7"/>
      <c r="B792">
        <f t="shared" si="177"/>
        <v>73.800000000000082</v>
      </c>
      <c r="C792">
        <f t="shared" si="178"/>
        <v>0</v>
      </c>
      <c r="D792">
        <f t="shared" si="179"/>
        <v>1176.2747803310458</v>
      </c>
      <c r="E792">
        <f t="shared" si="180"/>
        <v>-484.8505313587176</v>
      </c>
      <c r="F792">
        <f t="shared" si="181"/>
        <v>0</v>
      </c>
      <c r="G792">
        <f t="shared" si="182"/>
        <v>7127.3028109731094</v>
      </c>
      <c r="H792">
        <f t="shared" si="183"/>
        <v>17291.239270866303</v>
      </c>
      <c r="I792">
        <f t="shared" si="184"/>
        <v>18702.550651760157</v>
      </c>
      <c r="J792" s="41">
        <f t="shared" si="185"/>
        <v>1272.282357262601</v>
      </c>
      <c r="K792">
        <f t="shared" si="186"/>
        <v>7.0556524673284216</v>
      </c>
      <c r="L792">
        <f t="shared" si="187"/>
        <v>0</v>
      </c>
      <c r="M792" s="41">
        <f t="shared" si="188"/>
        <v>7.0556524673284216</v>
      </c>
      <c r="N792" s="5">
        <f t="shared" si="189"/>
        <v>-4.717226139692293E-7</v>
      </c>
      <c r="O792" s="4">
        <f>SUM($N$54:N792)*0.1+$O$30</f>
        <v>-4.193388364713461E-6</v>
      </c>
      <c r="P792" s="4">
        <f>SUM($O$235:O792)</f>
        <v>9.6240628136887011E-4</v>
      </c>
      <c r="Q792" s="5">
        <f t="shared" si="190"/>
        <v>-1.1444257110926357E-6</v>
      </c>
      <c r="R792" s="4">
        <f>SUM($Q$54:Q792)*0.1+$O$8</f>
        <v>-8.2293861968874688E-5</v>
      </c>
      <c r="S792" s="4">
        <f>SUM($R$235:R792)</f>
        <v>1.2665247196540552E-2</v>
      </c>
      <c r="T792">
        <f t="shared" si="191"/>
        <v>8.2400632423116233E-5</v>
      </c>
      <c r="U792">
        <f t="shared" si="192"/>
        <v>1.2701760208722906E-2</v>
      </c>
      <c r="X792" s="1"/>
    </row>
    <row r="793" spans="1:24" x14ac:dyDescent="0.3">
      <c r="A793" s="7"/>
      <c r="B793">
        <f t="shared" si="177"/>
        <v>73.900000000000077</v>
      </c>
      <c r="C793">
        <f t="shared" si="178"/>
        <v>0</v>
      </c>
      <c r="D793">
        <f t="shared" si="179"/>
        <v>1176.2747803310458</v>
      </c>
      <c r="E793">
        <f t="shared" si="180"/>
        <v>-484.8505313587176</v>
      </c>
      <c r="F793">
        <f t="shared" si="181"/>
        <v>0</v>
      </c>
      <c r="G793">
        <f t="shared" si="182"/>
        <v>7078.8177578372415</v>
      </c>
      <c r="H793">
        <f t="shared" si="183"/>
        <v>17173.611792833195</v>
      </c>
      <c r="I793">
        <f t="shared" si="184"/>
        <v>18575.322416033894</v>
      </c>
      <c r="J793" s="41">
        <f t="shared" si="185"/>
        <v>1272.282357262601</v>
      </c>
      <c r="K793">
        <f t="shared" si="186"/>
        <v>7.0076548314962546</v>
      </c>
      <c r="L793">
        <f t="shared" si="187"/>
        <v>0</v>
      </c>
      <c r="M793" s="41">
        <f t="shared" si="188"/>
        <v>7.0076548314962546</v>
      </c>
      <c r="N793" s="5">
        <f t="shared" si="189"/>
        <v>-4.6851361659528919E-7</v>
      </c>
      <c r="O793" s="4">
        <f>SUM($N$54:N793)*0.1+$O$30</f>
        <v>-4.2402397263729901E-6</v>
      </c>
      <c r="P793" s="4">
        <f>SUM($O$235:O793)</f>
        <v>9.5816604164249716E-4</v>
      </c>
      <c r="Q793" s="5">
        <f t="shared" si="190"/>
        <v>-1.136640502173638E-6</v>
      </c>
      <c r="R793" s="4">
        <f>SUM($Q$54:Q793)*0.1+$O$8</f>
        <v>-8.2407526019092053E-5</v>
      </c>
      <c r="S793" s="4">
        <f>SUM($R$235:R793)</f>
        <v>1.258283967052146E-2</v>
      </c>
      <c r="T793">
        <f t="shared" si="191"/>
        <v>8.25165436595865E-5</v>
      </c>
      <c r="U793">
        <f t="shared" si="192"/>
        <v>1.2619268454922632E-2</v>
      </c>
      <c r="X793" s="1"/>
    </row>
    <row r="794" spans="1:24" x14ac:dyDescent="0.3">
      <c r="A794" s="7"/>
      <c r="B794">
        <f t="shared" si="177"/>
        <v>74.000000000000071</v>
      </c>
      <c r="C794">
        <f t="shared" si="178"/>
        <v>0</v>
      </c>
      <c r="D794">
        <f t="shared" si="179"/>
        <v>1176.2747803310458</v>
      </c>
      <c r="E794">
        <f t="shared" si="180"/>
        <v>-484.8505313587176</v>
      </c>
      <c r="F794">
        <f t="shared" si="181"/>
        <v>0</v>
      </c>
      <c r="G794">
        <f t="shared" si="182"/>
        <v>7030.3327047013718</v>
      </c>
      <c r="H794">
        <f t="shared" si="183"/>
        <v>17055.984314800087</v>
      </c>
      <c r="I794">
        <f t="shared" si="184"/>
        <v>18448.094180307631</v>
      </c>
      <c r="J794" s="41">
        <f t="shared" si="185"/>
        <v>1272.282357262601</v>
      </c>
      <c r="K794">
        <f t="shared" si="186"/>
        <v>6.9596571956640867</v>
      </c>
      <c r="L794">
        <f t="shared" si="187"/>
        <v>0</v>
      </c>
      <c r="M794" s="41">
        <f t="shared" si="188"/>
        <v>6.9596571956640867</v>
      </c>
      <c r="N794" s="5">
        <f t="shared" si="189"/>
        <v>-4.6530461922134897E-7</v>
      </c>
      <c r="O794" s="4">
        <f>SUM($N$54:N794)*0.1+$O$30</f>
        <v>-4.286770188295125E-6</v>
      </c>
      <c r="P794" s="4">
        <f>SUM($O$235:O794)</f>
        <v>9.5387927145420203E-4</v>
      </c>
      <c r="Q794" s="5">
        <f t="shared" si="190"/>
        <v>-1.1288552932546402E-6</v>
      </c>
      <c r="R794" s="4">
        <f>SUM($Q$54:Q794)*0.1+$O$8</f>
        <v>-8.2520411548417513E-5</v>
      </c>
      <c r="S794" s="4">
        <f>SUM($R$235:R794)</f>
        <v>1.2500319258973042E-2</v>
      </c>
      <c r="T794">
        <f t="shared" si="191"/>
        <v>8.2631681096099295E-5</v>
      </c>
      <c r="U794">
        <f t="shared" si="192"/>
        <v>1.2536660928682818E-2</v>
      </c>
      <c r="X794" s="1"/>
    </row>
    <row r="795" spans="1:24" x14ac:dyDescent="0.3">
      <c r="A795" s="7"/>
      <c r="B795">
        <f t="shared" si="177"/>
        <v>74.100000000000065</v>
      </c>
      <c r="C795">
        <f t="shared" si="178"/>
        <v>0</v>
      </c>
      <c r="D795">
        <f t="shared" si="179"/>
        <v>1176.2747803310458</v>
      </c>
      <c r="E795">
        <f t="shared" si="180"/>
        <v>-484.8505313587176</v>
      </c>
      <c r="F795">
        <f t="shared" si="181"/>
        <v>0</v>
      </c>
      <c r="G795">
        <f t="shared" si="182"/>
        <v>6981.8476515655038</v>
      </c>
      <c r="H795">
        <f t="shared" si="183"/>
        <v>16938.356836767023</v>
      </c>
      <c r="I795">
        <f t="shared" si="184"/>
        <v>18320.865944581408</v>
      </c>
      <c r="J795" s="41">
        <f t="shared" si="185"/>
        <v>1272.282357262601</v>
      </c>
      <c r="K795">
        <f t="shared" si="186"/>
        <v>6.9116595598319348</v>
      </c>
      <c r="L795">
        <f t="shared" si="187"/>
        <v>0</v>
      </c>
      <c r="M795" s="41">
        <f t="shared" si="188"/>
        <v>6.9116595598319348</v>
      </c>
      <c r="N795" s="5">
        <f t="shared" si="189"/>
        <v>-4.6209562184740886E-7</v>
      </c>
      <c r="O795" s="4">
        <f>SUM($N$54:N795)*0.1+$O$30</f>
        <v>-4.3329797504798665E-6</v>
      </c>
      <c r="P795" s="4">
        <f>SUM($O$235:O795)</f>
        <v>9.4954629170372216E-4</v>
      </c>
      <c r="Q795" s="5">
        <f t="shared" si="190"/>
        <v>-1.1210700843356453E-6</v>
      </c>
      <c r="R795" s="4">
        <f>SUM($Q$54:Q795)*0.1+$O$8</f>
        <v>-8.2632518556851069E-5</v>
      </c>
      <c r="S795" s="4">
        <f>SUM($R$235:R795)</f>
        <v>1.2417686740416191E-2</v>
      </c>
      <c r="T795">
        <f t="shared" si="191"/>
        <v>8.2746044235156062E-5</v>
      </c>
      <c r="U795">
        <f t="shared" si="192"/>
        <v>1.245393841895793E-2</v>
      </c>
      <c r="X795" s="1"/>
    </row>
    <row r="796" spans="1:24" x14ac:dyDescent="0.3">
      <c r="A796" s="7"/>
      <c r="B796">
        <f t="shared" si="177"/>
        <v>74.20000000000006</v>
      </c>
      <c r="C796">
        <f t="shared" si="178"/>
        <v>0</v>
      </c>
      <c r="D796">
        <f t="shared" si="179"/>
        <v>1176.2747803310458</v>
      </c>
      <c r="E796">
        <f t="shared" si="180"/>
        <v>-484.8505313587176</v>
      </c>
      <c r="F796">
        <f t="shared" si="181"/>
        <v>0</v>
      </c>
      <c r="G796">
        <f t="shared" si="182"/>
        <v>6933.3625984296341</v>
      </c>
      <c r="H796">
        <f t="shared" si="183"/>
        <v>16820.729358733915</v>
      </c>
      <c r="I796">
        <f t="shared" si="184"/>
        <v>18193.637708855145</v>
      </c>
      <c r="J796" s="41">
        <f t="shared" si="185"/>
        <v>1272.282357262601</v>
      </c>
      <c r="K796">
        <f t="shared" si="186"/>
        <v>6.8636619239997669</v>
      </c>
      <c r="L796">
        <f t="shared" si="187"/>
        <v>0</v>
      </c>
      <c r="M796" s="41">
        <f t="shared" si="188"/>
        <v>6.8636619239997669</v>
      </c>
      <c r="N796" s="5">
        <f t="shared" si="189"/>
        <v>-4.5888662447346864E-7</v>
      </c>
      <c r="O796" s="4">
        <f>SUM($N$54:N796)*0.1+$O$30</f>
        <v>-4.378868412927213E-6</v>
      </c>
      <c r="P796" s="4">
        <f>SUM($O$235:O796)</f>
        <v>9.451674232907949E-4</v>
      </c>
      <c r="Q796" s="5">
        <f t="shared" si="190"/>
        <v>-1.1132848754166475E-6</v>
      </c>
      <c r="R796" s="4">
        <f>SUM($Q$54:Q796)*0.1+$O$8</f>
        <v>-8.2743847044392747E-5</v>
      </c>
      <c r="S796" s="4">
        <f>SUM($R$235:R796)</f>
        <v>1.2334942893371798E-2</v>
      </c>
      <c r="T796">
        <f t="shared" si="191"/>
        <v>8.2859632585979978E-5</v>
      </c>
      <c r="U796">
        <f t="shared" si="192"/>
        <v>1.2371101714915837E-2</v>
      </c>
      <c r="X796" s="1"/>
    </row>
    <row r="797" spans="1:24" x14ac:dyDescent="0.3">
      <c r="A797" s="7"/>
      <c r="B797">
        <f t="shared" si="177"/>
        <v>74.300000000000054</v>
      </c>
      <c r="C797">
        <f t="shared" si="178"/>
        <v>0</v>
      </c>
      <c r="D797">
        <f t="shared" si="179"/>
        <v>1176.2747803310458</v>
      </c>
      <c r="E797">
        <f t="shared" si="180"/>
        <v>-484.8505313587176</v>
      </c>
      <c r="F797">
        <f t="shared" si="181"/>
        <v>0</v>
      </c>
      <c r="G797">
        <f t="shared" si="182"/>
        <v>6884.8775452937643</v>
      </c>
      <c r="H797">
        <f t="shared" si="183"/>
        <v>16703.101880700808</v>
      </c>
      <c r="I797">
        <f t="shared" si="184"/>
        <v>18066.409473128886</v>
      </c>
      <c r="J797" s="41">
        <f t="shared" si="185"/>
        <v>1272.282357262601</v>
      </c>
      <c r="K797">
        <f t="shared" si="186"/>
        <v>6.8156642881676008</v>
      </c>
      <c r="L797">
        <f t="shared" si="187"/>
        <v>0</v>
      </c>
      <c r="M797" s="41">
        <f t="shared" si="188"/>
        <v>6.8156642881676008</v>
      </c>
      <c r="N797" s="5">
        <f t="shared" si="189"/>
        <v>-4.5567762709952842E-7</v>
      </c>
      <c r="O797" s="4">
        <f>SUM($N$54:N797)*0.1+$O$30</f>
        <v>-4.4244361756371661E-6</v>
      </c>
      <c r="P797" s="4">
        <f>SUM($O$235:O797)</f>
        <v>9.4074298711515768E-4</v>
      </c>
      <c r="Q797" s="5">
        <f t="shared" si="190"/>
        <v>-1.1054996664976497E-6</v>
      </c>
      <c r="R797" s="4">
        <f>SUM($Q$54:Q797)*0.1+$O$8</f>
        <v>-8.285439701104252E-5</v>
      </c>
      <c r="S797" s="4">
        <f>SUM($R$235:R797)</f>
        <v>1.2252088496360756E-2</v>
      </c>
      <c r="T797">
        <f t="shared" si="191"/>
        <v>8.2972445664423677E-5</v>
      </c>
      <c r="U797">
        <f t="shared" si="192"/>
        <v>1.2288151605935773E-2</v>
      </c>
      <c r="X797" s="1"/>
    </row>
    <row r="798" spans="1:24" x14ac:dyDescent="0.3">
      <c r="A798" s="7"/>
      <c r="B798">
        <f t="shared" si="177"/>
        <v>74.400000000000048</v>
      </c>
      <c r="C798">
        <f t="shared" si="178"/>
        <v>0</v>
      </c>
      <c r="D798">
        <f t="shared" si="179"/>
        <v>1176.2747803310458</v>
      </c>
      <c r="E798">
        <f t="shared" si="180"/>
        <v>-484.8505313587176</v>
      </c>
      <c r="F798">
        <f t="shared" si="181"/>
        <v>0</v>
      </c>
      <c r="G798">
        <f t="shared" si="182"/>
        <v>6836.3924921578964</v>
      </c>
      <c r="H798">
        <f t="shared" si="183"/>
        <v>16585.4744026677</v>
      </c>
      <c r="I798">
        <f t="shared" si="184"/>
        <v>17939.181237402623</v>
      </c>
      <c r="J798" s="41">
        <f t="shared" si="185"/>
        <v>1272.282357262601</v>
      </c>
      <c r="K798">
        <f t="shared" si="186"/>
        <v>6.7676666523354339</v>
      </c>
      <c r="L798">
        <f t="shared" si="187"/>
        <v>0</v>
      </c>
      <c r="M798" s="41">
        <f t="shared" si="188"/>
        <v>6.7676666523354339</v>
      </c>
      <c r="N798" s="5">
        <f t="shared" si="189"/>
        <v>-4.5246862972558831E-7</v>
      </c>
      <c r="O798" s="4">
        <f>SUM($N$54:N798)*0.1+$O$30</f>
        <v>-4.4696830386097251E-6</v>
      </c>
      <c r="P798" s="4">
        <f>SUM($O$235:O798)</f>
        <v>9.3627330407654796E-4</v>
      </c>
      <c r="Q798" s="5">
        <f t="shared" si="190"/>
        <v>-1.0977144575786522E-6</v>
      </c>
      <c r="R798" s="4">
        <f>SUM($Q$54:Q798)*0.1+$O$8</f>
        <v>-8.2964168456800417E-5</v>
      </c>
      <c r="S798" s="4">
        <f>SUM($R$235:R798)</f>
        <v>1.2169124327903956E-2</v>
      </c>
      <c r="T798">
        <f t="shared" si="191"/>
        <v>8.3084482992878961E-5</v>
      </c>
      <c r="U798">
        <f t="shared" si="192"/>
        <v>1.2205088881606324E-2</v>
      </c>
      <c r="X798" s="1"/>
    </row>
    <row r="799" spans="1:24" x14ac:dyDescent="0.3">
      <c r="A799" s="7"/>
      <c r="B799">
        <f t="shared" si="177"/>
        <v>74.500000000000043</v>
      </c>
      <c r="C799">
        <f t="shared" si="178"/>
        <v>0</v>
      </c>
      <c r="D799">
        <f t="shared" si="179"/>
        <v>1176.2747803310458</v>
      </c>
      <c r="E799">
        <f t="shared" si="180"/>
        <v>-484.8505313587176</v>
      </c>
      <c r="F799">
        <f t="shared" si="181"/>
        <v>0</v>
      </c>
      <c r="G799">
        <f t="shared" si="182"/>
        <v>6787.9074390220267</v>
      </c>
      <c r="H799">
        <f t="shared" si="183"/>
        <v>16467.846924634592</v>
      </c>
      <c r="I799">
        <f t="shared" si="184"/>
        <v>17811.95300167636</v>
      </c>
      <c r="J799" s="41">
        <f t="shared" si="185"/>
        <v>1272.282357262601</v>
      </c>
      <c r="K799">
        <f t="shared" si="186"/>
        <v>6.719669016503266</v>
      </c>
      <c r="L799">
        <f t="shared" si="187"/>
        <v>0</v>
      </c>
      <c r="M799" s="41">
        <f t="shared" si="188"/>
        <v>6.719669016503266</v>
      </c>
      <c r="N799" s="5">
        <f t="shared" si="189"/>
        <v>-4.4925963235164809E-7</v>
      </c>
      <c r="O799" s="4">
        <f>SUM($N$54:N799)*0.1+$O$30</f>
        <v>-4.5146090018448898E-6</v>
      </c>
      <c r="P799" s="4">
        <f>SUM($O$235:O799)</f>
        <v>9.3175869507470307E-4</v>
      </c>
      <c r="Q799" s="5">
        <f t="shared" si="190"/>
        <v>-1.0899292486596544E-6</v>
      </c>
      <c r="R799" s="4">
        <f>SUM($Q$54:Q799)*0.1+$O$8</f>
        <v>-8.3073161381666354E-5</v>
      </c>
      <c r="S799" s="4">
        <f>SUM($R$235:R799)</f>
        <v>1.2086051166522289E-2</v>
      </c>
      <c r="T799">
        <f t="shared" si="191"/>
        <v>8.3195744100187735E-5</v>
      </c>
      <c r="U799">
        <f t="shared" si="192"/>
        <v>1.2121914331723438E-2</v>
      </c>
      <c r="X799" s="1"/>
    </row>
    <row r="800" spans="1:24" x14ac:dyDescent="0.3">
      <c r="A800" s="7"/>
      <c r="B800">
        <f t="shared" si="177"/>
        <v>74.600000000000037</v>
      </c>
      <c r="C800">
        <f t="shared" si="178"/>
        <v>0</v>
      </c>
      <c r="D800">
        <f t="shared" si="179"/>
        <v>1176.2747803310458</v>
      </c>
      <c r="E800">
        <f t="shared" si="180"/>
        <v>-484.8505313587176</v>
      </c>
      <c r="F800">
        <f t="shared" si="181"/>
        <v>0</v>
      </c>
      <c r="G800">
        <f t="shared" si="182"/>
        <v>6739.4223858861587</v>
      </c>
      <c r="H800">
        <f t="shared" si="183"/>
        <v>16350.219446601515</v>
      </c>
      <c r="I800">
        <f t="shared" si="184"/>
        <v>17684.72476595013</v>
      </c>
      <c r="J800" s="41">
        <f t="shared" si="185"/>
        <v>1272.282357262601</v>
      </c>
      <c r="K800">
        <f t="shared" si="186"/>
        <v>6.6716713806711114</v>
      </c>
      <c r="L800">
        <f t="shared" si="187"/>
        <v>0</v>
      </c>
      <c r="M800" s="41">
        <f t="shared" si="188"/>
        <v>6.6716713806711114</v>
      </c>
      <c r="N800" s="5">
        <f t="shared" si="189"/>
        <v>-4.4605063497770803E-7</v>
      </c>
      <c r="O800" s="4">
        <f>SUM($N$54:N800)*0.1+$O$30</f>
        <v>-4.5592140653426604E-6</v>
      </c>
      <c r="P800" s="4">
        <f>SUM($O$235:O800)</f>
        <v>9.2719948100936046E-4</v>
      </c>
      <c r="Q800" s="5">
        <f t="shared" si="190"/>
        <v>-1.0821440397406585E-6</v>
      </c>
      <c r="R800" s="4">
        <f>SUM($Q$54:Q800)*0.1+$O$8</f>
        <v>-8.3181375785640387E-5</v>
      </c>
      <c r="S800" s="4">
        <f>SUM($R$235:R800)</f>
        <v>1.2002869790736649E-2</v>
      </c>
      <c r="T800">
        <f t="shared" si="191"/>
        <v>8.3306228521554969E-5</v>
      </c>
      <c r="U800">
        <f t="shared" si="192"/>
        <v>1.2038628746288445E-2</v>
      </c>
      <c r="X800" s="1"/>
    </row>
    <row r="801" spans="1:24" x14ac:dyDescent="0.3">
      <c r="A801" s="7"/>
      <c r="B801">
        <f t="shared" si="177"/>
        <v>74.700000000000031</v>
      </c>
      <c r="C801">
        <f t="shared" si="178"/>
        <v>0</v>
      </c>
      <c r="D801">
        <f t="shared" si="179"/>
        <v>1176.2747803310458</v>
      </c>
      <c r="E801">
        <f t="shared" si="180"/>
        <v>-484.8505313587176</v>
      </c>
      <c r="F801">
        <f t="shared" si="181"/>
        <v>0</v>
      </c>
      <c r="G801">
        <f t="shared" si="182"/>
        <v>6690.9373327502908</v>
      </c>
      <c r="H801">
        <f t="shared" si="183"/>
        <v>16232.591968568422</v>
      </c>
      <c r="I801">
        <f t="shared" si="184"/>
        <v>17557.496530223882</v>
      </c>
      <c r="J801" s="41">
        <f t="shared" si="185"/>
        <v>1272.282357262601</v>
      </c>
      <c r="K801">
        <f t="shared" si="186"/>
        <v>6.6236737448389498</v>
      </c>
      <c r="L801">
        <f t="shared" si="187"/>
        <v>0</v>
      </c>
      <c r="M801" s="41">
        <f t="shared" si="188"/>
        <v>6.6236737448389498</v>
      </c>
      <c r="N801" s="5">
        <f t="shared" si="189"/>
        <v>-4.4284163760376791E-7</v>
      </c>
      <c r="O801" s="4">
        <f>SUM($N$54:N801)*0.1+$O$30</f>
        <v>-4.6034982291030376E-6</v>
      </c>
      <c r="P801" s="4">
        <f>SUM($O$235:O801)</f>
        <v>9.2259598278025747E-4</v>
      </c>
      <c r="Q801" s="5">
        <f t="shared" si="190"/>
        <v>-1.0743588308216618E-6</v>
      </c>
      <c r="R801" s="4">
        <f>SUM($Q$54:Q801)*0.1+$O$8</f>
        <v>-8.3288811668722569E-5</v>
      </c>
      <c r="S801" s="4">
        <f>SUM($R$235:R801)</f>
        <v>1.1919580979067926E-2</v>
      </c>
      <c r="T801">
        <f t="shared" si="191"/>
        <v>8.3415935798462944E-5</v>
      </c>
      <c r="U801">
        <f t="shared" si="192"/>
        <v>1.1955232915506087E-2</v>
      </c>
      <c r="X801" s="1"/>
    </row>
    <row r="802" spans="1:24" x14ac:dyDescent="0.3">
      <c r="A802" s="7"/>
      <c r="B802">
        <f t="shared" si="177"/>
        <v>74.800000000000026</v>
      </c>
      <c r="C802">
        <f t="shared" si="178"/>
        <v>0</v>
      </c>
      <c r="D802">
        <f t="shared" si="179"/>
        <v>1176.2747803310458</v>
      </c>
      <c r="E802">
        <f t="shared" si="180"/>
        <v>-484.8505313587176</v>
      </c>
      <c r="F802">
        <f t="shared" si="181"/>
        <v>0</v>
      </c>
      <c r="G802">
        <f t="shared" si="182"/>
        <v>6642.4522796144192</v>
      </c>
      <c r="H802">
        <f t="shared" si="183"/>
        <v>16114.964490535314</v>
      </c>
      <c r="I802">
        <f t="shared" si="184"/>
        <v>17430.268294497619</v>
      </c>
      <c r="J802" s="41">
        <f t="shared" si="185"/>
        <v>1272.282357262601</v>
      </c>
      <c r="K802">
        <f t="shared" si="186"/>
        <v>6.5756761090067819</v>
      </c>
      <c r="L802">
        <f t="shared" si="187"/>
        <v>0</v>
      </c>
      <c r="M802" s="41">
        <f t="shared" si="188"/>
        <v>6.5756761090067819</v>
      </c>
      <c r="N802" s="5">
        <f t="shared" si="189"/>
        <v>-4.3963264022982759E-7</v>
      </c>
      <c r="O802" s="4">
        <f>SUM($N$54:N802)*0.1+$O$30</f>
        <v>-4.6474614931260207E-6</v>
      </c>
      <c r="P802" s="4">
        <f>SUM($O$235:O802)</f>
        <v>9.1794852128713144E-4</v>
      </c>
      <c r="Q802" s="5">
        <f t="shared" si="190"/>
        <v>-1.066573621902664E-6</v>
      </c>
      <c r="R802" s="4">
        <f>SUM($Q$54:Q802)*0.1+$O$8</f>
        <v>-8.3395469030912847E-5</v>
      </c>
      <c r="S802" s="4">
        <f>SUM($R$235:R802)</f>
        <v>1.1836185510037013E-2</v>
      </c>
      <c r="T802">
        <f t="shared" si="191"/>
        <v>8.3524865478586878E-5</v>
      </c>
      <c r="U802">
        <f t="shared" si="192"/>
        <v>1.1871727629782591E-2</v>
      </c>
      <c r="X802" s="1"/>
    </row>
    <row r="803" spans="1:24" x14ac:dyDescent="0.3">
      <c r="A803" s="7"/>
      <c r="B803">
        <f t="shared" si="177"/>
        <v>74.90000000000002</v>
      </c>
      <c r="C803">
        <f t="shared" si="178"/>
        <v>0</v>
      </c>
      <c r="D803">
        <f t="shared" si="179"/>
        <v>1176.2747803310458</v>
      </c>
      <c r="E803">
        <f t="shared" si="180"/>
        <v>-484.8505313587176</v>
      </c>
      <c r="F803">
        <f t="shared" si="181"/>
        <v>0</v>
      </c>
      <c r="G803">
        <f t="shared" si="182"/>
        <v>6593.9672264785513</v>
      </c>
      <c r="H803">
        <f t="shared" si="183"/>
        <v>15997.337012502208</v>
      </c>
      <c r="I803">
        <f t="shared" si="184"/>
        <v>17303.040058771359</v>
      </c>
      <c r="J803" s="41">
        <f t="shared" si="185"/>
        <v>1272.282357262601</v>
      </c>
      <c r="K803">
        <f t="shared" si="186"/>
        <v>6.5276784731746158</v>
      </c>
      <c r="L803">
        <f t="shared" si="187"/>
        <v>0</v>
      </c>
      <c r="M803" s="41">
        <f t="shared" si="188"/>
        <v>6.5276784731746158</v>
      </c>
      <c r="N803" s="5">
        <f t="shared" si="189"/>
        <v>-4.3642364285588747E-7</v>
      </c>
      <c r="O803" s="4">
        <f>SUM($N$54:N803)*0.1+$O$30</f>
        <v>-4.6911038574116095E-6</v>
      </c>
      <c r="P803" s="4">
        <f>SUM($O$235:O803)</f>
        <v>9.1325741742971981E-4</v>
      </c>
      <c r="Q803" s="5">
        <f t="shared" si="190"/>
        <v>-1.0587884129836664E-6</v>
      </c>
      <c r="R803" s="4">
        <f>SUM($Q$54:Q803)*0.1+$O$8</f>
        <v>-8.350134787221122E-5</v>
      </c>
      <c r="S803" s="4">
        <f>SUM($R$235:R803)</f>
        <v>1.1752684162164802E-2</v>
      </c>
      <c r="T803">
        <f t="shared" si="191"/>
        <v>8.363301711571247E-5</v>
      </c>
      <c r="U803">
        <f t="shared" si="192"/>
        <v>1.1788113679723732E-2</v>
      </c>
      <c r="X803" s="1"/>
    </row>
    <row r="804" spans="1:24" x14ac:dyDescent="0.3">
      <c r="A804" s="7"/>
      <c r="B804">
        <f t="shared" si="177"/>
        <v>75.000000000000014</v>
      </c>
      <c r="C804">
        <f t="shared" si="178"/>
        <v>0</v>
      </c>
      <c r="D804">
        <f t="shared" si="179"/>
        <v>1176.2747803310458</v>
      </c>
      <c r="E804">
        <f t="shared" si="180"/>
        <v>-484.8505313587176</v>
      </c>
      <c r="F804">
        <f t="shared" si="181"/>
        <v>0</v>
      </c>
      <c r="G804">
        <f t="shared" si="182"/>
        <v>6545.4821733426834</v>
      </c>
      <c r="H804">
        <f t="shared" si="183"/>
        <v>15879.70953446913</v>
      </c>
      <c r="I804">
        <f t="shared" si="184"/>
        <v>17175.811823045122</v>
      </c>
      <c r="J804" s="41">
        <f t="shared" si="185"/>
        <v>1272.282357262601</v>
      </c>
      <c r="K804">
        <f t="shared" si="186"/>
        <v>6.4796808373424586</v>
      </c>
      <c r="L804">
        <f t="shared" si="187"/>
        <v>0</v>
      </c>
      <c r="M804" s="41">
        <f t="shared" si="188"/>
        <v>6.4796808373424586</v>
      </c>
      <c r="N804" s="5">
        <f t="shared" si="189"/>
        <v>-4.3321464548194736E-7</v>
      </c>
      <c r="O804" s="4">
        <f>SUM($N$54:N804)*0.1+$O$30</f>
        <v>-4.7344253219598042E-6</v>
      </c>
      <c r="P804" s="4">
        <f>SUM($O$235:O804)</f>
        <v>9.0852299210776003E-4</v>
      </c>
      <c r="Q804" s="5">
        <f t="shared" si="190"/>
        <v>-1.0510032040646705E-6</v>
      </c>
      <c r="R804" s="4">
        <f>SUM($Q$54:Q804)*0.1+$O$8</f>
        <v>-8.3606448192617689E-5</v>
      </c>
      <c r="S804" s="4">
        <f>SUM($R$235:R804)</f>
        <v>1.1669077713972183E-2</v>
      </c>
      <c r="T804">
        <f t="shared" si="191"/>
        <v>8.3740390269654695E-5</v>
      </c>
      <c r="U804">
        <f t="shared" si="192"/>
        <v>1.1704391856132923E-2</v>
      </c>
      <c r="X804" s="1"/>
    </row>
    <row r="805" spans="1:24" x14ac:dyDescent="0.3">
      <c r="A805" s="7"/>
      <c r="B805">
        <f t="shared" si="177"/>
        <v>75.100000000000009</v>
      </c>
      <c r="C805">
        <f t="shared" si="178"/>
        <v>0</v>
      </c>
      <c r="D805">
        <f t="shared" si="179"/>
        <v>1176.2747803310458</v>
      </c>
      <c r="E805">
        <f t="shared" si="180"/>
        <v>-484.8505313587176</v>
      </c>
      <c r="F805">
        <f t="shared" si="181"/>
        <v>0</v>
      </c>
      <c r="G805">
        <f t="shared" si="182"/>
        <v>6496.9971202068118</v>
      </c>
      <c r="H805">
        <f t="shared" si="183"/>
        <v>15762.082056436022</v>
      </c>
      <c r="I805">
        <f t="shared" si="184"/>
        <v>17048.583587318863</v>
      </c>
      <c r="J805" s="41">
        <f t="shared" si="185"/>
        <v>1272.282357262601</v>
      </c>
      <c r="K805">
        <f t="shared" si="186"/>
        <v>6.4316832015102925</v>
      </c>
      <c r="L805">
        <f t="shared" si="187"/>
        <v>0</v>
      </c>
      <c r="M805" s="41">
        <f t="shared" si="188"/>
        <v>6.4316832015102925</v>
      </c>
      <c r="N805" s="5">
        <f t="shared" si="189"/>
        <v>-4.3000564810800704E-7</v>
      </c>
      <c r="O805" s="4">
        <f>SUM($N$54:N805)*0.1+$O$30</f>
        <v>-4.7774258867706046E-6</v>
      </c>
      <c r="P805" s="4">
        <f>SUM($O$235:O805)</f>
        <v>9.0374556622098944E-4</v>
      </c>
      <c r="Q805" s="5">
        <f t="shared" si="190"/>
        <v>-1.0432179951456727E-6</v>
      </c>
      <c r="R805" s="4">
        <f>SUM($Q$54:Q805)*0.1+$O$8</f>
        <v>-8.3710769992132253E-5</v>
      </c>
      <c r="S805" s="4">
        <f>SUM($R$235:R805)</f>
        <v>1.1585366943980052E-2</v>
      </c>
      <c r="T805">
        <f t="shared" si="191"/>
        <v>8.3846984506178007E-5</v>
      </c>
      <c r="U805">
        <f t="shared" si="192"/>
        <v>1.162056295000934E-2</v>
      </c>
      <c r="X805" s="1"/>
    </row>
    <row r="806" spans="1:24" x14ac:dyDescent="0.3">
      <c r="A806" s="7"/>
      <c r="B806">
        <f t="shared" si="177"/>
        <v>75.2</v>
      </c>
      <c r="C806">
        <f t="shared" si="178"/>
        <v>0</v>
      </c>
      <c r="D806">
        <f t="shared" si="179"/>
        <v>1176.2747803310458</v>
      </c>
      <c r="E806">
        <f t="shared" si="180"/>
        <v>-484.8505313587176</v>
      </c>
      <c r="F806">
        <f t="shared" si="181"/>
        <v>0</v>
      </c>
      <c r="G806">
        <f t="shared" si="182"/>
        <v>6448.5120670709439</v>
      </c>
      <c r="H806">
        <f t="shared" si="183"/>
        <v>15644.454578402914</v>
      </c>
      <c r="I806">
        <f t="shared" si="184"/>
        <v>16921.3553515926</v>
      </c>
      <c r="J806" s="41">
        <f t="shared" si="185"/>
        <v>1272.282357262601</v>
      </c>
      <c r="K806">
        <f t="shared" si="186"/>
        <v>6.3836855656781246</v>
      </c>
      <c r="L806">
        <f t="shared" si="187"/>
        <v>0</v>
      </c>
      <c r="M806" s="41">
        <f t="shared" si="188"/>
        <v>6.3836855656781246</v>
      </c>
      <c r="N806" s="5">
        <f t="shared" si="189"/>
        <v>-4.2679665073406692E-7</v>
      </c>
      <c r="O806" s="4">
        <f>SUM($N$54:N806)*0.1+$O$30</f>
        <v>-4.8201055518440109E-6</v>
      </c>
      <c r="P806" s="4">
        <f>SUM($O$235:O806)</f>
        <v>8.9892546066914537E-4</v>
      </c>
      <c r="Q806" s="5">
        <f t="shared" si="190"/>
        <v>-1.0354327862266751E-6</v>
      </c>
      <c r="R806" s="4">
        <f>SUM($Q$54:Q806)*0.1+$O$8</f>
        <v>-8.3814313270754912E-5</v>
      </c>
      <c r="S806" s="4">
        <f>SUM($R$235:R806)</f>
        <v>1.1501552630709297E-2</v>
      </c>
      <c r="T806">
        <f t="shared" si="191"/>
        <v>8.3952799396918031E-5</v>
      </c>
      <c r="U806">
        <f t="shared" si="192"/>
        <v>1.1536627752546028E-2</v>
      </c>
      <c r="X806" s="1"/>
    </row>
    <row r="807" spans="1:24" x14ac:dyDescent="0.3">
      <c r="A807" s="7"/>
      <c r="B807">
        <f t="shared" si="177"/>
        <v>75.3</v>
      </c>
      <c r="C807">
        <f t="shared" si="178"/>
        <v>0</v>
      </c>
      <c r="D807">
        <f t="shared" si="179"/>
        <v>1176.2747803310458</v>
      </c>
      <c r="E807">
        <f t="shared" si="180"/>
        <v>-484.8505313587176</v>
      </c>
      <c r="F807">
        <f t="shared" si="181"/>
        <v>0</v>
      </c>
      <c r="G807">
        <f t="shared" si="182"/>
        <v>6400.027013935076</v>
      </c>
      <c r="H807">
        <f t="shared" si="183"/>
        <v>15526.827100369823</v>
      </c>
      <c r="I807">
        <f t="shared" si="184"/>
        <v>16794.127115866351</v>
      </c>
      <c r="J807" s="41">
        <f t="shared" si="185"/>
        <v>1272.282357262601</v>
      </c>
      <c r="K807">
        <f t="shared" si="186"/>
        <v>6.335687929845963</v>
      </c>
      <c r="L807">
        <f t="shared" si="187"/>
        <v>0</v>
      </c>
      <c r="M807" s="41">
        <f t="shared" si="188"/>
        <v>6.335687929845963</v>
      </c>
      <c r="N807" s="5">
        <f t="shared" si="189"/>
        <v>-4.2358765336012681E-7</v>
      </c>
      <c r="O807" s="4">
        <f>SUM($N$54:N807)*0.1+$O$30</f>
        <v>-4.8624643171800238E-6</v>
      </c>
      <c r="P807" s="4">
        <f>SUM($O$235:O807)</f>
        <v>8.9406299635196539E-4</v>
      </c>
      <c r="Q807" s="5">
        <f t="shared" si="190"/>
        <v>-1.0276475773076784E-6</v>
      </c>
      <c r="R807" s="4">
        <f>SUM($Q$54:Q807)*0.1+$O$8</f>
        <v>-8.3917078028485667E-5</v>
      </c>
      <c r="S807" s="4">
        <f>SUM($R$235:R807)</f>
        <v>1.1417635552680811E-2</v>
      </c>
      <c r="T807">
        <f t="shared" si="191"/>
        <v>8.4057834519304638E-5</v>
      </c>
      <c r="U807">
        <f t="shared" si="192"/>
        <v>1.1452587055128055E-2</v>
      </c>
      <c r="X807" s="1"/>
    </row>
    <row r="808" spans="1:24" x14ac:dyDescent="0.3">
      <c r="A808" s="7"/>
      <c r="B808">
        <f t="shared" si="177"/>
        <v>75.399999999999991</v>
      </c>
      <c r="C808">
        <f t="shared" si="178"/>
        <v>0</v>
      </c>
      <c r="D808">
        <f t="shared" si="179"/>
        <v>1176.2747803310458</v>
      </c>
      <c r="E808">
        <f t="shared" si="180"/>
        <v>-484.8505313587176</v>
      </c>
      <c r="F808">
        <f t="shared" si="181"/>
        <v>0</v>
      </c>
      <c r="G808">
        <f t="shared" si="182"/>
        <v>6351.5419607992044</v>
      </c>
      <c r="H808">
        <f t="shared" si="183"/>
        <v>15409.199622336744</v>
      </c>
      <c r="I808">
        <f t="shared" si="184"/>
        <v>16666.898880140117</v>
      </c>
      <c r="J808" s="41">
        <f t="shared" si="185"/>
        <v>1272.282357262601</v>
      </c>
      <c r="K808">
        <f t="shared" si="186"/>
        <v>6.2876902940138066</v>
      </c>
      <c r="L808">
        <f t="shared" si="187"/>
        <v>0</v>
      </c>
      <c r="M808" s="41">
        <f t="shared" si="188"/>
        <v>6.2876902940138066</v>
      </c>
      <c r="N808" s="5">
        <f t="shared" si="189"/>
        <v>-4.2037865598618649E-7</v>
      </c>
      <c r="O808" s="4">
        <f>SUM($N$54:N808)*0.1+$O$30</f>
        <v>-4.9045021827786425E-6</v>
      </c>
      <c r="P808" s="4">
        <f>SUM($O$235:O808)</f>
        <v>8.8915849416918672E-4</v>
      </c>
      <c r="Q808" s="5">
        <f t="shared" si="190"/>
        <v>-1.0198623683886825E-6</v>
      </c>
      <c r="R808" s="4">
        <f>SUM($Q$54:Q808)*0.1+$O$8</f>
        <v>-8.4019064265324517E-5</v>
      </c>
      <c r="S808" s="4">
        <f>SUM($R$235:R808)</f>
        <v>1.1333616488415486E-2</v>
      </c>
      <c r="T808">
        <f t="shared" si="191"/>
        <v>8.4162089456486352E-5</v>
      </c>
      <c r="U808">
        <f t="shared" si="192"/>
        <v>1.1368441649330685E-2</v>
      </c>
      <c r="X808" s="1"/>
    </row>
    <row r="809" spans="1:24" x14ac:dyDescent="0.3">
      <c r="A809" s="7"/>
      <c r="B809">
        <f t="shared" si="177"/>
        <v>75.499999999999986</v>
      </c>
      <c r="C809">
        <f t="shared" si="178"/>
        <v>0</v>
      </c>
      <c r="D809">
        <f t="shared" si="179"/>
        <v>1176.2747803310458</v>
      </c>
      <c r="E809">
        <f t="shared" si="180"/>
        <v>-484.8505313587176</v>
      </c>
      <c r="F809">
        <f t="shared" si="181"/>
        <v>0</v>
      </c>
      <c r="G809">
        <f t="shared" si="182"/>
        <v>6303.0569076633365</v>
      </c>
      <c r="H809">
        <f t="shared" si="183"/>
        <v>15291.572144303636</v>
      </c>
      <c r="I809">
        <f t="shared" si="184"/>
        <v>16539.670644413854</v>
      </c>
      <c r="J809" s="41">
        <f t="shared" si="185"/>
        <v>1272.282357262601</v>
      </c>
      <c r="K809">
        <f t="shared" si="186"/>
        <v>6.2396926581816388</v>
      </c>
      <c r="L809">
        <f t="shared" si="187"/>
        <v>0</v>
      </c>
      <c r="M809" s="41">
        <f t="shared" si="188"/>
        <v>6.2396926581816388</v>
      </c>
      <c r="N809" s="5">
        <f t="shared" si="189"/>
        <v>-4.1716965861224637E-7</v>
      </c>
      <c r="O809" s="4">
        <f>SUM($N$54:N809)*0.1+$O$30</f>
        <v>-4.9462191486398671E-6</v>
      </c>
      <c r="P809" s="4">
        <f>SUM($O$235:O809)</f>
        <v>8.8421227502054681E-4</v>
      </c>
      <c r="Q809" s="5">
        <f t="shared" si="190"/>
        <v>-1.0120771594696847E-6</v>
      </c>
      <c r="R809" s="4">
        <f>SUM($Q$54:Q809)*0.1+$O$8</f>
        <v>-8.4120271981271517E-5</v>
      </c>
      <c r="S809" s="4">
        <f>SUM($R$235:R809)</f>
        <v>1.1249496216434215E-2</v>
      </c>
      <c r="T809">
        <f t="shared" si="191"/>
        <v>8.4265563797256257E-5</v>
      </c>
      <c r="U809">
        <f t="shared" si="192"/>
        <v>1.1284192326917542E-2</v>
      </c>
      <c r="X809" s="1"/>
    </row>
    <row r="810" spans="1:24" x14ac:dyDescent="0.3">
      <c r="A810" s="7"/>
      <c r="B810">
        <f t="shared" si="177"/>
        <v>75.59999999999998</v>
      </c>
      <c r="C810">
        <f t="shared" si="178"/>
        <v>0</v>
      </c>
      <c r="D810">
        <f t="shared" si="179"/>
        <v>1176.2747803310458</v>
      </c>
      <c r="E810">
        <f t="shared" si="180"/>
        <v>-484.8505313587176</v>
      </c>
      <c r="F810">
        <f t="shared" si="181"/>
        <v>0</v>
      </c>
      <c r="G810">
        <f t="shared" si="182"/>
        <v>6254.5718545274685</v>
      </c>
      <c r="H810">
        <f t="shared" si="183"/>
        <v>15173.94466627053</v>
      </c>
      <c r="I810">
        <f t="shared" si="184"/>
        <v>16412.442408687595</v>
      </c>
      <c r="J810" s="41">
        <f t="shared" si="185"/>
        <v>1272.282357262601</v>
      </c>
      <c r="K810">
        <f t="shared" si="186"/>
        <v>6.1916950223494727</v>
      </c>
      <c r="L810">
        <f t="shared" si="187"/>
        <v>0</v>
      </c>
      <c r="M810" s="41">
        <f t="shared" si="188"/>
        <v>6.1916950223494727</v>
      </c>
      <c r="N810" s="5">
        <f t="shared" si="189"/>
        <v>-4.1396066123830631E-7</v>
      </c>
      <c r="O810" s="4">
        <f>SUM($N$54:N810)*0.1+$O$30</f>
        <v>-4.9876152147636974E-6</v>
      </c>
      <c r="P810" s="4">
        <f>SUM($O$235:O810)</f>
        <v>8.792246598057831E-4</v>
      </c>
      <c r="Q810" s="5">
        <f t="shared" si="190"/>
        <v>-1.0042919505506871E-6</v>
      </c>
      <c r="R810" s="4">
        <f>SUM($Q$54:Q810)*0.1+$O$8</f>
        <v>-8.4220701176326558E-5</v>
      </c>
      <c r="S810" s="4">
        <f>SUM($R$235:R810)</f>
        <v>1.1165275515257889E-2</v>
      </c>
      <c r="T810">
        <f t="shared" si="191"/>
        <v>8.4368257135978786E-5</v>
      </c>
      <c r="U810">
        <f t="shared" si="192"/>
        <v>1.1199839879838816E-2</v>
      </c>
      <c r="X810" s="1"/>
    </row>
    <row r="811" spans="1:24" x14ac:dyDescent="0.3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1176.2747803310458</v>
      </c>
      <c r="E811">
        <f t="shared" si="180"/>
        <v>-484.8505313587176</v>
      </c>
      <c r="F811">
        <f t="shared" si="181"/>
        <v>0</v>
      </c>
      <c r="G811">
        <f t="shared" si="182"/>
        <v>6206.0868013916006</v>
      </c>
      <c r="H811">
        <f t="shared" si="183"/>
        <v>15056.317188237423</v>
      </c>
      <c r="I811">
        <f t="shared" si="184"/>
        <v>16285.214172961332</v>
      </c>
      <c r="J811" s="41">
        <f t="shared" si="185"/>
        <v>1272.282357262601</v>
      </c>
      <c r="K811">
        <f t="shared" si="186"/>
        <v>6.1436973865173057</v>
      </c>
      <c r="L811">
        <f t="shared" si="187"/>
        <v>0</v>
      </c>
      <c r="M811" s="41">
        <f t="shared" si="188"/>
        <v>6.1436973865173057</v>
      </c>
      <c r="N811" s="5">
        <f t="shared" si="189"/>
        <v>-4.107516638643662E-7</v>
      </c>
      <c r="O811" s="4">
        <f>SUM($N$54:N811)*0.1+$O$30</f>
        <v>-5.0286903811501344E-6</v>
      </c>
      <c r="P811" s="4">
        <f>SUM($O$235:O811)</f>
        <v>8.7419596942463294E-4</v>
      </c>
      <c r="Q811" s="5">
        <f t="shared" si="190"/>
        <v>-9.9650674163168933E-7</v>
      </c>
      <c r="R811" s="4">
        <f>SUM($Q$54:Q811)*0.1+$O$8</f>
        <v>-8.4320351850489749E-5</v>
      </c>
      <c r="S811" s="4">
        <f>SUM($R$235:R811)</f>
        <v>1.1080955163407399E-2</v>
      </c>
      <c r="T811">
        <f t="shared" si="191"/>
        <v>8.44701690725185E-5</v>
      </c>
      <c r="U811">
        <f t="shared" si="192"/>
        <v>1.1115385100229471E-2</v>
      </c>
      <c r="X811" s="1"/>
    </row>
    <row r="812" spans="1:24" x14ac:dyDescent="0.3">
      <c r="A812" s="7"/>
      <c r="B812">
        <f t="shared" si="193"/>
        <v>75.799999999999969</v>
      </c>
      <c r="C812">
        <f t="shared" si="178"/>
        <v>0</v>
      </c>
      <c r="D812">
        <f t="shared" si="179"/>
        <v>1176.2747803310458</v>
      </c>
      <c r="E812">
        <f t="shared" si="180"/>
        <v>-484.8505313587176</v>
      </c>
      <c r="F812">
        <f t="shared" si="181"/>
        <v>0</v>
      </c>
      <c r="G812">
        <f t="shared" si="182"/>
        <v>6157.601748255729</v>
      </c>
      <c r="H812">
        <f t="shared" si="183"/>
        <v>14938.689710204344</v>
      </c>
      <c r="I812">
        <f t="shared" si="184"/>
        <v>16157.985937235097</v>
      </c>
      <c r="J812" s="41">
        <f t="shared" si="185"/>
        <v>1272.282357262601</v>
      </c>
      <c r="K812">
        <f t="shared" si="186"/>
        <v>6.0956997506851485</v>
      </c>
      <c r="L812">
        <f t="shared" si="187"/>
        <v>0</v>
      </c>
      <c r="M812" s="41">
        <f t="shared" si="188"/>
        <v>6.0956997506851485</v>
      </c>
      <c r="N812" s="5">
        <f t="shared" si="189"/>
        <v>-4.0754266649042587E-7</v>
      </c>
      <c r="O812" s="4">
        <f>SUM($N$54:N812)*0.1+$O$30</f>
        <v>-5.0694446477991773E-6</v>
      </c>
      <c r="P812" s="4">
        <f>SUM($O$235:O812)</f>
        <v>8.6912652477683376E-4</v>
      </c>
      <c r="Q812" s="5">
        <f t="shared" si="190"/>
        <v>-9.8872153271269344E-7</v>
      </c>
      <c r="R812" s="4">
        <f>SUM($Q$54:Q812)*0.1+$O$8</f>
        <v>-8.4419224003761035E-5</v>
      </c>
      <c r="S812" s="4">
        <f>SUM($R$235:R812)</f>
        <v>1.0996535939403638E-2</v>
      </c>
      <c r="T812">
        <f t="shared" si="191"/>
        <v>8.4571299212169392E-5</v>
      </c>
      <c r="U812">
        <f t="shared" si="192"/>
        <v>1.1030828780407505E-2</v>
      </c>
      <c r="X812" s="1"/>
    </row>
    <row r="813" spans="1:24" x14ac:dyDescent="0.3">
      <c r="A813" s="7"/>
      <c r="B813">
        <f t="shared" si="193"/>
        <v>75.899999999999963</v>
      </c>
      <c r="C813">
        <f t="shared" si="178"/>
        <v>0</v>
      </c>
      <c r="D813">
        <f t="shared" si="179"/>
        <v>1176.2747803310458</v>
      </c>
      <c r="E813">
        <f t="shared" si="180"/>
        <v>-484.8505313587176</v>
      </c>
      <c r="F813">
        <f t="shared" si="181"/>
        <v>0</v>
      </c>
      <c r="G813">
        <f t="shared" si="182"/>
        <v>6109.1166951198611</v>
      </c>
      <c r="H813">
        <f t="shared" si="183"/>
        <v>14821.062232171251</v>
      </c>
      <c r="I813">
        <f t="shared" si="184"/>
        <v>16030.757701508848</v>
      </c>
      <c r="J813" s="41">
        <f t="shared" si="185"/>
        <v>1272.282357262601</v>
      </c>
      <c r="K813">
        <f t="shared" si="186"/>
        <v>6.0477021148529868</v>
      </c>
      <c r="L813">
        <f t="shared" si="187"/>
        <v>0</v>
      </c>
      <c r="M813" s="41">
        <f t="shared" si="188"/>
        <v>6.0477021148529868</v>
      </c>
      <c r="N813" s="5">
        <f t="shared" si="189"/>
        <v>-4.0433366911648576E-7</v>
      </c>
      <c r="O813" s="4">
        <f>SUM($N$54:N813)*0.1+$O$30</f>
        <v>-5.109878014710825E-6</v>
      </c>
      <c r="P813" s="4">
        <f>SUM($O$235:O813)</f>
        <v>8.6401664676212292E-4</v>
      </c>
      <c r="Q813" s="5">
        <f t="shared" si="190"/>
        <v>-9.8093632379369671E-7</v>
      </c>
      <c r="R813" s="4">
        <f>SUM($Q$54:Q813)*0.1+$O$8</f>
        <v>-8.4517317636140417E-5</v>
      </c>
      <c r="S813" s="4">
        <f>SUM($R$235:R813)</f>
        <v>1.0912018621767498E-2</v>
      </c>
      <c r="T813">
        <f t="shared" si="191"/>
        <v>8.4671647165585935E-5</v>
      </c>
      <c r="U813">
        <f t="shared" si="192"/>
        <v>1.0946171712872162E-2</v>
      </c>
      <c r="X813" s="1"/>
    </row>
    <row r="814" spans="1:24" x14ac:dyDescent="0.3">
      <c r="A814" s="7"/>
      <c r="B814">
        <f t="shared" si="193"/>
        <v>75.999999999999957</v>
      </c>
      <c r="C814">
        <f t="shared" si="178"/>
        <v>0</v>
      </c>
      <c r="D814">
        <f t="shared" si="179"/>
        <v>1176.2747803310458</v>
      </c>
      <c r="E814">
        <f t="shared" si="180"/>
        <v>-484.8505313587176</v>
      </c>
      <c r="F814">
        <f t="shared" si="181"/>
        <v>0</v>
      </c>
      <c r="G814">
        <f t="shared" si="182"/>
        <v>6060.6316419839932</v>
      </c>
      <c r="H814">
        <f t="shared" si="183"/>
        <v>14703.434754138145</v>
      </c>
      <c r="I814">
        <f t="shared" si="184"/>
        <v>15903.529465782589</v>
      </c>
      <c r="J814" s="41">
        <f t="shared" si="185"/>
        <v>1272.282357262601</v>
      </c>
      <c r="K814">
        <f t="shared" si="186"/>
        <v>5.9997044790208207</v>
      </c>
      <c r="L814">
        <f t="shared" si="187"/>
        <v>0</v>
      </c>
      <c r="M814" s="41">
        <f t="shared" si="188"/>
        <v>5.9997044790208207</v>
      </c>
      <c r="N814" s="5">
        <f t="shared" si="189"/>
        <v>-4.0112467174254565E-7</v>
      </c>
      <c r="O814" s="4">
        <f>SUM($N$54:N814)*0.1+$O$30</f>
        <v>-5.1499904818850803E-6</v>
      </c>
      <c r="P814" s="4">
        <f>SUM($O$235:O814)</f>
        <v>8.5886665628023785E-4</v>
      </c>
      <c r="Q814" s="5">
        <f t="shared" si="190"/>
        <v>-9.7315111487469913E-7</v>
      </c>
      <c r="R814" s="4">
        <f>SUM($Q$54:Q814)*0.1+$O$8</f>
        <v>-8.4614632747627839E-5</v>
      </c>
      <c r="S814" s="4">
        <f>SUM($R$235:R814)</f>
        <v>1.0827403989019871E-2</v>
      </c>
      <c r="T814">
        <f t="shared" si="191"/>
        <v>8.4771212548715152E-5</v>
      </c>
      <c r="U814">
        <f t="shared" si="192"/>
        <v>1.0861414690302244E-2</v>
      </c>
      <c r="X814" s="1"/>
    </row>
    <row r="815" spans="1:24" x14ac:dyDescent="0.3">
      <c r="A815" s="7"/>
      <c r="B815">
        <f t="shared" si="193"/>
        <v>76.099999999999952</v>
      </c>
      <c r="C815">
        <f t="shared" si="178"/>
        <v>0</v>
      </c>
      <c r="D815">
        <f t="shared" si="179"/>
        <v>1176.2747803310458</v>
      </c>
      <c r="E815">
        <f t="shared" si="180"/>
        <v>-484.8505313587176</v>
      </c>
      <c r="F815">
        <f t="shared" si="181"/>
        <v>0</v>
      </c>
      <c r="G815">
        <f t="shared" si="182"/>
        <v>6012.1465888481216</v>
      </c>
      <c r="H815">
        <f t="shared" si="183"/>
        <v>14585.807276105037</v>
      </c>
      <c r="I815">
        <f t="shared" si="184"/>
        <v>15776.301230056326</v>
      </c>
      <c r="J815" s="41">
        <f t="shared" si="185"/>
        <v>1272.282357262601</v>
      </c>
      <c r="K815">
        <f t="shared" si="186"/>
        <v>5.9517068431886528</v>
      </c>
      <c r="L815">
        <f t="shared" si="187"/>
        <v>0</v>
      </c>
      <c r="M815" s="41">
        <f t="shared" si="188"/>
        <v>5.9517068431886528</v>
      </c>
      <c r="N815" s="5">
        <f t="shared" si="189"/>
        <v>-3.9791567436860532E-7</v>
      </c>
      <c r="O815" s="4">
        <f>SUM($N$54:N815)*0.1+$O$30</f>
        <v>-5.1897820493219406E-6</v>
      </c>
      <c r="P815" s="4">
        <f>SUM($O$235:O815)</f>
        <v>8.5367687423091589E-4</v>
      </c>
      <c r="Q815" s="5">
        <f t="shared" si="190"/>
        <v>-9.6536590595570133E-7</v>
      </c>
      <c r="R815" s="4">
        <f>SUM($Q$54:Q815)*0.1+$O$8</f>
        <v>-8.4711169338223412E-5</v>
      </c>
      <c r="S815" s="4">
        <f>SUM($R$235:R815)</f>
        <v>1.0742692819681647E-2</v>
      </c>
      <c r="T815">
        <f t="shared" si="191"/>
        <v>8.4869994982730067E-5</v>
      </c>
      <c r="U815">
        <f t="shared" si="192"/>
        <v>1.0776558505554371E-2</v>
      </c>
      <c r="X815" s="1"/>
    </row>
    <row r="816" spans="1:24" x14ac:dyDescent="0.3">
      <c r="A816" s="7"/>
      <c r="B816">
        <f t="shared" si="193"/>
        <v>76.199999999999946</v>
      </c>
      <c r="C816">
        <f t="shared" si="178"/>
        <v>0</v>
      </c>
      <c r="D816">
        <f t="shared" si="179"/>
        <v>1176.2747803310458</v>
      </c>
      <c r="E816">
        <f t="shared" si="180"/>
        <v>-484.8505313587176</v>
      </c>
      <c r="F816">
        <f t="shared" si="181"/>
        <v>0</v>
      </c>
      <c r="G816">
        <f t="shared" si="182"/>
        <v>5963.6615357122537</v>
      </c>
      <c r="H816">
        <f t="shared" si="183"/>
        <v>14468.179798071958</v>
      </c>
      <c r="I816">
        <f t="shared" si="184"/>
        <v>15649.072994330092</v>
      </c>
      <c r="J816" s="41">
        <f t="shared" si="185"/>
        <v>1272.282357262601</v>
      </c>
      <c r="K816">
        <f t="shared" si="186"/>
        <v>5.9037092073564965</v>
      </c>
      <c r="L816">
        <f t="shared" si="187"/>
        <v>0</v>
      </c>
      <c r="M816" s="41">
        <f t="shared" si="188"/>
        <v>5.9037092073564965</v>
      </c>
      <c r="N816" s="5">
        <f t="shared" si="189"/>
        <v>-3.9470667699466521E-7</v>
      </c>
      <c r="O816" s="4">
        <f>SUM($N$54:N816)*0.1+$O$30</f>
        <v>-5.2292527170214066E-6</v>
      </c>
      <c r="P816" s="4">
        <f>SUM($O$235:O816)</f>
        <v>8.484476215138945E-4</v>
      </c>
      <c r="Q816" s="5">
        <f t="shared" si="190"/>
        <v>-9.5758069703670545E-7</v>
      </c>
      <c r="R816" s="4">
        <f>SUM($Q$54:Q816)*0.1+$O$8</f>
        <v>-8.480692740792708E-5</v>
      </c>
      <c r="S816" s="4">
        <f>SUM($R$235:R816)</f>
        <v>1.0657885892273721E-2</v>
      </c>
      <c r="T816">
        <f t="shared" si="191"/>
        <v>8.4967994093963927E-5</v>
      </c>
      <c r="U816">
        <f t="shared" si="192"/>
        <v>1.0691603951661311E-2</v>
      </c>
      <c r="X816" s="1"/>
    </row>
    <row r="817" spans="1:24" x14ac:dyDescent="0.3">
      <c r="A817" s="7"/>
      <c r="B817">
        <f t="shared" si="193"/>
        <v>76.29999999999994</v>
      </c>
      <c r="C817">
        <f t="shared" si="178"/>
        <v>0</v>
      </c>
      <c r="D817">
        <f t="shared" si="179"/>
        <v>1176.2747803310458</v>
      </c>
      <c r="E817">
        <f t="shared" si="180"/>
        <v>-484.8505313587176</v>
      </c>
      <c r="F817">
        <f t="shared" si="181"/>
        <v>0</v>
      </c>
      <c r="G817">
        <f t="shared" si="182"/>
        <v>5915.1764825763858</v>
      </c>
      <c r="H817">
        <f t="shared" si="183"/>
        <v>14350.552320038851</v>
      </c>
      <c r="I817">
        <f t="shared" si="184"/>
        <v>15521.844758603831</v>
      </c>
      <c r="J817" s="41">
        <f t="shared" si="185"/>
        <v>1272.282357262601</v>
      </c>
      <c r="K817">
        <f t="shared" si="186"/>
        <v>5.8557115715243295</v>
      </c>
      <c r="L817">
        <f t="shared" si="187"/>
        <v>0</v>
      </c>
      <c r="M817" s="41">
        <f t="shared" si="188"/>
        <v>5.8557115715243295</v>
      </c>
      <c r="N817" s="5">
        <f t="shared" si="189"/>
        <v>-3.914976796207251E-7</v>
      </c>
      <c r="O817" s="4">
        <f>SUM($N$54:N817)*0.1+$O$30</f>
        <v>-5.2684024849834793E-6</v>
      </c>
      <c r="P817" s="4">
        <f>SUM($O$235:O817)</f>
        <v>8.43179219028911E-4</v>
      </c>
      <c r="Q817" s="5">
        <f t="shared" si="190"/>
        <v>-9.4979548811770765E-7</v>
      </c>
      <c r="R817" s="4">
        <f>SUM($Q$54:Q817)*0.1+$O$8</f>
        <v>-8.4901906956738843E-5</v>
      </c>
      <c r="S817" s="4">
        <f>SUM($R$235:R817)</f>
        <v>1.0572983985316982E-2</v>
      </c>
      <c r="T817">
        <f t="shared" si="191"/>
        <v>8.5065209513846023E-5</v>
      </c>
      <c r="U817">
        <f t="shared" si="192"/>
        <v>1.0606551821830295E-2</v>
      </c>
      <c r="X817" s="1"/>
    </row>
    <row r="818" spans="1:24" x14ac:dyDescent="0.3">
      <c r="A818" s="7"/>
      <c r="B818">
        <f t="shared" si="193"/>
        <v>76.399999999999935</v>
      </c>
      <c r="C818">
        <f t="shared" si="178"/>
        <v>0</v>
      </c>
      <c r="D818">
        <f t="shared" si="179"/>
        <v>1176.2747803310458</v>
      </c>
      <c r="E818">
        <f t="shared" si="180"/>
        <v>-484.8505313587176</v>
      </c>
      <c r="F818">
        <f t="shared" si="181"/>
        <v>0</v>
      </c>
      <c r="G818">
        <f t="shared" si="182"/>
        <v>5866.691429440516</v>
      </c>
      <c r="H818">
        <f t="shared" si="183"/>
        <v>14232.924842005745</v>
      </c>
      <c r="I818">
        <f t="shared" si="184"/>
        <v>15394.61652287757</v>
      </c>
      <c r="J818" s="41">
        <f t="shared" si="185"/>
        <v>1272.282357262601</v>
      </c>
      <c r="K818">
        <f t="shared" si="186"/>
        <v>5.8077139356921634</v>
      </c>
      <c r="L818">
        <f t="shared" si="187"/>
        <v>0</v>
      </c>
      <c r="M818" s="41">
        <f t="shared" si="188"/>
        <v>5.8077139356921634</v>
      </c>
      <c r="N818" s="5">
        <f t="shared" si="189"/>
        <v>-3.8828868224678488E-7</v>
      </c>
      <c r="O818" s="4">
        <f>SUM($N$54:N818)*0.1+$O$30</f>
        <v>-5.3072313532081578E-6</v>
      </c>
      <c r="P818" s="4">
        <f>SUM($O$235:O818)</f>
        <v>8.3787198767570285E-4</v>
      </c>
      <c r="Q818" s="5">
        <f t="shared" si="190"/>
        <v>-9.4201027919871007E-7</v>
      </c>
      <c r="R818" s="4">
        <f>SUM($Q$54:Q818)*0.1+$O$8</f>
        <v>-8.4996107984658756E-5</v>
      </c>
      <c r="S818" s="4">
        <f>SUM($R$235:R818)</f>
        <v>1.0487987877332324E-2</v>
      </c>
      <c r="T818">
        <f t="shared" si="191"/>
        <v>8.5161640878838449E-5</v>
      </c>
      <c r="U818">
        <f t="shared" si="192"/>
        <v>1.0521402909441374E-2</v>
      </c>
      <c r="X818" s="1"/>
    </row>
    <row r="819" spans="1:24" x14ac:dyDescent="0.3">
      <c r="A819" s="7"/>
      <c r="B819">
        <f t="shared" si="193"/>
        <v>76.499999999999929</v>
      </c>
      <c r="C819">
        <f t="shared" si="178"/>
        <v>0</v>
      </c>
      <c r="D819">
        <f t="shared" si="179"/>
        <v>1176.2747803310458</v>
      </c>
      <c r="E819">
        <f t="shared" si="180"/>
        <v>-484.8505313587176</v>
      </c>
      <c r="F819">
        <f t="shared" si="181"/>
        <v>0</v>
      </c>
      <c r="G819">
        <f t="shared" si="182"/>
        <v>5818.2063763046481</v>
      </c>
      <c r="H819">
        <f t="shared" si="183"/>
        <v>14115.297363972652</v>
      </c>
      <c r="I819">
        <f t="shared" si="184"/>
        <v>15267.388287151321</v>
      </c>
      <c r="J819" s="41">
        <f t="shared" si="185"/>
        <v>1272.282357262601</v>
      </c>
      <c r="K819">
        <f t="shared" si="186"/>
        <v>5.7597162998600009</v>
      </c>
      <c r="L819">
        <f t="shared" si="187"/>
        <v>0</v>
      </c>
      <c r="M819" s="41">
        <f t="shared" si="188"/>
        <v>5.7597162998600009</v>
      </c>
      <c r="N819" s="5">
        <f t="shared" si="189"/>
        <v>-3.8507968487284482E-7</v>
      </c>
      <c r="O819" s="4">
        <f>SUM($N$54:N819)*0.1+$O$30</f>
        <v>-5.3457393216954421E-6</v>
      </c>
      <c r="P819" s="4">
        <f>SUM($O$235:O819)</f>
        <v>8.3252624835400738E-4</v>
      </c>
      <c r="Q819" s="5">
        <f t="shared" si="190"/>
        <v>-9.3422507027971323E-7</v>
      </c>
      <c r="R819" s="4">
        <f>SUM($Q$54:Q819)*0.1+$O$8</f>
        <v>-8.508953049168671E-5</v>
      </c>
      <c r="S819" s="4">
        <f>SUM($R$235:R819)</f>
        <v>1.0402898346840637E-2</v>
      </c>
      <c r="T819">
        <f t="shared" si="191"/>
        <v>8.5257287830373793E-5</v>
      </c>
      <c r="U819">
        <f t="shared" si="192"/>
        <v>1.043615800804578E-2</v>
      </c>
      <c r="X819" s="1"/>
    </row>
    <row r="820" spans="1:24" x14ac:dyDescent="0.3">
      <c r="A820" s="7"/>
      <c r="B820">
        <f t="shared" si="193"/>
        <v>76.599999999999923</v>
      </c>
      <c r="C820">
        <f t="shared" si="178"/>
        <v>0</v>
      </c>
      <c r="D820">
        <f t="shared" si="179"/>
        <v>1176.2747803310458</v>
      </c>
      <c r="E820">
        <f t="shared" si="180"/>
        <v>-484.8505313587176</v>
      </c>
      <c r="F820">
        <f t="shared" si="181"/>
        <v>0</v>
      </c>
      <c r="G820">
        <f t="shared" si="182"/>
        <v>5769.7213231687783</v>
      </c>
      <c r="H820">
        <f t="shared" si="183"/>
        <v>13997.669885939544</v>
      </c>
      <c r="I820">
        <f t="shared" si="184"/>
        <v>15140.160051425059</v>
      </c>
      <c r="J820" s="41">
        <f t="shared" si="185"/>
        <v>1272.282357262601</v>
      </c>
      <c r="K820">
        <f t="shared" si="186"/>
        <v>5.7117186640278339</v>
      </c>
      <c r="L820">
        <f t="shared" si="187"/>
        <v>0</v>
      </c>
      <c r="M820" s="41">
        <f t="shared" si="188"/>
        <v>5.7117186640278339</v>
      </c>
      <c r="N820" s="5">
        <f t="shared" si="189"/>
        <v>-3.818706874989046E-7</v>
      </c>
      <c r="O820" s="4">
        <f>SUM($N$54:N820)*0.1+$O$30</f>
        <v>-5.3839263904453323E-6</v>
      </c>
      <c r="P820" s="4">
        <f>SUM($O$235:O820)</f>
        <v>8.2714232196356204E-4</v>
      </c>
      <c r="Q820" s="5">
        <f t="shared" si="190"/>
        <v>-9.2643986136071544E-7</v>
      </c>
      <c r="R820" s="4">
        <f>SUM($Q$54:Q820)*0.1+$O$8</f>
        <v>-8.5182174477822813E-5</v>
      </c>
      <c r="S820" s="4">
        <f>SUM($R$235:R820)</f>
        <v>1.0317716172362814E-2</v>
      </c>
      <c r="T820">
        <f t="shared" si="191"/>
        <v>8.5352150014794483E-5</v>
      </c>
      <c r="U820">
        <f t="shared" si="192"/>
        <v>1.0350817911364321E-2</v>
      </c>
      <c r="X820" s="1"/>
    </row>
    <row r="821" spans="1:24" x14ac:dyDescent="0.3">
      <c r="A821" s="7"/>
      <c r="B821">
        <f t="shared" si="193"/>
        <v>76.699999999999918</v>
      </c>
      <c r="C821">
        <f t="shared" si="178"/>
        <v>0</v>
      </c>
      <c r="D821">
        <f t="shared" si="179"/>
        <v>1176.2747803310458</v>
      </c>
      <c r="E821">
        <f t="shared" si="180"/>
        <v>-484.8505313587176</v>
      </c>
      <c r="F821">
        <f t="shared" si="181"/>
        <v>0</v>
      </c>
      <c r="G821">
        <f t="shared" si="182"/>
        <v>5721.2362700329086</v>
      </c>
      <c r="H821">
        <f t="shared" si="183"/>
        <v>13880.042407906465</v>
      </c>
      <c r="I821">
        <f t="shared" si="184"/>
        <v>15012.931815698823</v>
      </c>
      <c r="J821" s="41">
        <f t="shared" si="185"/>
        <v>1272.282357262601</v>
      </c>
      <c r="K821">
        <f t="shared" si="186"/>
        <v>5.6637210281956767</v>
      </c>
      <c r="L821">
        <f t="shared" si="187"/>
        <v>0</v>
      </c>
      <c r="M821" s="41">
        <f t="shared" si="188"/>
        <v>5.6637210281956767</v>
      </c>
      <c r="N821" s="5">
        <f t="shared" si="189"/>
        <v>-3.7866169012496438E-7</v>
      </c>
      <c r="O821" s="4">
        <f>SUM($N$54:N821)*0.1+$O$30</f>
        <v>-5.4217925594578291E-6</v>
      </c>
      <c r="P821" s="4">
        <f>SUM($O$235:O821)</f>
        <v>8.2172052940410417E-4</v>
      </c>
      <c r="Q821" s="5">
        <f t="shared" si="190"/>
        <v>-9.1865465244171966E-7</v>
      </c>
      <c r="R821" s="4">
        <f>SUM($Q$54:Q821)*0.1+$O$8</f>
        <v>-8.5274039943066958E-5</v>
      </c>
      <c r="S821" s="4">
        <f>SUM($R$235:R821)</f>
        <v>1.0232442132419747E-2</v>
      </c>
      <c r="T821">
        <f t="shared" si="191"/>
        <v>8.5446227083292405E-5</v>
      </c>
      <c r="U821">
        <f t="shared" si="192"/>
        <v>1.0265383413285785E-2</v>
      </c>
      <c r="X821" s="1"/>
    </row>
    <row r="822" spans="1:24" x14ac:dyDescent="0.3">
      <c r="A822" s="7"/>
      <c r="B822">
        <f t="shared" si="193"/>
        <v>76.799999999999912</v>
      </c>
      <c r="C822">
        <f t="shared" si="178"/>
        <v>0</v>
      </c>
      <c r="D822">
        <f t="shared" si="179"/>
        <v>1176.2747803310458</v>
      </c>
      <c r="E822">
        <f t="shared" si="180"/>
        <v>-484.8505313587176</v>
      </c>
      <c r="F822">
        <f t="shared" si="181"/>
        <v>0</v>
      </c>
      <c r="G822">
        <f t="shared" si="182"/>
        <v>5672.7512168970406</v>
      </c>
      <c r="H822">
        <f t="shared" si="183"/>
        <v>13762.414929873359</v>
      </c>
      <c r="I822">
        <f t="shared" si="184"/>
        <v>14885.703579972564</v>
      </c>
      <c r="J822" s="41">
        <f t="shared" si="185"/>
        <v>1272.282357262601</v>
      </c>
      <c r="K822">
        <f t="shared" si="186"/>
        <v>5.6157233923635106</v>
      </c>
      <c r="L822">
        <f t="shared" si="187"/>
        <v>0</v>
      </c>
      <c r="M822" s="41">
        <f t="shared" si="188"/>
        <v>5.6157233923635106</v>
      </c>
      <c r="N822" s="5">
        <f t="shared" si="189"/>
        <v>-3.7545269275102427E-7</v>
      </c>
      <c r="O822" s="4">
        <f>SUM($N$54:N822)*0.1+$O$30</f>
        <v>-5.4593378287329317E-6</v>
      </c>
      <c r="P822" s="4">
        <f>SUM($O$235:O822)</f>
        <v>8.1626119157537122E-4</v>
      </c>
      <c r="Q822" s="5">
        <f t="shared" si="190"/>
        <v>-9.1086944352272197E-7</v>
      </c>
      <c r="R822" s="4">
        <f>SUM($Q$54:Q822)*0.1+$O$8</f>
        <v>-8.5365126887419253E-5</v>
      </c>
      <c r="S822" s="4">
        <f>SUM($R$235:R822)</f>
        <v>1.0147077005532327E-2</v>
      </c>
      <c r="T822">
        <f t="shared" si="191"/>
        <v>8.5539518691850398E-5</v>
      </c>
      <c r="U822">
        <f t="shared" si="192"/>
        <v>1.0179855307865379E-2</v>
      </c>
      <c r="X822" s="1"/>
    </row>
    <row r="823" spans="1:24" x14ac:dyDescent="0.3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1176.2747803310458</v>
      </c>
      <c r="E823">
        <f t="shared" ref="E823:E886" si="196">IF(B823&lt;$B$41,$B$14,IF(AND($B$41&lt;=B823,B823&lt;$B$41+$G$8),$B$14+$B$17,$B$14+$B$17+$B$11))</f>
        <v>-484.8505313587176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5624.2661637611709</v>
      </c>
      <c r="H823">
        <f t="shared" ref="H823:H886" si="199">IF(B823&lt;$B$41,-$B$13*B823,IF(AND($B$41&lt;=B823,B823&lt;=$B$41+$G$8),-$B$13*B823+(-B823+B810)*B785,-$B$13*B823+(-B823+$B$41)*$B$16+(-B823+$B$41+$G$8)*$B$10))</f>
        <v>13644.787451840251</v>
      </c>
      <c r="I823">
        <f t="shared" ref="I823:I886" si="200">SQRT(SUMSQ(H823,G823))</f>
        <v>14758.475344246301</v>
      </c>
      <c r="J823" s="41">
        <f t="shared" ref="J823:J886" si="201">SQRT(SUMSQ(D823:E823))</f>
        <v>1272.282357262601</v>
      </c>
      <c r="K823">
        <f t="shared" ref="K823:K886" si="202">32*I823/(PI()*$G$13^3)</f>
        <v>5.5677257565313436</v>
      </c>
      <c r="L823">
        <f t="shared" ref="L823:L886" si="203">16*F823/(PI()*$G$13^3)*$G$23</f>
        <v>0</v>
      </c>
      <c r="M823" s="41">
        <f t="shared" ref="M823:M886" si="204">SQRT(K823^2+3*L823^2)</f>
        <v>5.5677257565313436</v>
      </c>
      <c r="N823" s="5">
        <f t="shared" ref="N823:N886" si="205">-G823/($G$15*$B$42)</f>
        <v>-3.7224369537708405E-7</v>
      </c>
      <c r="O823" s="4">
        <f>SUM($N$54:N823)*0.1+$O$30</f>
        <v>-5.4965621982706401E-6</v>
      </c>
      <c r="P823" s="4">
        <f>SUM($O$235:O823)</f>
        <v>8.1076462937710063E-4</v>
      </c>
      <c r="Q823" s="5">
        <f t="shared" ref="Q823:Q886" si="206">-H823/($B$42*$G$15)</f>
        <v>-9.0308423460372418E-7</v>
      </c>
      <c r="R823" s="4">
        <f>SUM($Q$54:Q823)*0.1+$O$8</f>
        <v>-8.5455435310879588E-5</v>
      </c>
      <c r="S823" s="4">
        <f>SUM($R$235:R823)</f>
        <v>1.0061621570221448E-2</v>
      </c>
      <c r="T823">
        <f t="shared" ref="T823:T886" si="207">SQRT(SUMSQ(O823,R823))</f>
        <v>8.5632024501184037E-5</v>
      </c>
      <c r="U823">
        <f t="shared" ref="U823:U886" si="208">SQRT(S823^2+P823^2)</f>
        <v>1.009423438932317E-2</v>
      </c>
      <c r="X823" s="1"/>
    </row>
    <row r="824" spans="1:24" x14ac:dyDescent="0.3">
      <c r="A824" s="7"/>
      <c r="B824">
        <f t="shared" si="193"/>
        <v>76.999999999999901</v>
      </c>
      <c r="C824">
        <f t="shared" si="194"/>
        <v>0</v>
      </c>
      <c r="D824">
        <f t="shared" si="195"/>
        <v>1176.2747803310458</v>
      </c>
      <c r="E824">
        <f t="shared" si="196"/>
        <v>-484.8505313587176</v>
      </c>
      <c r="F824">
        <f t="shared" si="197"/>
        <v>0</v>
      </c>
      <c r="G824">
        <f t="shared" si="198"/>
        <v>5575.7811106253012</v>
      </c>
      <c r="H824">
        <f t="shared" si="199"/>
        <v>13527.159973807158</v>
      </c>
      <c r="I824">
        <f t="shared" si="200"/>
        <v>14631.247108520052</v>
      </c>
      <c r="J824" s="41">
        <f t="shared" si="201"/>
        <v>1272.282357262601</v>
      </c>
      <c r="K824">
        <f t="shared" si="202"/>
        <v>5.5197281206991811</v>
      </c>
      <c r="L824">
        <f t="shared" si="203"/>
        <v>0</v>
      </c>
      <c r="M824" s="41">
        <f t="shared" si="204"/>
        <v>5.5197281206991811</v>
      </c>
      <c r="N824" s="5">
        <f t="shared" si="205"/>
        <v>-3.6903469800314383E-7</v>
      </c>
      <c r="O824" s="4">
        <f>SUM($N$54:N824)*0.1+$O$30</f>
        <v>-5.5334656680709543E-6</v>
      </c>
      <c r="P824" s="4">
        <f>SUM($O$235:O824)</f>
        <v>8.0523116370902962E-4</v>
      </c>
      <c r="Q824" s="5">
        <f t="shared" si="206"/>
        <v>-8.9529902568472745E-7</v>
      </c>
      <c r="R824" s="4">
        <f>SUM($Q$54:Q824)*0.1+$O$8</f>
        <v>-8.5544965213448074E-5</v>
      </c>
      <c r="S824" s="4">
        <f>SUM($R$235:R824)</f>
        <v>9.9760766050080007E-3</v>
      </c>
      <c r="T824">
        <f t="shared" si="207"/>
        <v>8.5723744176685151E-5</v>
      </c>
      <c r="U824">
        <f t="shared" si="208"/>
        <v>1.0008521452042562E-2</v>
      </c>
      <c r="X824" s="1"/>
    </row>
    <row r="825" spans="1:24" x14ac:dyDescent="0.3">
      <c r="A825" s="7"/>
      <c r="B825">
        <f t="shared" si="193"/>
        <v>77.099999999999895</v>
      </c>
      <c r="C825">
        <f t="shared" si="194"/>
        <v>0</v>
      </c>
      <c r="D825">
        <f t="shared" si="195"/>
        <v>1176.2747803310458</v>
      </c>
      <c r="E825">
        <f t="shared" si="196"/>
        <v>-484.8505313587176</v>
      </c>
      <c r="F825">
        <f t="shared" si="197"/>
        <v>0</v>
      </c>
      <c r="G825">
        <f t="shared" si="198"/>
        <v>5527.2960574894332</v>
      </c>
      <c r="H825">
        <f t="shared" si="199"/>
        <v>13409.53249577408</v>
      </c>
      <c r="I825">
        <f t="shared" si="200"/>
        <v>14504.018872793818</v>
      </c>
      <c r="J825" s="41">
        <f t="shared" si="201"/>
        <v>1272.282357262601</v>
      </c>
      <c r="K825">
        <f t="shared" si="202"/>
        <v>5.4717304848670247</v>
      </c>
      <c r="L825">
        <f t="shared" si="203"/>
        <v>0</v>
      </c>
      <c r="M825" s="41">
        <f t="shared" si="204"/>
        <v>5.4717304848670247</v>
      </c>
      <c r="N825" s="5">
        <f t="shared" si="205"/>
        <v>-3.6582570062920371E-7</v>
      </c>
      <c r="O825" s="4">
        <f>SUM($N$54:N825)*0.1+$O$30</f>
        <v>-5.5700482381338751E-6</v>
      </c>
      <c r="P825" s="4">
        <f>SUM($O$235:O825)</f>
        <v>7.9966111547089577E-4</v>
      </c>
      <c r="Q825" s="5">
        <f t="shared" si="206"/>
        <v>-8.8751381676573156E-7</v>
      </c>
      <c r="R825" s="4">
        <f>SUM($Q$54:Q825)*0.1+$O$8</f>
        <v>-8.5633716595124654E-5</v>
      </c>
      <c r="S825" s="4">
        <f>SUM($R$235:R825)</f>
        <v>9.8904428884128755E-3</v>
      </c>
      <c r="T825">
        <f t="shared" si="207"/>
        <v>8.5814677388365589E-5</v>
      </c>
      <c r="U825">
        <f t="shared" si="208"/>
        <v>9.9227172905687975E-3</v>
      </c>
      <c r="X825" s="1"/>
    </row>
    <row r="826" spans="1:24" x14ac:dyDescent="0.3">
      <c r="A826" s="7"/>
      <c r="B826">
        <f t="shared" si="193"/>
        <v>77.199999999999889</v>
      </c>
      <c r="C826">
        <f t="shared" si="194"/>
        <v>0</v>
      </c>
      <c r="D826">
        <f t="shared" si="195"/>
        <v>1176.2747803310458</v>
      </c>
      <c r="E826">
        <f t="shared" si="196"/>
        <v>-484.8505313587176</v>
      </c>
      <c r="F826">
        <f t="shared" si="197"/>
        <v>0</v>
      </c>
      <c r="G826">
        <f t="shared" si="198"/>
        <v>5478.8110043535635</v>
      </c>
      <c r="H826">
        <f t="shared" si="199"/>
        <v>13291.905017740974</v>
      </c>
      <c r="I826">
        <f t="shared" si="200"/>
        <v>14376.790637067557</v>
      </c>
      <c r="J826" s="41">
        <f t="shared" si="201"/>
        <v>1272.282357262601</v>
      </c>
      <c r="K826">
        <f t="shared" si="202"/>
        <v>5.4237328490348586</v>
      </c>
      <c r="L826">
        <f t="shared" si="203"/>
        <v>0</v>
      </c>
      <c r="M826" s="41">
        <f t="shared" si="204"/>
        <v>5.4237328490348586</v>
      </c>
      <c r="N826" s="5">
        <f t="shared" si="205"/>
        <v>-3.626167032552635E-7</v>
      </c>
      <c r="O826" s="4">
        <f>SUM($N$54:N826)*0.1+$O$30</f>
        <v>-5.606309908459401E-6</v>
      </c>
      <c r="P826" s="4">
        <f>SUM($O$235:O826)</f>
        <v>7.940548055624364E-4</v>
      </c>
      <c r="Q826" s="5">
        <f t="shared" si="206"/>
        <v>-8.7972860784673398E-7</v>
      </c>
      <c r="R826" s="4">
        <f>SUM($Q$54:Q826)*0.1+$O$8</f>
        <v>-8.572168945590933E-5</v>
      </c>
      <c r="S826" s="4">
        <f>SUM($R$235:R826)</f>
        <v>9.8047211989569661E-3</v>
      </c>
      <c r="T826">
        <f t="shared" si="207"/>
        <v>8.5904823810802652E-5</v>
      </c>
      <c r="U826">
        <f t="shared" si="208"/>
        <v>9.8368226996074764E-3</v>
      </c>
      <c r="X826" s="1"/>
    </row>
    <row r="827" spans="1:24" x14ac:dyDescent="0.3">
      <c r="A827" s="7"/>
      <c r="B827">
        <f t="shared" si="193"/>
        <v>77.299999999999883</v>
      </c>
      <c r="C827">
        <f t="shared" si="194"/>
        <v>0</v>
      </c>
      <c r="D827">
        <f t="shared" si="195"/>
        <v>1176.2747803310458</v>
      </c>
      <c r="E827">
        <f t="shared" si="196"/>
        <v>-484.8505313587176</v>
      </c>
      <c r="F827">
        <f t="shared" si="197"/>
        <v>0</v>
      </c>
      <c r="G827">
        <f t="shared" si="198"/>
        <v>5430.3259512176955</v>
      </c>
      <c r="H827">
        <f t="shared" si="199"/>
        <v>13174.277539707866</v>
      </c>
      <c r="I827">
        <f t="shared" si="200"/>
        <v>14249.562401341294</v>
      </c>
      <c r="J827" s="41">
        <f t="shared" si="201"/>
        <v>1272.282357262601</v>
      </c>
      <c r="K827">
        <f t="shared" si="202"/>
        <v>5.3757352132026908</v>
      </c>
      <c r="L827">
        <f t="shared" si="203"/>
        <v>0</v>
      </c>
      <c r="M827" s="41">
        <f t="shared" si="204"/>
        <v>5.3757352132026908</v>
      </c>
      <c r="N827" s="5">
        <f t="shared" si="205"/>
        <v>-3.5940770588132338E-7</v>
      </c>
      <c r="O827" s="4">
        <f>SUM($N$54:N827)*0.1+$O$30</f>
        <v>-5.6422506790475335E-6</v>
      </c>
      <c r="P827" s="4">
        <f>SUM($O$235:O827)</f>
        <v>7.8841255488338886E-4</v>
      </c>
      <c r="Q827" s="5">
        <f t="shared" si="206"/>
        <v>-8.7194339892773618E-7</v>
      </c>
      <c r="R827" s="4">
        <f>SUM($Q$54:Q827)*0.1+$O$8</f>
        <v>-8.5808883795802156E-5</v>
      </c>
      <c r="S827" s="4">
        <f>SUM($R$235:R827)</f>
        <v>9.7189123151611642E-3</v>
      </c>
      <c r="T827">
        <f t="shared" si="207"/>
        <v>8.5994183123085072E-5</v>
      </c>
      <c r="U827">
        <f t="shared" si="208"/>
        <v>9.7508384740230981E-3</v>
      </c>
      <c r="X827" s="1"/>
    </row>
    <row r="828" spans="1:24" x14ac:dyDescent="0.3">
      <c r="A828" s="7"/>
      <c r="B828">
        <f t="shared" si="193"/>
        <v>77.399999999999878</v>
      </c>
      <c r="C828">
        <f t="shared" si="194"/>
        <v>0</v>
      </c>
      <c r="D828">
        <f t="shared" si="195"/>
        <v>1176.2747803310458</v>
      </c>
      <c r="E828">
        <f t="shared" si="196"/>
        <v>-484.8505313587176</v>
      </c>
      <c r="F828">
        <f t="shared" si="197"/>
        <v>0</v>
      </c>
      <c r="G828">
        <f t="shared" si="198"/>
        <v>5381.840898081824</v>
      </c>
      <c r="H828">
        <f t="shared" si="199"/>
        <v>13056.650061674758</v>
      </c>
      <c r="I828">
        <f t="shared" si="200"/>
        <v>14122.334165615033</v>
      </c>
      <c r="J828" s="41">
        <f t="shared" si="201"/>
        <v>1272.282357262601</v>
      </c>
      <c r="K828">
        <f t="shared" si="202"/>
        <v>5.3277375773705238</v>
      </c>
      <c r="L828">
        <f t="shared" si="203"/>
        <v>0</v>
      </c>
      <c r="M828" s="41">
        <f t="shared" si="204"/>
        <v>5.3277375773705238</v>
      </c>
      <c r="N828" s="5">
        <f t="shared" si="205"/>
        <v>-3.5619870850738306E-7</v>
      </c>
      <c r="O828" s="4">
        <f>SUM($N$54:N828)*0.1+$O$30</f>
        <v>-5.6778705498982726E-6</v>
      </c>
      <c r="P828" s="4">
        <f>SUM($O$235:O828)</f>
        <v>7.8273468433349058E-4</v>
      </c>
      <c r="Q828" s="5">
        <f t="shared" si="206"/>
        <v>-8.6415819000873839E-7</v>
      </c>
      <c r="R828" s="4">
        <f>SUM($Q$54:Q828)*0.1+$O$8</f>
        <v>-8.5895299614802969E-5</v>
      </c>
      <c r="S828" s="4">
        <f>SUM($R$235:R828)</f>
        <v>9.6330170155463617E-3</v>
      </c>
      <c r="T828">
        <f t="shared" si="207"/>
        <v>8.6082755008759878E-5</v>
      </c>
      <c r="U828">
        <f t="shared" si="208"/>
        <v>9.6647654088376292E-3</v>
      </c>
      <c r="X828" s="1"/>
    </row>
    <row r="829" spans="1:24" x14ac:dyDescent="0.3">
      <c r="A829" s="7"/>
      <c r="B829">
        <f t="shared" si="193"/>
        <v>77.499999999999872</v>
      </c>
      <c r="C829">
        <f t="shared" si="194"/>
        <v>0</v>
      </c>
      <c r="D829">
        <f t="shared" si="195"/>
        <v>1176.2747803310458</v>
      </c>
      <c r="E829">
        <f t="shared" si="196"/>
        <v>-484.8505313587176</v>
      </c>
      <c r="F829">
        <f t="shared" si="197"/>
        <v>0</v>
      </c>
      <c r="G829">
        <f t="shared" si="198"/>
        <v>5333.3558449459561</v>
      </c>
      <c r="H829">
        <f t="shared" si="199"/>
        <v>12939.022583641679</v>
      </c>
      <c r="I829">
        <f t="shared" si="200"/>
        <v>13995.105929888798</v>
      </c>
      <c r="J829" s="41">
        <f t="shared" si="201"/>
        <v>1272.282357262601</v>
      </c>
      <c r="K829">
        <f t="shared" si="202"/>
        <v>5.2797399415383675</v>
      </c>
      <c r="L829">
        <f t="shared" si="203"/>
        <v>0</v>
      </c>
      <c r="M829" s="41">
        <f t="shared" si="204"/>
        <v>5.2797399415383675</v>
      </c>
      <c r="N829" s="5">
        <f t="shared" si="205"/>
        <v>-3.5298971113344294E-7</v>
      </c>
      <c r="O829" s="4">
        <f>SUM($N$54:N829)*0.1+$O$30</f>
        <v>-5.7131695210116167E-6</v>
      </c>
      <c r="P829" s="4">
        <f>SUM($O$235:O829)</f>
        <v>7.7702151481247891E-4</v>
      </c>
      <c r="Q829" s="5">
        <f t="shared" si="206"/>
        <v>-8.5637298108974261E-7</v>
      </c>
      <c r="R829" s="4">
        <f>SUM($Q$54:Q829)*0.1+$O$8</f>
        <v>-8.5980936912911931E-5</v>
      </c>
      <c r="S829" s="4">
        <f>SUM($R$235:R829)</f>
        <v>9.5470360786334505E-3</v>
      </c>
      <c r="T829">
        <f t="shared" si="207"/>
        <v>8.6170539155780836E-5</v>
      </c>
      <c r="U829">
        <f t="shared" si="208"/>
        <v>9.5786042992291025E-3</v>
      </c>
      <c r="X829" s="1"/>
    </row>
    <row r="830" spans="1:24" x14ac:dyDescent="0.3">
      <c r="A830" s="7"/>
      <c r="B830">
        <f t="shared" si="193"/>
        <v>77.599999999999866</v>
      </c>
      <c r="C830">
        <f t="shared" si="194"/>
        <v>0</v>
      </c>
      <c r="D830">
        <f t="shared" si="195"/>
        <v>1176.2747803310458</v>
      </c>
      <c r="E830">
        <f t="shared" si="196"/>
        <v>-484.8505313587176</v>
      </c>
      <c r="F830">
        <f t="shared" si="197"/>
        <v>0</v>
      </c>
      <c r="G830">
        <f t="shared" si="198"/>
        <v>5284.8707918100881</v>
      </c>
      <c r="H830">
        <f t="shared" si="199"/>
        <v>12821.395105608588</v>
      </c>
      <c r="I830">
        <f t="shared" si="200"/>
        <v>13867.877694162551</v>
      </c>
      <c r="J830" s="41">
        <f t="shared" si="201"/>
        <v>1272.282357262601</v>
      </c>
      <c r="K830">
        <f t="shared" si="202"/>
        <v>5.2317423057062058</v>
      </c>
      <c r="L830">
        <f t="shared" si="203"/>
        <v>0</v>
      </c>
      <c r="M830" s="41">
        <f t="shared" si="204"/>
        <v>5.2317423057062058</v>
      </c>
      <c r="N830" s="5">
        <f t="shared" si="205"/>
        <v>-3.4978071375950288E-7</v>
      </c>
      <c r="O830" s="4">
        <f>SUM($N$54:N830)*0.1+$O$30</f>
        <v>-5.7481475923875666E-6</v>
      </c>
      <c r="P830" s="4">
        <f>SUM($O$235:O830)</f>
        <v>7.712733672200913E-4</v>
      </c>
      <c r="Q830" s="5">
        <f t="shared" si="206"/>
        <v>-8.4858777217074588E-7</v>
      </c>
      <c r="R830" s="4">
        <f>SUM($Q$54:Q830)*0.1+$O$8</f>
        <v>-8.6065795690129043E-5</v>
      </c>
      <c r="S830" s="4">
        <f>SUM($R$235:R830)</f>
        <v>9.4609702829433207E-3</v>
      </c>
      <c r="T830">
        <f t="shared" si="207"/>
        <v>8.6257535256456912E-5</v>
      </c>
      <c r="U830">
        <f t="shared" si="208"/>
        <v>9.4923559405302345E-3</v>
      </c>
      <c r="X830" s="1"/>
    </row>
    <row r="831" spans="1:24" x14ac:dyDescent="0.3">
      <c r="A831" s="7"/>
      <c r="B831">
        <f t="shared" si="193"/>
        <v>77.699999999999861</v>
      </c>
      <c r="C831">
        <f t="shared" si="194"/>
        <v>0</v>
      </c>
      <c r="D831">
        <f t="shared" si="195"/>
        <v>1176.2747803310458</v>
      </c>
      <c r="E831">
        <f t="shared" si="196"/>
        <v>-484.8505313587176</v>
      </c>
      <c r="F831">
        <f t="shared" si="197"/>
        <v>0</v>
      </c>
      <c r="G831">
        <f t="shared" si="198"/>
        <v>5236.3857386742202</v>
      </c>
      <c r="H831">
        <f t="shared" si="199"/>
        <v>12703.76762757548</v>
      </c>
      <c r="I831">
        <f t="shared" si="200"/>
        <v>13740.64945843629</v>
      </c>
      <c r="J831" s="41">
        <f t="shared" si="201"/>
        <v>1272.282357262601</v>
      </c>
      <c r="K831">
        <f t="shared" si="202"/>
        <v>5.1837446698740388</v>
      </c>
      <c r="L831">
        <f t="shared" si="203"/>
        <v>0</v>
      </c>
      <c r="M831" s="41">
        <f t="shared" si="204"/>
        <v>5.1837446698740388</v>
      </c>
      <c r="N831" s="5">
        <f t="shared" si="205"/>
        <v>-3.4657171638556277E-7</v>
      </c>
      <c r="O831" s="4">
        <f>SUM($N$54:N831)*0.1+$O$30</f>
        <v>-5.7828047640261232E-6</v>
      </c>
      <c r="P831" s="4">
        <f>SUM($O$235:O831)</f>
        <v>7.6549056245606519E-4</v>
      </c>
      <c r="Q831" s="5">
        <f t="shared" si="206"/>
        <v>-8.4080256325174808E-7</v>
      </c>
      <c r="R831" s="4">
        <f>SUM($Q$54:Q831)*0.1+$O$8</f>
        <v>-8.6149875946454197E-5</v>
      </c>
      <c r="S831" s="4">
        <f>SUM($R$235:R831)</f>
        <v>9.3748204069968658E-3</v>
      </c>
      <c r="T831">
        <f t="shared" si="207"/>
        <v>8.6343743007402061E-5</v>
      </c>
      <c r="U831">
        <f t="shared" si="208"/>
        <v>9.406021128227077E-3</v>
      </c>
      <c r="X831" s="1"/>
    </row>
    <row r="832" spans="1:24" x14ac:dyDescent="0.3">
      <c r="A832" s="7"/>
      <c r="B832">
        <f t="shared" si="193"/>
        <v>77.799999999999855</v>
      </c>
      <c r="C832">
        <f t="shared" si="194"/>
        <v>0</v>
      </c>
      <c r="D832">
        <f t="shared" si="195"/>
        <v>1176.2747803310458</v>
      </c>
      <c r="E832">
        <f t="shared" si="196"/>
        <v>-484.8505313587176</v>
      </c>
      <c r="F832">
        <f t="shared" si="197"/>
        <v>0</v>
      </c>
      <c r="G832">
        <f t="shared" si="198"/>
        <v>5187.9006855383486</v>
      </c>
      <c r="H832">
        <f t="shared" si="199"/>
        <v>12586.140149542372</v>
      </c>
      <c r="I832">
        <f t="shared" si="200"/>
        <v>13613.421222710027</v>
      </c>
      <c r="J832" s="41">
        <f t="shared" si="201"/>
        <v>1272.282357262601</v>
      </c>
      <c r="K832">
        <f t="shared" si="202"/>
        <v>5.1357470340418718</v>
      </c>
      <c r="L832">
        <f t="shared" si="203"/>
        <v>0</v>
      </c>
      <c r="M832" s="41">
        <f t="shared" si="204"/>
        <v>5.1357470340418718</v>
      </c>
      <c r="N832" s="5">
        <f t="shared" si="205"/>
        <v>-3.4336271901162239E-7</v>
      </c>
      <c r="O832" s="4">
        <f>SUM($N$54:N832)*0.1+$O$30</f>
        <v>-5.8171410359272856E-6</v>
      </c>
      <c r="P832" s="4">
        <f>SUM($O$235:O832)</f>
        <v>7.5967342142013792E-4</v>
      </c>
      <c r="Q832" s="5">
        <f t="shared" si="206"/>
        <v>-8.330173543327504E-7</v>
      </c>
      <c r="R832" s="4">
        <f>SUM($Q$54:Q832)*0.1+$O$8</f>
        <v>-8.6233177681887499E-5</v>
      </c>
      <c r="S832" s="4">
        <f>SUM($R$235:R832)</f>
        <v>9.2885872293149777E-3</v>
      </c>
      <c r="T832">
        <f t="shared" si="207"/>
        <v>8.6429162109486217E-5</v>
      </c>
      <c r="U832">
        <f t="shared" si="208"/>
        <v>9.3196006579576926E-3</v>
      </c>
      <c r="X832" s="1"/>
    </row>
    <row r="833" spans="1:24" x14ac:dyDescent="0.3">
      <c r="A833" s="7"/>
      <c r="B833">
        <f t="shared" si="193"/>
        <v>77.899999999999849</v>
      </c>
      <c r="C833">
        <f t="shared" si="194"/>
        <v>0</v>
      </c>
      <c r="D833">
        <f t="shared" si="195"/>
        <v>1176.2747803310458</v>
      </c>
      <c r="E833">
        <f t="shared" si="196"/>
        <v>-484.8505313587176</v>
      </c>
      <c r="F833">
        <f t="shared" si="197"/>
        <v>0</v>
      </c>
      <c r="G833">
        <f t="shared" si="198"/>
        <v>5139.4156324024807</v>
      </c>
      <c r="H833">
        <f t="shared" si="199"/>
        <v>12468.512671509294</v>
      </c>
      <c r="I833">
        <f t="shared" si="200"/>
        <v>13486.192986983791</v>
      </c>
      <c r="J833" s="41">
        <f t="shared" si="201"/>
        <v>1272.282357262601</v>
      </c>
      <c r="K833">
        <f t="shared" si="202"/>
        <v>5.0877493982097146</v>
      </c>
      <c r="L833">
        <f t="shared" si="203"/>
        <v>0</v>
      </c>
      <c r="M833" s="41">
        <f t="shared" si="204"/>
        <v>5.0877493982097146</v>
      </c>
      <c r="N833" s="5">
        <f t="shared" si="205"/>
        <v>-3.4015372163768233E-7</v>
      </c>
      <c r="O833" s="4">
        <f>SUM($N$54:N833)*0.1+$O$30</f>
        <v>-5.8511564080910546E-6</v>
      </c>
      <c r="P833" s="4">
        <f>SUM($O$235:O833)</f>
        <v>7.5382226501204683E-4</v>
      </c>
      <c r="Q833" s="5">
        <f t="shared" si="206"/>
        <v>-8.2523214541375451E-7</v>
      </c>
      <c r="R833" s="4">
        <f>SUM($Q$54:Q833)*0.1+$O$8</f>
        <v>-8.6315700896428843E-5</v>
      </c>
      <c r="S833" s="4">
        <f>SUM($R$235:R833)</f>
        <v>9.2022715284185482E-3</v>
      </c>
      <c r="T833">
        <f t="shared" si="207"/>
        <v>8.6513792267786481E-5</v>
      </c>
      <c r="U833">
        <f t="shared" si="208"/>
        <v>9.2330953255108632E-3</v>
      </c>
      <c r="X833" s="1"/>
    </row>
    <row r="834" spans="1:24" x14ac:dyDescent="0.3">
      <c r="A834" s="7"/>
      <c r="B834">
        <f t="shared" si="193"/>
        <v>77.999999999999844</v>
      </c>
      <c r="C834">
        <f t="shared" si="194"/>
        <v>0</v>
      </c>
      <c r="D834">
        <f t="shared" si="195"/>
        <v>1176.2747803310458</v>
      </c>
      <c r="E834">
        <f t="shared" si="196"/>
        <v>-484.8505313587176</v>
      </c>
      <c r="F834">
        <f t="shared" si="197"/>
        <v>0</v>
      </c>
      <c r="G834">
        <f t="shared" si="198"/>
        <v>5090.9305792666128</v>
      </c>
      <c r="H834">
        <f t="shared" si="199"/>
        <v>12350.885193476188</v>
      </c>
      <c r="I834">
        <f t="shared" si="200"/>
        <v>13358.964751257532</v>
      </c>
      <c r="J834" s="41">
        <f t="shared" si="201"/>
        <v>1272.282357262601</v>
      </c>
      <c r="K834">
        <f t="shared" si="202"/>
        <v>5.0397517623775485</v>
      </c>
      <c r="L834">
        <f t="shared" si="203"/>
        <v>0</v>
      </c>
      <c r="M834" s="41">
        <f t="shared" si="204"/>
        <v>5.0397517623775485</v>
      </c>
      <c r="N834" s="5">
        <f t="shared" si="205"/>
        <v>-3.3694472426374222E-7</v>
      </c>
      <c r="O834" s="4">
        <f>SUM($N$54:N834)*0.1+$O$30</f>
        <v>-5.8848508805174294E-6</v>
      </c>
      <c r="P834" s="4">
        <f>SUM($O$235:O834)</f>
        <v>7.4793741413152937E-4</v>
      </c>
      <c r="Q834" s="5">
        <f t="shared" si="206"/>
        <v>-8.1744693649475682E-7</v>
      </c>
      <c r="R834" s="4">
        <f>SUM($Q$54:Q834)*0.1+$O$8</f>
        <v>-8.6397445590078337E-5</v>
      </c>
      <c r="S834" s="4">
        <f>SUM($R$235:R834)</f>
        <v>9.1158740828284693E-3</v>
      </c>
      <c r="T834">
        <f t="shared" si="207"/>
        <v>8.6597633191539793E-5</v>
      </c>
      <c r="U834">
        <f t="shared" si="208"/>
        <v>9.1465059268248192E-3</v>
      </c>
      <c r="X834" s="1"/>
    </row>
    <row r="835" spans="1:24" x14ac:dyDescent="0.3">
      <c r="A835" s="7"/>
      <c r="B835">
        <f t="shared" si="193"/>
        <v>78.099999999999838</v>
      </c>
      <c r="C835">
        <f t="shared" si="194"/>
        <v>0</v>
      </c>
      <c r="D835">
        <f t="shared" si="195"/>
        <v>1176.2747803310458</v>
      </c>
      <c r="E835">
        <f t="shared" si="196"/>
        <v>-484.8505313587176</v>
      </c>
      <c r="F835">
        <f t="shared" si="197"/>
        <v>0</v>
      </c>
      <c r="G835">
        <f t="shared" si="198"/>
        <v>5042.4455261307448</v>
      </c>
      <c r="H835">
        <f t="shared" si="199"/>
        <v>12233.25771544308</v>
      </c>
      <c r="I835">
        <f t="shared" si="200"/>
        <v>13231.736515531271</v>
      </c>
      <c r="J835" s="41">
        <f t="shared" si="201"/>
        <v>1272.282357262601</v>
      </c>
      <c r="K835">
        <f t="shared" si="202"/>
        <v>4.9917541265453815</v>
      </c>
      <c r="L835">
        <f t="shared" si="203"/>
        <v>0</v>
      </c>
      <c r="M835" s="41">
        <f t="shared" si="204"/>
        <v>4.9917541265453815</v>
      </c>
      <c r="N835" s="5">
        <f t="shared" si="205"/>
        <v>-3.3373572688980211E-7</v>
      </c>
      <c r="O835" s="4">
        <f>SUM($N$54:N835)*0.1+$O$30</f>
        <v>-5.9182244532064084E-6</v>
      </c>
      <c r="P835" s="4">
        <f>SUM($O$235:O835)</f>
        <v>7.4201918967832297E-4</v>
      </c>
      <c r="Q835" s="5">
        <f t="shared" si="206"/>
        <v>-8.0966172757575913E-7</v>
      </c>
      <c r="R835" s="4">
        <f>SUM($Q$54:Q835)*0.1+$O$8</f>
        <v>-8.6478411762835926E-5</v>
      </c>
      <c r="S835" s="4">
        <f>SUM($R$235:R835)</f>
        <v>9.0293956710656327E-3</v>
      </c>
      <c r="T835">
        <f t="shared" si="207"/>
        <v>8.6680684594095866E-5</v>
      </c>
      <c r="U835">
        <f t="shared" si="208"/>
        <v>9.0598332579860247E-3</v>
      </c>
      <c r="X835" s="1"/>
    </row>
    <row r="836" spans="1:24" x14ac:dyDescent="0.3">
      <c r="A836" s="7"/>
      <c r="B836">
        <f t="shared" si="193"/>
        <v>78.199999999999832</v>
      </c>
      <c r="C836">
        <f t="shared" si="194"/>
        <v>0</v>
      </c>
      <c r="D836">
        <f t="shared" si="195"/>
        <v>1176.2747803310458</v>
      </c>
      <c r="E836">
        <f t="shared" si="196"/>
        <v>-484.8505313587176</v>
      </c>
      <c r="F836">
        <f t="shared" si="197"/>
        <v>0</v>
      </c>
      <c r="G836">
        <f t="shared" si="198"/>
        <v>4993.9604729948733</v>
      </c>
      <c r="H836">
        <f t="shared" si="199"/>
        <v>12115.630237409987</v>
      </c>
      <c r="I836">
        <f t="shared" si="200"/>
        <v>13104.508279805023</v>
      </c>
      <c r="J836" s="41">
        <f t="shared" si="201"/>
        <v>1272.282357262601</v>
      </c>
      <c r="K836">
        <f t="shared" si="202"/>
        <v>4.9437564907132199</v>
      </c>
      <c r="L836">
        <f t="shared" si="203"/>
        <v>0</v>
      </c>
      <c r="M836" s="41">
        <f t="shared" si="204"/>
        <v>4.9437564907132199</v>
      </c>
      <c r="N836" s="5">
        <f t="shared" si="205"/>
        <v>-3.3052672951586178E-7</v>
      </c>
      <c r="O836" s="4">
        <f>SUM($N$54:N836)*0.1+$O$30</f>
        <v>-5.9512771261579949E-6</v>
      </c>
      <c r="P836" s="4">
        <f>SUM($O$235:O836)</f>
        <v>7.3606791255216499E-4</v>
      </c>
      <c r="Q836" s="5">
        <f t="shared" si="206"/>
        <v>-8.0187651865676229E-7</v>
      </c>
      <c r="R836" s="4">
        <f>SUM($Q$54:Q836)*0.1+$O$8</f>
        <v>-8.6558599414701556E-5</v>
      </c>
      <c r="S836" s="4">
        <f>SUM($R$235:R836)</f>
        <v>8.9428370716509303E-3</v>
      </c>
      <c r="T836">
        <f t="shared" si="207"/>
        <v>8.676294619287143E-5</v>
      </c>
      <c r="U836">
        <f t="shared" si="208"/>
        <v>8.9730781152279667E-3</v>
      </c>
      <c r="X836" s="1"/>
    </row>
    <row r="837" spans="1:24" x14ac:dyDescent="0.3">
      <c r="A837" s="7"/>
      <c r="B837">
        <f t="shared" si="193"/>
        <v>78.299999999999827</v>
      </c>
      <c r="C837">
        <f t="shared" si="194"/>
        <v>0</v>
      </c>
      <c r="D837">
        <f t="shared" si="195"/>
        <v>1176.2747803310458</v>
      </c>
      <c r="E837">
        <f t="shared" si="196"/>
        <v>-484.8505313587176</v>
      </c>
      <c r="F837">
        <f t="shared" si="197"/>
        <v>0</v>
      </c>
      <c r="G837">
        <f t="shared" si="198"/>
        <v>4945.4754198590053</v>
      </c>
      <c r="H837">
        <f t="shared" si="199"/>
        <v>11998.002759376879</v>
      </c>
      <c r="I837">
        <f t="shared" si="200"/>
        <v>12977.280044078761</v>
      </c>
      <c r="J837" s="41">
        <f t="shared" si="201"/>
        <v>1272.282357262601</v>
      </c>
      <c r="K837">
        <f t="shared" si="202"/>
        <v>4.8957588548810529</v>
      </c>
      <c r="L837">
        <f t="shared" si="203"/>
        <v>0</v>
      </c>
      <c r="M837" s="41">
        <f t="shared" si="204"/>
        <v>4.8957588548810529</v>
      </c>
      <c r="N837" s="5">
        <f t="shared" si="205"/>
        <v>-3.2731773214192167E-7</v>
      </c>
      <c r="O837" s="4">
        <f>SUM($N$54:N837)*0.1+$O$30</f>
        <v>-5.9840088993721863E-6</v>
      </c>
      <c r="P837" s="4">
        <f>SUM($O$235:O837)</f>
        <v>7.3008390365279275E-4</v>
      </c>
      <c r="Q837" s="5">
        <f t="shared" si="206"/>
        <v>-7.940913097377645E-7</v>
      </c>
      <c r="R837" s="4">
        <f>SUM($Q$54:Q837)*0.1+$O$8</f>
        <v>-8.6638008545675336E-5</v>
      </c>
      <c r="S837" s="4">
        <f>SUM($R$235:R837)</f>
        <v>8.8561990631052558E-3</v>
      </c>
      <c r="T837">
        <f t="shared" si="207"/>
        <v>8.6844417709305171E-5</v>
      </c>
      <c r="U837">
        <f t="shared" si="208"/>
        <v>8.8862412949300053E-3</v>
      </c>
      <c r="X837" s="1"/>
    </row>
    <row r="838" spans="1:24" x14ac:dyDescent="0.3">
      <c r="A838" s="7"/>
      <c r="B838">
        <f t="shared" si="193"/>
        <v>78.399999999999821</v>
      </c>
      <c r="C838">
        <f t="shared" si="194"/>
        <v>0</v>
      </c>
      <c r="D838">
        <f t="shared" si="195"/>
        <v>1176.2747803310458</v>
      </c>
      <c r="E838">
        <f t="shared" si="196"/>
        <v>-484.8505313587176</v>
      </c>
      <c r="F838">
        <f t="shared" si="197"/>
        <v>0</v>
      </c>
      <c r="G838">
        <f t="shared" si="198"/>
        <v>4896.9903667231374</v>
      </c>
      <c r="H838">
        <f t="shared" si="199"/>
        <v>11880.375281343802</v>
      </c>
      <c r="I838">
        <f t="shared" si="200"/>
        <v>12850.051808352526</v>
      </c>
      <c r="J838" s="41">
        <f t="shared" si="201"/>
        <v>1272.282357262601</v>
      </c>
      <c r="K838">
        <f t="shared" si="202"/>
        <v>4.8477612190488966</v>
      </c>
      <c r="L838">
        <f t="shared" si="203"/>
        <v>0</v>
      </c>
      <c r="M838" s="41">
        <f t="shared" si="204"/>
        <v>4.8477612190488966</v>
      </c>
      <c r="N838" s="5">
        <f t="shared" si="205"/>
        <v>-3.2410873476798155E-7</v>
      </c>
      <c r="O838" s="4">
        <f>SUM($N$54:N838)*0.1+$O$30</f>
        <v>-6.0164197728489843E-6</v>
      </c>
      <c r="P838" s="4">
        <f>SUM($O$235:O838)</f>
        <v>7.2406748387994382E-4</v>
      </c>
      <c r="Q838" s="5">
        <f t="shared" si="206"/>
        <v>-7.8630610081876883E-7</v>
      </c>
      <c r="R838" s="4">
        <f>SUM($Q$54:Q838)*0.1+$O$8</f>
        <v>-8.6716639155757212E-5</v>
      </c>
      <c r="S838" s="4">
        <f>SUM($R$235:R838)</f>
        <v>8.7694824239494991E-3</v>
      </c>
      <c r="T838">
        <f t="shared" si="207"/>
        <v>8.6925098868813105E-5</v>
      </c>
      <c r="U838">
        <f t="shared" si="208"/>
        <v>8.799323593616239E-3</v>
      </c>
      <c r="X838" s="1"/>
    </row>
    <row r="839" spans="1:24" x14ac:dyDescent="0.3">
      <c r="A839" s="7"/>
      <c r="B839">
        <f t="shared" si="193"/>
        <v>78.499999999999815</v>
      </c>
      <c r="C839">
        <f t="shared" si="194"/>
        <v>0</v>
      </c>
      <c r="D839">
        <f t="shared" si="195"/>
        <v>1176.2747803310458</v>
      </c>
      <c r="E839">
        <f t="shared" si="196"/>
        <v>-484.8505313587176</v>
      </c>
      <c r="F839">
        <f t="shared" si="197"/>
        <v>0</v>
      </c>
      <c r="G839">
        <f t="shared" si="198"/>
        <v>4848.5053135872658</v>
      </c>
      <c r="H839">
        <f t="shared" si="199"/>
        <v>11762.747803310695</v>
      </c>
      <c r="I839">
        <f t="shared" si="200"/>
        <v>12722.823572626263</v>
      </c>
      <c r="J839" s="41">
        <f t="shared" si="201"/>
        <v>1272.282357262601</v>
      </c>
      <c r="K839">
        <f t="shared" si="202"/>
        <v>4.7997635832167287</v>
      </c>
      <c r="L839">
        <f t="shared" si="203"/>
        <v>0</v>
      </c>
      <c r="M839" s="41">
        <f t="shared" si="204"/>
        <v>4.7997635832167287</v>
      </c>
      <c r="N839" s="5">
        <f t="shared" si="205"/>
        <v>-3.2089973739404123E-7</v>
      </c>
      <c r="O839" s="4">
        <f>SUM($N$54:N839)*0.1+$O$30</f>
        <v>-6.0485097465883891E-6</v>
      </c>
      <c r="P839" s="4">
        <f>SUM($O$235:O839)</f>
        <v>7.1801897413335542E-4</v>
      </c>
      <c r="Q839" s="5">
        <f t="shared" si="206"/>
        <v>-7.7852089189977103E-7</v>
      </c>
      <c r="R839" s="4">
        <f>SUM($Q$54:Q839)*0.1+$O$8</f>
        <v>-8.6794491244947182E-5</v>
      </c>
      <c r="S839" s="4">
        <f>SUM($R$235:R839)</f>
        <v>8.6826879327045522E-3</v>
      </c>
      <c r="T839">
        <f t="shared" si="207"/>
        <v>8.7004989400745221E-5</v>
      </c>
      <c r="U839">
        <f t="shared" si="208"/>
        <v>8.7123258079544273E-3</v>
      </c>
      <c r="X839" s="1"/>
    </row>
    <row r="840" spans="1:24" x14ac:dyDescent="0.3">
      <c r="A840" s="7"/>
      <c r="B840">
        <f t="shared" si="193"/>
        <v>78.59999999999981</v>
      </c>
      <c r="C840">
        <f t="shared" si="194"/>
        <v>0</v>
      </c>
      <c r="D840">
        <f t="shared" si="195"/>
        <v>1176.2747803310458</v>
      </c>
      <c r="E840">
        <f t="shared" si="196"/>
        <v>-484.8505313587176</v>
      </c>
      <c r="F840">
        <f t="shared" si="197"/>
        <v>0</v>
      </c>
      <c r="G840">
        <f t="shared" si="198"/>
        <v>4800.0202604513979</v>
      </c>
      <c r="H840">
        <f t="shared" si="199"/>
        <v>11645.120325277587</v>
      </c>
      <c r="I840">
        <f t="shared" si="200"/>
        <v>12595.595336900002</v>
      </c>
      <c r="J840" s="41">
        <f t="shared" si="201"/>
        <v>1272.282357262601</v>
      </c>
      <c r="K840">
        <f t="shared" si="202"/>
        <v>4.7517659473845617</v>
      </c>
      <c r="L840">
        <f t="shared" si="203"/>
        <v>0</v>
      </c>
      <c r="M840" s="41">
        <f t="shared" si="204"/>
        <v>4.7517659473845617</v>
      </c>
      <c r="N840" s="5">
        <f t="shared" si="205"/>
        <v>-3.1769074002010112E-7</v>
      </c>
      <c r="O840" s="4">
        <f>SUM($N$54:N840)*0.1+$O$30</f>
        <v>-6.0802788205903988E-6</v>
      </c>
      <c r="P840" s="4">
        <f>SUM($O$235:O840)</f>
        <v>7.1193869531276501E-4</v>
      </c>
      <c r="Q840" s="5">
        <f t="shared" si="206"/>
        <v>-7.7073568298077324E-7</v>
      </c>
      <c r="R840" s="4">
        <f>SUM($Q$54:Q840)*0.1+$O$8</f>
        <v>-8.6871564813245303E-5</v>
      </c>
      <c r="S840" s="4">
        <f>SUM($R$235:R840)</f>
        <v>8.5958163678913069E-3</v>
      </c>
      <c r="T840">
        <f t="shared" si="207"/>
        <v>8.7084089038342707E-5</v>
      </c>
      <c r="U840">
        <f t="shared" si="208"/>
        <v>8.6252487347549429E-3</v>
      </c>
      <c r="X840" s="1"/>
    </row>
    <row r="841" spans="1:24" x14ac:dyDescent="0.3">
      <c r="A841" s="7"/>
      <c r="B841">
        <f t="shared" si="193"/>
        <v>78.699999999999804</v>
      </c>
      <c r="C841">
        <f t="shared" si="194"/>
        <v>0</v>
      </c>
      <c r="D841">
        <f t="shared" si="195"/>
        <v>1176.2747803310458</v>
      </c>
      <c r="E841">
        <f t="shared" si="196"/>
        <v>-484.8505313587176</v>
      </c>
      <c r="F841">
        <f t="shared" si="197"/>
        <v>0</v>
      </c>
      <c r="G841">
        <f t="shared" si="198"/>
        <v>4751.53520731553</v>
      </c>
      <c r="H841">
        <f t="shared" si="199"/>
        <v>11527.492847244481</v>
      </c>
      <c r="I841">
        <f t="shared" si="200"/>
        <v>12468.367101173742</v>
      </c>
      <c r="J841" s="41">
        <f t="shared" si="201"/>
        <v>1272.282357262601</v>
      </c>
      <c r="K841">
        <f t="shared" si="202"/>
        <v>4.7037683115523956</v>
      </c>
      <c r="L841">
        <f t="shared" si="203"/>
        <v>0</v>
      </c>
      <c r="M841" s="41">
        <f t="shared" si="204"/>
        <v>4.7037683115523956</v>
      </c>
      <c r="N841" s="5">
        <f t="shared" si="205"/>
        <v>-3.1448174264616106E-7</v>
      </c>
      <c r="O841" s="4">
        <f>SUM($N$54:N841)*0.1+$O$30</f>
        <v>-6.111726994855016E-6</v>
      </c>
      <c r="P841" s="4">
        <f>SUM($O$235:O841)</f>
        <v>7.0582696831791001E-4</v>
      </c>
      <c r="Q841" s="5">
        <f t="shared" si="206"/>
        <v>-7.6295047406177566E-7</v>
      </c>
      <c r="R841" s="4">
        <f>SUM($Q$54:Q841)*0.1+$O$8</f>
        <v>-8.6947859860651464E-5</v>
      </c>
      <c r="S841" s="4">
        <f>SUM($R$235:R841)</f>
        <v>8.508868508030655E-3</v>
      </c>
      <c r="T841">
        <f t="shared" si="207"/>
        <v>8.7162397518695671E-5</v>
      </c>
      <c r="U841">
        <f t="shared" si="208"/>
        <v>8.5380931709697731E-3</v>
      </c>
      <c r="X841" s="1"/>
    </row>
    <row r="842" spans="1:24" x14ac:dyDescent="0.3">
      <c r="A842" s="7"/>
      <c r="B842">
        <f t="shared" si="193"/>
        <v>78.799999999999798</v>
      </c>
      <c r="C842">
        <f t="shared" si="194"/>
        <v>0</v>
      </c>
      <c r="D842">
        <f t="shared" si="195"/>
        <v>1176.2747803310458</v>
      </c>
      <c r="E842">
        <f t="shared" si="196"/>
        <v>-484.8505313587176</v>
      </c>
      <c r="F842">
        <f t="shared" si="197"/>
        <v>0</v>
      </c>
      <c r="G842">
        <f t="shared" si="198"/>
        <v>4703.0501541796584</v>
      </c>
      <c r="H842">
        <f t="shared" si="199"/>
        <v>11409.865369211417</v>
      </c>
      <c r="I842">
        <f t="shared" si="200"/>
        <v>12341.138865447519</v>
      </c>
      <c r="J842" s="41">
        <f t="shared" si="201"/>
        <v>1272.282357262601</v>
      </c>
      <c r="K842">
        <f t="shared" si="202"/>
        <v>4.6557706757202437</v>
      </c>
      <c r="L842">
        <f t="shared" si="203"/>
        <v>0</v>
      </c>
      <c r="M842" s="41">
        <f t="shared" si="204"/>
        <v>4.6557706757202437</v>
      </c>
      <c r="N842" s="5">
        <f t="shared" si="205"/>
        <v>-3.1127274527222068E-7</v>
      </c>
      <c r="O842" s="4">
        <f>SUM($N$54:N842)*0.1+$O$30</f>
        <v>-6.1428542693822381E-6</v>
      </c>
      <c r="P842" s="4">
        <f>SUM($O$235:O842)</f>
        <v>6.9968411404852779E-4</v>
      </c>
      <c r="Q842" s="5">
        <f t="shared" si="206"/>
        <v>-7.5516526514278073E-7</v>
      </c>
      <c r="R842" s="4">
        <f>SUM($Q$54:Q842)*0.1+$O$8</f>
        <v>-8.7023376387165721E-5</v>
      </c>
      <c r="S842" s="4">
        <f>SUM($R$235:R842)</f>
        <v>8.4218451316434885E-3</v>
      </c>
      <c r="T842">
        <f t="shared" si="207"/>
        <v>8.7239914582702224E-5</v>
      </c>
      <c r="U842">
        <f t="shared" si="208"/>
        <v>8.4508599136915649E-3</v>
      </c>
      <c r="X842" s="1"/>
    </row>
    <row r="843" spans="1:24" x14ac:dyDescent="0.3">
      <c r="A843" s="7"/>
      <c r="B843">
        <f t="shared" si="193"/>
        <v>78.899999999999793</v>
      </c>
      <c r="C843">
        <f t="shared" si="194"/>
        <v>0</v>
      </c>
      <c r="D843">
        <f t="shared" si="195"/>
        <v>1176.2747803310458</v>
      </c>
      <c r="E843">
        <f t="shared" si="196"/>
        <v>-484.8505313587176</v>
      </c>
      <c r="F843">
        <f t="shared" si="197"/>
        <v>0</v>
      </c>
      <c r="G843">
        <f t="shared" si="198"/>
        <v>4654.5651010437905</v>
      </c>
      <c r="H843">
        <f t="shared" si="199"/>
        <v>11292.237891178309</v>
      </c>
      <c r="I843">
        <f t="shared" si="200"/>
        <v>12213.910629721258</v>
      </c>
      <c r="J843" s="41">
        <f t="shared" si="201"/>
        <v>1272.282357262601</v>
      </c>
      <c r="K843">
        <f t="shared" si="202"/>
        <v>4.6077730398880767</v>
      </c>
      <c r="L843">
        <f t="shared" si="203"/>
        <v>0</v>
      </c>
      <c r="M843" s="41">
        <f t="shared" si="204"/>
        <v>4.6077730398880767</v>
      </c>
      <c r="N843" s="5">
        <f t="shared" si="205"/>
        <v>-3.0806374789828062E-7</v>
      </c>
      <c r="O843" s="4">
        <f>SUM($N$54:N843)*0.1+$O$30</f>
        <v>-6.1736606441720661E-6</v>
      </c>
      <c r="P843" s="4">
        <f>SUM($O$235:O843)</f>
        <v>6.9351045340435577E-4</v>
      </c>
      <c r="Q843" s="5">
        <f t="shared" si="206"/>
        <v>-7.4738005622378304E-7</v>
      </c>
      <c r="R843" s="4">
        <f>SUM($Q$54:Q843)*0.1+$O$8</f>
        <v>-8.7098114392788128E-5</v>
      </c>
      <c r="S843" s="4">
        <f>SUM($R$235:R843)</f>
        <v>8.3347470172507009E-3</v>
      </c>
      <c r="T843">
        <f t="shared" si="207"/>
        <v>8.73166399750277E-5</v>
      </c>
      <c r="U843">
        <f t="shared" si="208"/>
        <v>8.3635497601527165E-3</v>
      </c>
      <c r="X843" s="1"/>
    </row>
    <row r="844" spans="1:24" x14ac:dyDescent="0.3">
      <c r="A844" s="7"/>
      <c r="B844">
        <f t="shared" si="193"/>
        <v>78.999999999999787</v>
      </c>
      <c r="C844">
        <f t="shared" si="194"/>
        <v>0</v>
      </c>
      <c r="D844">
        <f t="shared" si="195"/>
        <v>1176.2747803310458</v>
      </c>
      <c r="E844">
        <f t="shared" si="196"/>
        <v>-484.8505313587176</v>
      </c>
      <c r="F844">
        <f t="shared" si="197"/>
        <v>0</v>
      </c>
      <c r="G844">
        <f t="shared" si="198"/>
        <v>4606.0800479079226</v>
      </c>
      <c r="H844">
        <f t="shared" si="199"/>
        <v>11174.610413145201</v>
      </c>
      <c r="I844">
        <f t="shared" si="200"/>
        <v>12086.682393994995</v>
      </c>
      <c r="J844" s="41">
        <f t="shared" si="201"/>
        <v>1272.282357262601</v>
      </c>
      <c r="K844">
        <f t="shared" si="202"/>
        <v>4.5597754040559098</v>
      </c>
      <c r="L844">
        <f t="shared" si="203"/>
        <v>0</v>
      </c>
      <c r="M844" s="41">
        <f t="shared" si="204"/>
        <v>4.5597754040559098</v>
      </c>
      <c r="N844" s="5">
        <f t="shared" si="205"/>
        <v>-3.048547505243405E-7</v>
      </c>
      <c r="O844" s="4">
        <f>SUM($N$54:N844)*0.1+$O$30</f>
        <v>-6.204146119224499E-6</v>
      </c>
      <c r="P844" s="4">
        <f>SUM($O$235:O844)</f>
        <v>6.8730630728513131E-4</v>
      </c>
      <c r="Q844" s="5">
        <f t="shared" si="206"/>
        <v>-7.3959484730478525E-7</v>
      </c>
      <c r="R844" s="4">
        <f>SUM($Q$54:Q844)*0.1+$O$8</f>
        <v>-8.7172073877518576E-5</v>
      </c>
      <c r="S844" s="4">
        <f>SUM($R$235:R844)</f>
        <v>8.2475749433731822E-3</v>
      </c>
      <c r="T844">
        <f t="shared" si="207"/>
        <v>8.73925734440647E-5</v>
      </c>
      <c r="U844">
        <f t="shared" si="208"/>
        <v>8.2761635077245217E-3</v>
      </c>
      <c r="X844" s="1"/>
    </row>
    <row r="845" spans="1:24" x14ac:dyDescent="0.3">
      <c r="A845" s="7"/>
      <c r="B845">
        <f t="shared" si="193"/>
        <v>79.099999999999781</v>
      </c>
      <c r="C845">
        <f t="shared" si="194"/>
        <v>0</v>
      </c>
      <c r="D845">
        <f t="shared" si="195"/>
        <v>1176.2747803310458</v>
      </c>
      <c r="E845">
        <f t="shared" si="196"/>
        <v>-484.8505313587176</v>
      </c>
      <c r="F845">
        <f t="shared" si="197"/>
        <v>0</v>
      </c>
      <c r="G845">
        <f t="shared" si="198"/>
        <v>4557.594994772051</v>
      </c>
      <c r="H845">
        <f t="shared" si="199"/>
        <v>11056.982935112095</v>
      </c>
      <c r="I845">
        <f t="shared" si="200"/>
        <v>11959.454158268734</v>
      </c>
      <c r="J845" s="41">
        <f t="shared" si="201"/>
        <v>1272.282357262601</v>
      </c>
      <c r="K845">
        <f t="shared" si="202"/>
        <v>4.5117777682237428</v>
      </c>
      <c r="L845">
        <f t="shared" si="203"/>
        <v>0</v>
      </c>
      <c r="M845" s="41">
        <f t="shared" si="204"/>
        <v>4.5117777682237428</v>
      </c>
      <c r="N845" s="5">
        <f t="shared" si="205"/>
        <v>-3.0164575315040018E-7</v>
      </c>
      <c r="O845" s="4">
        <f>SUM($N$54:N845)*0.1+$O$30</f>
        <v>-6.2343106945395395E-6</v>
      </c>
      <c r="P845" s="4">
        <f>SUM($O$235:O845)</f>
        <v>6.8107199659059173E-4</v>
      </c>
      <c r="Q845" s="5">
        <f t="shared" si="206"/>
        <v>-7.3180963838578756E-7</v>
      </c>
      <c r="R845" s="4">
        <f>SUM($Q$54:Q845)*0.1+$O$8</f>
        <v>-8.7245254841357173E-5</v>
      </c>
      <c r="S845" s="4">
        <f>SUM($R$235:R845)</f>
        <v>8.1603296885318245E-3</v>
      </c>
      <c r="T845">
        <f t="shared" si="207"/>
        <v>8.7467714741894381E-5</v>
      </c>
      <c r="U845">
        <f t="shared" si="208"/>
        <v>8.1887019539163709E-3</v>
      </c>
      <c r="X845" s="1"/>
    </row>
    <row r="846" spans="1:24" x14ac:dyDescent="0.3">
      <c r="A846" s="7"/>
      <c r="B846">
        <f t="shared" si="193"/>
        <v>79.199999999999775</v>
      </c>
      <c r="C846">
        <f t="shared" si="194"/>
        <v>0</v>
      </c>
      <c r="D846">
        <f t="shared" si="195"/>
        <v>1176.2747803310458</v>
      </c>
      <c r="E846">
        <f t="shared" si="196"/>
        <v>-484.8505313587176</v>
      </c>
      <c r="F846">
        <f t="shared" si="197"/>
        <v>0</v>
      </c>
      <c r="G846">
        <f t="shared" si="198"/>
        <v>4509.1099416361831</v>
      </c>
      <c r="H846">
        <f t="shared" si="199"/>
        <v>10939.355457079017</v>
      </c>
      <c r="I846">
        <f t="shared" si="200"/>
        <v>11832.2259225425</v>
      </c>
      <c r="J846" s="41">
        <f t="shared" si="201"/>
        <v>1272.282357262601</v>
      </c>
      <c r="K846">
        <f t="shared" si="202"/>
        <v>4.4637801323915864</v>
      </c>
      <c r="L846">
        <f t="shared" si="203"/>
        <v>0</v>
      </c>
      <c r="M846" s="41">
        <f t="shared" si="204"/>
        <v>4.4637801323915864</v>
      </c>
      <c r="N846" s="5">
        <f t="shared" si="205"/>
        <v>-2.9843675577646007E-7</v>
      </c>
      <c r="O846" s="4">
        <f>SUM($N$54:N846)*0.1+$O$30</f>
        <v>-6.2641543701171848E-6</v>
      </c>
      <c r="P846" s="4">
        <f>SUM($O$235:O846)</f>
        <v>6.748078422204746E-4</v>
      </c>
      <c r="Q846" s="5">
        <f t="shared" si="206"/>
        <v>-7.2402442946679178E-7</v>
      </c>
      <c r="R846" s="4">
        <f>SUM($Q$54:Q846)*0.1+$O$8</f>
        <v>-8.7317657284303812E-5</v>
      </c>
      <c r="S846" s="4">
        <f>SUM($R$235:R846)</f>
        <v>8.0730120312475211E-3</v>
      </c>
      <c r="T846">
        <f t="shared" si="207"/>
        <v>8.7542063624247468E-5</v>
      </c>
      <c r="U846">
        <f t="shared" si="208"/>
        <v>8.1011658963750077E-3</v>
      </c>
      <c r="X846" s="1"/>
    </row>
    <row r="847" spans="1:24" x14ac:dyDescent="0.3">
      <c r="A847" s="7"/>
      <c r="B847">
        <f t="shared" si="193"/>
        <v>79.29999999999977</v>
      </c>
      <c r="C847">
        <f t="shared" si="194"/>
        <v>0</v>
      </c>
      <c r="D847">
        <f t="shared" si="195"/>
        <v>1176.2747803310458</v>
      </c>
      <c r="E847">
        <f t="shared" si="196"/>
        <v>-484.8505313587176</v>
      </c>
      <c r="F847">
        <f t="shared" si="197"/>
        <v>0</v>
      </c>
      <c r="G847">
        <f t="shared" si="198"/>
        <v>4460.6248885003151</v>
      </c>
      <c r="H847">
        <f t="shared" si="199"/>
        <v>10821.727979045909</v>
      </c>
      <c r="I847">
        <f t="shared" si="200"/>
        <v>11704.997686816239</v>
      </c>
      <c r="J847" s="41">
        <f t="shared" si="201"/>
        <v>1272.282357262601</v>
      </c>
      <c r="K847">
        <f t="shared" si="202"/>
        <v>4.4157824965594195</v>
      </c>
      <c r="L847">
        <f t="shared" si="203"/>
        <v>0</v>
      </c>
      <c r="M847" s="41">
        <f t="shared" si="204"/>
        <v>4.4157824965594195</v>
      </c>
      <c r="N847" s="5">
        <f t="shared" si="205"/>
        <v>-2.9522775840251995E-7</v>
      </c>
      <c r="O847" s="4">
        <f>SUM($N$54:N847)*0.1+$O$30</f>
        <v>-6.2936771459574369E-6</v>
      </c>
      <c r="P847" s="4">
        <f>SUM($O$235:O847)</f>
        <v>6.6851416507451714E-4</v>
      </c>
      <c r="Q847" s="5">
        <f t="shared" si="206"/>
        <v>-7.1623922054779398E-7</v>
      </c>
      <c r="R847" s="4">
        <f>SUM($Q$54:Q847)*0.1+$O$8</f>
        <v>-8.73892812063586E-5</v>
      </c>
      <c r="S847" s="4">
        <f>SUM($R$235:R847)</f>
        <v>7.9856227500411624E-3</v>
      </c>
      <c r="T847">
        <f t="shared" si="207"/>
        <v>8.7615619850467117E-5</v>
      </c>
      <c r="U847">
        <f t="shared" si="208"/>
        <v>8.0135561328838426E-3</v>
      </c>
      <c r="X847" s="1"/>
    </row>
    <row r="848" spans="1:24" x14ac:dyDescent="0.3">
      <c r="A848" s="7"/>
      <c r="B848">
        <f t="shared" si="193"/>
        <v>79.399999999999764</v>
      </c>
      <c r="C848">
        <f t="shared" si="194"/>
        <v>0</v>
      </c>
      <c r="D848">
        <f t="shared" si="195"/>
        <v>1176.2747803310458</v>
      </c>
      <c r="E848">
        <f t="shared" si="196"/>
        <v>-484.8505313587176</v>
      </c>
      <c r="F848">
        <f t="shared" si="197"/>
        <v>0</v>
      </c>
      <c r="G848">
        <f t="shared" si="198"/>
        <v>4412.1398353644472</v>
      </c>
      <c r="H848">
        <f t="shared" si="199"/>
        <v>10704.100501012816</v>
      </c>
      <c r="I848">
        <f t="shared" si="200"/>
        <v>11577.769451089991</v>
      </c>
      <c r="J848" s="41">
        <f t="shared" si="201"/>
        <v>1272.282357262601</v>
      </c>
      <c r="K848">
        <f t="shared" si="202"/>
        <v>4.3677848607272578</v>
      </c>
      <c r="L848">
        <f t="shared" si="203"/>
        <v>0</v>
      </c>
      <c r="M848" s="41">
        <f t="shared" si="204"/>
        <v>4.3677848607272578</v>
      </c>
      <c r="N848" s="5">
        <f t="shared" si="205"/>
        <v>-2.9201876102857984E-7</v>
      </c>
      <c r="O848" s="4">
        <f>SUM($N$54:N848)*0.1+$O$30</f>
        <v>-6.3228790220602956E-6</v>
      </c>
      <c r="P848" s="4">
        <f>SUM($O$235:O848)</f>
        <v>6.621912860524568E-4</v>
      </c>
      <c r="Q848" s="5">
        <f t="shared" si="206"/>
        <v>-7.0845401162879714E-7</v>
      </c>
      <c r="R848" s="4">
        <f>SUM($Q$54:Q848)*0.1+$O$8</f>
        <v>-8.7460126607521538E-5</v>
      </c>
      <c r="S848" s="4">
        <f>SUM($R$235:R848)</f>
        <v>7.89816262343364E-3</v>
      </c>
      <c r="T848">
        <f t="shared" si="207"/>
        <v>8.7688383183471381E-5</v>
      </c>
      <c r="U848">
        <f t="shared" si="208"/>
        <v>7.9258734613623476E-3</v>
      </c>
      <c r="X848" s="1"/>
    </row>
    <row r="849" spans="1:24" x14ac:dyDescent="0.3">
      <c r="A849" s="7"/>
      <c r="B849">
        <f t="shared" si="193"/>
        <v>79.499999999999758</v>
      </c>
      <c r="C849">
        <f t="shared" si="194"/>
        <v>0</v>
      </c>
      <c r="D849">
        <f t="shared" si="195"/>
        <v>1176.2747803310458</v>
      </c>
      <c r="E849">
        <f t="shared" si="196"/>
        <v>-484.8505313587176</v>
      </c>
      <c r="F849">
        <f t="shared" si="197"/>
        <v>0</v>
      </c>
      <c r="G849">
        <f t="shared" si="198"/>
        <v>4363.6547822285756</v>
      </c>
      <c r="H849">
        <f t="shared" si="199"/>
        <v>10586.47302297971</v>
      </c>
      <c r="I849">
        <f t="shared" si="200"/>
        <v>11450.541215363728</v>
      </c>
      <c r="J849" s="41">
        <f t="shared" si="201"/>
        <v>1272.282357262601</v>
      </c>
      <c r="K849">
        <f t="shared" si="202"/>
        <v>4.3197872248950899</v>
      </c>
      <c r="L849">
        <f t="shared" si="203"/>
        <v>0</v>
      </c>
      <c r="M849" s="41">
        <f t="shared" si="204"/>
        <v>4.3197872248950899</v>
      </c>
      <c r="N849" s="5">
        <f t="shared" si="205"/>
        <v>-2.8880976365463952E-7</v>
      </c>
      <c r="O849" s="4">
        <f>SUM($N$54:N849)*0.1+$O$30</f>
        <v>-6.3517599984257593E-6</v>
      </c>
      <c r="P849" s="4">
        <f>SUM($O$235:O849)</f>
        <v>6.5583952605403103E-4</v>
      </c>
      <c r="Q849" s="5">
        <f t="shared" si="206"/>
        <v>-7.0066880270979956E-7</v>
      </c>
      <c r="R849" s="4">
        <f>SUM($Q$54:Q849)*0.1+$O$8</f>
        <v>-8.7530193487792517E-5</v>
      </c>
      <c r="S849" s="4">
        <f>SUM($R$235:R849)</f>
        <v>7.8106324299458477E-3</v>
      </c>
      <c r="T849">
        <f t="shared" si="207"/>
        <v>8.7760353389716904E-5</v>
      </c>
      <c r="U849">
        <f t="shared" si="208"/>
        <v>7.838118679865504E-3</v>
      </c>
      <c r="X849" s="1"/>
    </row>
    <row r="850" spans="1:24" x14ac:dyDescent="0.3">
      <c r="A850" s="7"/>
      <c r="B850">
        <f t="shared" si="193"/>
        <v>79.599999999999753</v>
      </c>
      <c r="C850">
        <f t="shared" si="194"/>
        <v>0</v>
      </c>
      <c r="D850">
        <f t="shared" si="195"/>
        <v>1176.2747803310458</v>
      </c>
      <c r="E850">
        <f t="shared" si="196"/>
        <v>-484.8505313587176</v>
      </c>
      <c r="F850">
        <f t="shared" si="197"/>
        <v>0</v>
      </c>
      <c r="G850">
        <f t="shared" si="198"/>
        <v>4315.1697290927077</v>
      </c>
      <c r="H850">
        <f t="shared" si="199"/>
        <v>10468.845544946631</v>
      </c>
      <c r="I850">
        <f t="shared" si="200"/>
        <v>11323.312979637494</v>
      </c>
      <c r="J850" s="41">
        <f t="shared" si="201"/>
        <v>1272.282357262601</v>
      </c>
      <c r="K850">
        <f t="shared" si="202"/>
        <v>4.2717895890629336</v>
      </c>
      <c r="L850">
        <f t="shared" si="203"/>
        <v>0</v>
      </c>
      <c r="M850" s="41">
        <f t="shared" si="204"/>
        <v>4.2717895890629336</v>
      </c>
      <c r="N850" s="5">
        <f t="shared" si="205"/>
        <v>-2.856007662806994E-7</v>
      </c>
      <c r="O850" s="4">
        <f>SUM($N$54:N850)*0.1+$O$30</f>
        <v>-6.3803200750538304E-6</v>
      </c>
      <c r="P850" s="4">
        <f>SUM($O$235:O850)</f>
        <v>6.4945920597897716E-4</v>
      </c>
      <c r="Q850" s="5">
        <f t="shared" si="206"/>
        <v>-6.9288359379080368E-7</v>
      </c>
      <c r="R850" s="4">
        <f>SUM($Q$54:Q850)*0.1+$O$8</f>
        <v>-8.7599481847171591E-5</v>
      </c>
      <c r="S850" s="4">
        <f>SUM($R$235:R850)</f>
        <v>7.7230329480986763E-3</v>
      </c>
      <c r="T850">
        <f t="shared" si="207"/>
        <v>8.7831530239163428E-5</v>
      </c>
      <c r="U850">
        <f t="shared" si="208"/>
        <v>7.7502925865833329E-3</v>
      </c>
      <c r="X850" s="1"/>
    </row>
    <row r="851" spans="1:24" x14ac:dyDescent="0.3">
      <c r="A851" s="7"/>
      <c r="B851">
        <f t="shared" si="193"/>
        <v>79.699999999999747</v>
      </c>
      <c r="C851">
        <f t="shared" si="194"/>
        <v>0</v>
      </c>
      <c r="D851">
        <f t="shared" si="195"/>
        <v>1176.2747803310458</v>
      </c>
      <c r="E851">
        <f t="shared" si="196"/>
        <v>-484.8505313587176</v>
      </c>
      <c r="F851">
        <f t="shared" si="197"/>
        <v>0</v>
      </c>
      <c r="G851">
        <f t="shared" si="198"/>
        <v>4266.6846759568398</v>
      </c>
      <c r="H851">
        <f t="shared" si="199"/>
        <v>10351.218066913523</v>
      </c>
      <c r="I851">
        <f t="shared" si="200"/>
        <v>11196.084743911233</v>
      </c>
      <c r="J851" s="41">
        <f t="shared" si="201"/>
        <v>1272.282357262601</v>
      </c>
      <c r="K851">
        <f t="shared" si="202"/>
        <v>4.2237919532307675</v>
      </c>
      <c r="L851">
        <f t="shared" si="203"/>
        <v>0</v>
      </c>
      <c r="M851" s="41">
        <f t="shared" si="204"/>
        <v>4.2237919532307675</v>
      </c>
      <c r="N851" s="5">
        <f t="shared" si="205"/>
        <v>-2.8239176890675934E-7</v>
      </c>
      <c r="O851" s="4">
        <f>SUM($N$54:N851)*0.1+$O$30</f>
        <v>-6.4085592519445057E-6</v>
      </c>
      <c r="P851" s="4">
        <f>SUM($O$235:O851)</f>
        <v>6.4305064672703265E-4</v>
      </c>
      <c r="Q851" s="5">
        <f t="shared" si="206"/>
        <v>-6.8509838487180599E-7</v>
      </c>
      <c r="R851" s="4">
        <f>SUM($Q$54:Q851)*0.1+$O$8</f>
        <v>-8.7667991685658761E-5</v>
      </c>
      <c r="S851" s="4">
        <f>SUM($R$235:R851)</f>
        <v>7.6353649564130177E-3</v>
      </c>
      <c r="T851">
        <f t="shared" si="207"/>
        <v>8.7901913505238424E-5</v>
      </c>
      <c r="U851">
        <f t="shared" si="208"/>
        <v>7.6623959798405106E-3</v>
      </c>
      <c r="X851" s="1"/>
    </row>
    <row r="852" spans="1:24" x14ac:dyDescent="0.3">
      <c r="A852" s="7"/>
      <c r="B852">
        <f t="shared" si="193"/>
        <v>79.799999999999741</v>
      </c>
      <c r="C852">
        <f t="shared" si="194"/>
        <v>0</v>
      </c>
      <c r="D852">
        <f t="shared" si="195"/>
        <v>1176.2747803310458</v>
      </c>
      <c r="E852">
        <f t="shared" si="196"/>
        <v>-484.8505313587176</v>
      </c>
      <c r="F852">
        <f t="shared" si="197"/>
        <v>0</v>
      </c>
      <c r="G852">
        <f t="shared" si="198"/>
        <v>4218.1996228209719</v>
      </c>
      <c r="H852">
        <f t="shared" si="199"/>
        <v>10233.59058888043</v>
      </c>
      <c r="I852">
        <f t="shared" si="200"/>
        <v>11068.856508184985</v>
      </c>
      <c r="J852" s="41">
        <f t="shared" si="201"/>
        <v>1272.282357262601</v>
      </c>
      <c r="K852">
        <f t="shared" si="202"/>
        <v>4.175794317398605</v>
      </c>
      <c r="L852">
        <f t="shared" si="203"/>
        <v>0</v>
      </c>
      <c r="M852" s="41">
        <f t="shared" si="204"/>
        <v>4.175794317398605</v>
      </c>
      <c r="N852" s="5">
        <f t="shared" si="205"/>
        <v>-2.7918277153281923E-7</v>
      </c>
      <c r="O852" s="4">
        <f>SUM($N$54:N852)*0.1+$O$30</f>
        <v>-6.4364775290977868E-6</v>
      </c>
      <c r="P852" s="4">
        <f>SUM($O$235:O852)</f>
        <v>6.3661416919793482E-4</v>
      </c>
      <c r="Q852" s="5">
        <f t="shared" si="206"/>
        <v>-6.7731317595280915E-7</v>
      </c>
      <c r="R852" s="4">
        <f>SUM($Q$54:Q852)*0.1+$O$8</f>
        <v>-8.7735723003254027E-5</v>
      </c>
      <c r="S852" s="4">
        <f>SUM($R$235:R852)</f>
        <v>7.5476292334097639E-3</v>
      </c>
      <c r="T852">
        <f t="shared" si="207"/>
        <v>8.7971502964802743E-5</v>
      </c>
      <c r="U852">
        <f t="shared" si="208"/>
        <v>7.5744296580960626E-3</v>
      </c>
      <c r="X852" s="1"/>
    </row>
    <row r="853" spans="1:24" x14ac:dyDescent="0.3">
      <c r="A853" s="7"/>
      <c r="B853">
        <f t="shared" si="193"/>
        <v>79.899999999999736</v>
      </c>
      <c r="C853">
        <f t="shared" si="194"/>
        <v>0</v>
      </c>
      <c r="D853">
        <f t="shared" si="195"/>
        <v>1176.2747803310458</v>
      </c>
      <c r="E853">
        <f t="shared" si="196"/>
        <v>-484.8505313587176</v>
      </c>
      <c r="F853">
        <f t="shared" si="197"/>
        <v>0</v>
      </c>
      <c r="G853">
        <f t="shared" si="198"/>
        <v>4169.7145696851003</v>
      </c>
      <c r="H853">
        <f t="shared" si="199"/>
        <v>10115.963110847324</v>
      </c>
      <c r="I853">
        <f t="shared" si="200"/>
        <v>10941.628272458724</v>
      </c>
      <c r="J853" s="41">
        <f t="shared" si="201"/>
        <v>1272.282357262601</v>
      </c>
      <c r="K853">
        <f t="shared" si="202"/>
        <v>4.1277966815664389</v>
      </c>
      <c r="L853">
        <f t="shared" si="203"/>
        <v>0</v>
      </c>
      <c r="M853" s="41">
        <f t="shared" si="204"/>
        <v>4.1277966815664389</v>
      </c>
      <c r="N853" s="5">
        <f t="shared" si="205"/>
        <v>-2.759737741588789E-7</v>
      </c>
      <c r="O853" s="4">
        <f>SUM($N$54:N853)*0.1+$O$30</f>
        <v>-6.4640749065136746E-6</v>
      </c>
      <c r="P853" s="4">
        <f>SUM($O$235:O853)</f>
        <v>6.3015009429142114E-4</v>
      </c>
      <c r="Q853" s="5">
        <f t="shared" si="206"/>
        <v>-6.6952796703381146E-7</v>
      </c>
      <c r="R853" s="4">
        <f>SUM($Q$54:Q853)*0.1+$O$8</f>
        <v>-8.7802675799957387E-5</v>
      </c>
      <c r="S853" s="4">
        <f>SUM($R$235:R853)</f>
        <v>7.4598265576098065E-3</v>
      </c>
      <c r="T853">
        <f t="shared" si="207"/>
        <v>8.804029839811678E-5</v>
      </c>
      <c r="U853">
        <f t="shared" si="208"/>
        <v>7.4863944199431588E-3</v>
      </c>
      <c r="X853" s="1"/>
    </row>
    <row r="854" spans="1:24" x14ac:dyDescent="0.3">
      <c r="A854" s="7"/>
      <c r="B854">
        <f t="shared" si="193"/>
        <v>79.99999999999973</v>
      </c>
      <c r="C854">
        <f t="shared" si="194"/>
        <v>0</v>
      </c>
      <c r="D854">
        <f t="shared" si="195"/>
        <v>1176.2747803310458</v>
      </c>
      <c r="E854">
        <f t="shared" si="196"/>
        <v>-484.8505313587176</v>
      </c>
      <c r="F854">
        <f t="shared" si="197"/>
        <v>0</v>
      </c>
      <c r="G854">
        <f t="shared" si="198"/>
        <v>4121.2295165492324</v>
      </c>
      <c r="H854">
        <f t="shared" si="199"/>
        <v>9998.3356328142454</v>
      </c>
      <c r="I854">
        <f t="shared" si="200"/>
        <v>10814.400036732488</v>
      </c>
      <c r="J854" s="41">
        <f t="shared" si="201"/>
        <v>1272.282357262601</v>
      </c>
      <c r="K854">
        <f t="shared" si="202"/>
        <v>4.0797990457342816</v>
      </c>
      <c r="L854">
        <f t="shared" si="203"/>
        <v>0</v>
      </c>
      <c r="M854" s="41">
        <f t="shared" si="204"/>
        <v>4.0797990457342816</v>
      </c>
      <c r="N854" s="5">
        <f t="shared" si="205"/>
        <v>-2.7276477678493879E-7</v>
      </c>
      <c r="O854" s="4">
        <f>SUM($N$54:N854)*0.1+$O$30</f>
        <v>-6.4913513841921681E-6</v>
      </c>
      <c r="P854" s="4">
        <f>SUM($O$235:O854)</f>
        <v>6.2365874290722892E-4</v>
      </c>
      <c r="Q854" s="5">
        <f t="shared" si="206"/>
        <v>-6.6174275811481568E-7</v>
      </c>
      <c r="R854" s="4">
        <f>SUM($Q$54:Q854)*0.1+$O$8</f>
        <v>-8.7868850075768898E-5</v>
      </c>
      <c r="S854" s="4">
        <f>SUM($R$235:R854)</f>
        <v>7.3719577075340376E-3</v>
      </c>
      <c r="T854">
        <f t="shared" si="207"/>
        <v>8.8108299588807217E-5</v>
      </c>
      <c r="U854">
        <f t="shared" si="208"/>
        <v>7.3982910641090032E-3</v>
      </c>
      <c r="X854" s="1"/>
    </row>
    <row r="855" spans="1:24" x14ac:dyDescent="0.3">
      <c r="A855" s="7"/>
      <c r="B855">
        <f t="shared" si="193"/>
        <v>80.099999999999724</v>
      </c>
      <c r="C855">
        <f t="shared" si="194"/>
        <v>0</v>
      </c>
      <c r="D855">
        <f t="shared" si="195"/>
        <v>1176.2747803310458</v>
      </c>
      <c r="E855">
        <f t="shared" si="196"/>
        <v>-484.8505313587176</v>
      </c>
      <c r="F855">
        <f t="shared" si="197"/>
        <v>0</v>
      </c>
      <c r="G855">
        <f t="shared" si="198"/>
        <v>4072.7444634133608</v>
      </c>
      <c r="H855">
        <f t="shared" si="199"/>
        <v>9880.7081547811376</v>
      </c>
      <c r="I855">
        <f t="shared" si="200"/>
        <v>10687.171801006225</v>
      </c>
      <c r="J855" s="41">
        <f t="shared" si="201"/>
        <v>1272.282357262601</v>
      </c>
      <c r="K855">
        <f t="shared" si="202"/>
        <v>4.0318014099021138</v>
      </c>
      <c r="L855">
        <f t="shared" si="203"/>
        <v>0</v>
      </c>
      <c r="M855" s="41">
        <f t="shared" si="204"/>
        <v>4.0318014099021138</v>
      </c>
      <c r="N855" s="5">
        <f t="shared" si="205"/>
        <v>-2.6955577941099847E-7</v>
      </c>
      <c r="O855" s="4">
        <f>SUM($N$54:N855)*0.1+$O$30</f>
        <v>-6.5183069621332683E-6</v>
      </c>
      <c r="P855" s="4">
        <f>SUM($O$235:O855)</f>
        <v>6.1714043594509563E-4</v>
      </c>
      <c r="Q855" s="5">
        <f t="shared" si="206"/>
        <v>-6.5395754919581789E-7</v>
      </c>
      <c r="R855" s="4">
        <f>SUM($Q$54:Q855)*0.1+$O$8</f>
        <v>-8.7934245830688504E-5</v>
      </c>
      <c r="S855" s="4">
        <f>SUM($R$235:R855)</f>
        <v>7.2840234617033489E-3</v>
      </c>
      <c r="T855">
        <f t="shared" si="207"/>
        <v>8.8175506323834356E-5</v>
      </c>
      <c r="U855">
        <f t="shared" si="208"/>
        <v>7.310120389454838E-3</v>
      </c>
      <c r="X855" s="1"/>
    </row>
    <row r="856" spans="1:24" x14ac:dyDescent="0.3">
      <c r="A856" s="7"/>
      <c r="B856">
        <f t="shared" si="193"/>
        <v>80.199999999999719</v>
      </c>
      <c r="C856">
        <f t="shared" si="194"/>
        <v>0</v>
      </c>
      <c r="D856">
        <f t="shared" si="195"/>
        <v>1176.2747803310458</v>
      </c>
      <c r="E856">
        <f t="shared" si="196"/>
        <v>-484.8505313587176</v>
      </c>
      <c r="F856">
        <f t="shared" si="197"/>
        <v>0</v>
      </c>
      <c r="G856">
        <f t="shared" si="198"/>
        <v>4024.2594102774929</v>
      </c>
      <c r="H856">
        <f t="shared" si="199"/>
        <v>9763.0806767480299</v>
      </c>
      <c r="I856">
        <f t="shared" si="200"/>
        <v>10559.943565279964</v>
      </c>
      <c r="J856" s="41">
        <f t="shared" si="201"/>
        <v>1272.282357262601</v>
      </c>
      <c r="K856">
        <f t="shared" si="202"/>
        <v>3.9838037740699472</v>
      </c>
      <c r="L856">
        <f t="shared" si="203"/>
        <v>0</v>
      </c>
      <c r="M856" s="41">
        <f t="shared" si="204"/>
        <v>3.9838037740699472</v>
      </c>
      <c r="N856" s="5">
        <f t="shared" si="205"/>
        <v>-2.6634678203705835E-7</v>
      </c>
      <c r="O856" s="4">
        <f>SUM($N$54:N856)*0.1+$O$30</f>
        <v>-6.5449416403369743E-6</v>
      </c>
      <c r="P856" s="4">
        <f>SUM($O$235:O856)</f>
        <v>6.1059549430475871E-4</v>
      </c>
      <c r="Q856" s="5">
        <f t="shared" si="206"/>
        <v>-6.4617234027682009E-7</v>
      </c>
      <c r="R856" s="4">
        <f>SUM($Q$54:Q856)*0.1+$O$8</f>
        <v>-8.7998863064716205E-5</v>
      </c>
      <c r="S856" s="4">
        <f>SUM($R$235:R856)</f>
        <v>7.1960245986386322E-3</v>
      </c>
      <c r="T856">
        <f t="shared" si="207"/>
        <v>8.824191839346021E-5</v>
      </c>
      <c r="U856">
        <f t="shared" si="208"/>
        <v>7.2218831949760554E-3</v>
      </c>
      <c r="X856" s="1"/>
    </row>
    <row r="857" spans="1:24" x14ac:dyDescent="0.3">
      <c r="A857" s="7"/>
      <c r="B857">
        <f t="shared" si="193"/>
        <v>80.299999999999713</v>
      </c>
      <c r="C857">
        <f t="shared" si="194"/>
        <v>0</v>
      </c>
      <c r="D857">
        <f t="shared" si="195"/>
        <v>1176.2747803310458</v>
      </c>
      <c r="E857">
        <f t="shared" si="196"/>
        <v>-484.8505313587176</v>
      </c>
      <c r="F857">
        <f t="shared" si="197"/>
        <v>0</v>
      </c>
      <c r="G857">
        <f t="shared" si="198"/>
        <v>3975.7743571416249</v>
      </c>
      <c r="H857">
        <f t="shared" si="199"/>
        <v>9645.4531987149239</v>
      </c>
      <c r="I857">
        <f t="shared" si="200"/>
        <v>10432.715329553705</v>
      </c>
      <c r="J857" s="41">
        <f t="shared" si="201"/>
        <v>1272.282357262601</v>
      </c>
      <c r="K857">
        <f t="shared" si="202"/>
        <v>3.9358061382377811</v>
      </c>
      <c r="L857">
        <f t="shared" si="203"/>
        <v>0</v>
      </c>
      <c r="M857" s="41">
        <f t="shared" si="204"/>
        <v>3.9358061382377811</v>
      </c>
      <c r="N857" s="5">
        <f t="shared" si="205"/>
        <v>-2.6313778466311824E-7</v>
      </c>
      <c r="O857" s="4">
        <f>SUM($N$54:N857)*0.1+$O$30</f>
        <v>-6.5712554188032862E-6</v>
      </c>
      <c r="P857" s="4">
        <f>SUM($O$235:O857)</f>
        <v>6.0402423888595539E-4</v>
      </c>
      <c r="Q857" s="5">
        <f t="shared" si="206"/>
        <v>-6.3838713135782251E-7</v>
      </c>
      <c r="R857" s="4">
        <f>SUM($Q$54:Q857)*0.1+$O$8</f>
        <v>-8.8062701777851947E-5</v>
      </c>
      <c r="S857" s="4">
        <f>SUM($R$235:R857)</f>
        <v>7.1079618968607804E-3</v>
      </c>
      <c r="T857">
        <f t="shared" si="207"/>
        <v>8.8307535591216905E-5</v>
      </c>
      <c r="U857">
        <f t="shared" si="208"/>
        <v>7.1335802798024543E-3</v>
      </c>
      <c r="X857" s="1"/>
    </row>
    <row r="858" spans="1:24" x14ac:dyDescent="0.3">
      <c r="A858" s="7"/>
      <c r="B858">
        <f t="shared" si="193"/>
        <v>80.399999999999707</v>
      </c>
      <c r="C858">
        <f t="shared" si="194"/>
        <v>0</v>
      </c>
      <c r="D858">
        <f t="shared" si="195"/>
        <v>1176.2747803310458</v>
      </c>
      <c r="E858">
        <f t="shared" si="196"/>
        <v>-484.8505313587176</v>
      </c>
      <c r="F858">
        <f t="shared" si="197"/>
        <v>0</v>
      </c>
      <c r="G858">
        <f t="shared" si="198"/>
        <v>3927.289304005757</v>
      </c>
      <c r="H858">
        <f t="shared" si="199"/>
        <v>9527.8257206818162</v>
      </c>
      <c r="I858">
        <f t="shared" si="200"/>
        <v>10305.487093827443</v>
      </c>
      <c r="J858" s="41">
        <f t="shared" si="201"/>
        <v>1272.282357262601</v>
      </c>
      <c r="K858">
        <f t="shared" si="202"/>
        <v>3.8878085024056146</v>
      </c>
      <c r="L858">
        <f t="shared" si="203"/>
        <v>0</v>
      </c>
      <c r="M858" s="41">
        <f t="shared" si="204"/>
        <v>3.8878085024056146</v>
      </c>
      <c r="N858" s="5">
        <f t="shared" si="205"/>
        <v>-2.5992878728917813E-7</v>
      </c>
      <c r="O858" s="4">
        <f>SUM($N$54:N858)*0.1+$O$30</f>
        <v>-6.5972482975322047E-6</v>
      </c>
      <c r="P858" s="4">
        <f>SUM($O$235:O858)</f>
        <v>5.9742699058842321E-4</v>
      </c>
      <c r="Q858" s="5">
        <f t="shared" si="206"/>
        <v>-6.3060192243882472E-7</v>
      </c>
      <c r="R858" s="4">
        <f>SUM($Q$54:Q858)*0.1+$O$8</f>
        <v>-8.8125761970095839E-5</v>
      </c>
      <c r="S858" s="4">
        <f>SUM($R$235:R858)</f>
        <v>7.0198361348906843E-3</v>
      </c>
      <c r="T858">
        <f t="shared" si="207"/>
        <v>8.8372357713876126E-5</v>
      </c>
      <c r="U858">
        <f t="shared" si="208"/>
        <v>7.0452124431986092E-3</v>
      </c>
      <c r="X858" s="1"/>
    </row>
    <row r="859" spans="1:24" x14ac:dyDescent="0.3">
      <c r="A859" s="7"/>
      <c r="B859">
        <f t="shared" si="193"/>
        <v>80.499999999999702</v>
      </c>
      <c r="C859">
        <f t="shared" si="194"/>
        <v>0</v>
      </c>
      <c r="D859">
        <f t="shared" si="195"/>
        <v>1176.2747803310458</v>
      </c>
      <c r="E859">
        <f t="shared" si="196"/>
        <v>-484.8505313587176</v>
      </c>
      <c r="F859">
        <f t="shared" si="197"/>
        <v>0</v>
      </c>
      <c r="G859">
        <f t="shared" si="198"/>
        <v>3878.8042508698891</v>
      </c>
      <c r="H859">
        <f t="shared" si="199"/>
        <v>9410.1982426487375</v>
      </c>
      <c r="I859">
        <f t="shared" si="200"/>
        <v>10178.258858101208</v>
      </c>
      <c r="J859" s="41">
        <f t="shared" si="201"/>
        <v>1272.282357262601</v>
      </c>
      <c r="K859">
        <f t="shared" si="202"/>
        <v>3.8398108665734574</v>
      </c>
      <c r="L859">
        <f t="shared" si="203"/>
        <v>0</v>
      </c>
      <c r="M859" s="41">
        <f t="shared" si="204"/>
        <v>3.8398108665734574</v>
      </c>
      <c r="N859" s="5">
        <f t="shared" si="205"/>
        <v>-2.5671978991523807E-7</v>
      </c>
      <c r="O859" s="4">
        <f>SUM($N$54:N859)*0.1+$O$30</f>
        <v>-6.622920276523729E-6</v>
      </c>
      <c r="P859" s="4">
        <f>SUM($O$235:O859)</f>
        <v>5.9080407031189954E-4</v>
      </c>
      <c r="Q859" s="5">
        <f t="shared" si="206"/>
        <v>-6.2281671351982883E-7</v>
      </c>
      <c r="R859" s="4">
        <f>SUM($Q$54:Q859)*0.1+$O$8</f>
        <v>-8.8188043641447827E-5</v>
      </c>
      <c r="S859" s="4">
        <f>SUM($R$235:R859)</f>
        <v>6.9316480912492368E-3</v>
      </c>
      <c r="T859">
        <f t="shared" si="207"/>
        <v>8.8436384561418481E-5</v>
      </c>
      <c r="U859">
        <f t="shared" si="208"/>
        <v>6.9567804845644147E-3</v>
      </c>
      <c r="X859" s="1"/>
    </row>
    <row r="860" spans="1:24" x14ac:dyDescent="0.3">
      <c r="A860" s="7"/>
      <c r="B860">
        <f t="shared" si="193"/>
        <v>80.599999999999696</v>
      </c>
      <c r="C860">
        <f t="shared" si="194"/>
        <v>0</v>
      </c>
      <c r="D860">
        <f t="shared" si="195"/>
        <v>1176.2747803310458</v>
      </c>
      <c r="E860">
        <f t="shared" si="196"/>
        <v>-484.8505313587176</v>
      </c>
      <c r="F860">
        <f t="shared" si="197"/>
        <v>0</v>
      </c>
      <c r="G860">
        <f t="shared" si="198"/>
        <v>3830.3191977340175</v>
      </c>
      <c r="H860">
        <f t="shared" si="199"/>
        <v>9292.5707646156297</v>
      </c>
      <c r="I860">
        <f t="shared" si="200"/>
        <v>10051.030622374945</v>
      </c>
      <c r="J860" s="41">
        <f t="shared" si="201"/>
        <v>1272.282357262601</v>
      </c>
      <c r="K860">
        <f t="shared" si="202"/>
        <v>3.79181323074129</v>
      </c>
      <c r="L860">
        <f t="shared" si="203"/>
        <v>0</v>
      </c>
      <c r="M860" s="41">
        <f t="shared" si="204"/>
        <v>3.79181323074129</v>
      </c>
      <c r="N860" s="5">
        <f t="shared" si="205"/>
        <v>-2.5351079254129769E-7</v>
      </c>
      <c r="O860" s="4">
        <f>SUM($N$54:N860)*0.1+$O$30</f>
        <v>-6.6482713557778582E-6</v>
      </c>
      <c r="P860" s="4">
        <f>SUM($O$235:O860)</f>
        <v>5.8415579895612169E-4</v>
      </c>
      <c r="Q860" s="5">
        <f t="shared" si="206"/>
        <v>-6.1503150460083115E-7</v>
      </c>
      <c r="R860" s="4">
        <f>SUM($Q$54:Q860)*0.1+$O$8</f>
        <v>-8.8249546791907909E-5</v>
      </c>
      <c r="S860" s="4">
        <f>SUM($R$235:R860)</f>
        <v>6.8433985444573287E-3</v>
      </c>
      <c r="T860">
        <f t="shared" si="207"/>
        <v>8.8499615937003936E-5</v>
      </c>
      <c r="U860">
        <f t="shared" si="208"/>
        <v>6.8682852034357708E-3</v>
      </c>
      <c r="X860" s="1"/>
    </row>
    <row r="861" spans="1:24" x14ac:dyDescent="0.3">
      <c r="A861" s="7"/>
      <c r="B861">
        <f t="shared" si="193"/>
        <v>80.69999999999969</v>
      </c>
      <c r="C861">
        <f t="shared" si="194"/>
        <v>0</v>
      </c>
      <c r="D861">
        <f t="shared" si="195"/>
        <v>1176.2747803310458</v>
      </c>
      <c r="E861">
        <f t="shared" si="196"/>
        <v>-484.8505313587176</v>
      </c>
      <c r="F861">
        <f t="shared" si="197"/>
        <v>0</v>
      </c>
      <c r="G861">
        <f t="shared" si="198"/>
        <v>3781.8341445981459</v>
      </c>
      <c r="H861">
        <f t="shared" si="199"/>
        <v>9174.9432865825238</v>
      </c>
      <c r="I861">
        <f t="shared" si="200"/>
        <v>9923.8023866486838</v>
      </c>
      <c r="J861" s="41">
        <f t="shared" si="201"/>
        <v>1272.282357262601</v>
      </c>
      <c r="K861">
        <f t="shared" si="202"/>
        <v>3.7438155949091234</v>
      </c>
      <c r="L861">
        <f t="shared" si="203"/>
        <v>0</v>
      </c>
      <c r="M861" s="41">
        <f t="shared" si="204"/>
        <v>3.7438155949091234</v>
      </c>
      <c r="N861" s="5">
        <f t="shared" si="205"/>
        <v>-2.5030179516735736E-7</v>
      </c>
      <c r="O861" s="4">
        <f>SUM($N$54:N861)*0.1+$O$30</f>
        <v>-6.6733015352945933E-6</v>
      </c>
      <c r="P861" s="4">
        <f>SUM($O$235:O861)</f>
        <v>5.7748249742082711E-4</v>
      </c>
      <c r="Q861" s="5">
        <f t="shared" si="206"/>
        <v>-6.0724629568183346E-7</v>
      </c>
      <c r="R861" s="4">
        <f>SUM($Q$54:Q861)*0.1+$O$8</f>
        <v>-8.8310271421476088E-5</v>
      </c>
      <c r="S861" s="4">
        <f>SUM($R$235:R861)</f>
        <v>6.7550882730358528E-3</v>
      </c>
      <c r="T861">
        <f t="shared" si="207"/>
        <v>8.8562051646942674E-5</v>
      </c>
      <c r="U861">
        <f t="shared" si="208"/>
        <v>6.7797273994854614E-3</v>
      </c>
      <c r="X861" s="1"/>
    </row>
    <row r="862" spans="1:24" x14ac:dyDescent="0.3">
      <c r="A862" s="7"/>
      <c r="B862">
        <f t="shared" si="193"/>
        <v>80.799999999999685</v>
      </c>
      <c r="C862">
        <f t="shared" si="194"/>
        <v>0</v>
      </c>
      <c r="D862">
        <f t="shared" si="195"/>
        <v>1176.2747803310458</v>
      </c>
      <c r="E862">
        <f t="shared" si="196"/>
        <v>-484.8505313587176</v>
      </c>
      <c r="F862">
        <f t="shared" si="197"/>
        <v>0</v>
      </c>
      <c r="G862">
        <f t="shared" si="198"/>
        <v>3733.349091462278</v>
      </c>
      <c r="H862">
        <f t="shared" si="199"/>
        <v>9057.3158085494451</v>
      </c>
      <c r="I862">
        <f t="shared" si="200"/>
        <v>9796.5741509224499</v>
      </c>
      <c r="J862" s="41">
        <f t="shared" si="201"/>
        <v>1272.282357262601</v>
      </c>
      <c r="K862">
        <f t="shared" si="202"/>
        <v>3.6958179590769671</v>
      </c>
      <c r="L862">
        <f t="shared" si="203"/>
        <v>0</v>
      </c>
      <c r="M862" s="41">
        <f t="shared" si="204"/>
        <v>3.6958179590769671</v>
      </c>
      <c r="N862" s="5">
        <f t="shared" si="205"/>
        <v>-2.4709279779341725E-7</v>
      </c>
      <c r="O862" s="4">
        <f>SUM($N$54:N862)*0.1+$O$30</f>
        <v>-6.698010815073935E-6</v>
      </c>
      <c r="P862" s="4">
        <f>SUM($O$235:O862)</f>
        <v>5.7078448660575316E-4</v>
      </c>
      <c r="Q862" s="5">
        <f t="shared" si="206"/>
        <v>-5.9946108676283768E-7</v>
      </c>
      <c r="R862" s="4">
        <f>SUM($Q$54:Q862)*0.1+$O$8</f>
        <v>-8.8370217530152361E-5</v>
      </c>
      <c r="S862" s="4">
        <f>SUM($R$235:R862)</f>
        <v>6.6667180555057002E-3</v>
      </c>
      <c r="T862">
        <f t="shared" si="207"/>
        <v>8.8623691500666429E-5</v>
      </c>
      <c r="U862">
        <f t="shared" si="208"/>
        <v>6.6911078725242126E-3</v>
      </c>
      <c r="X862" s="1"/>
    </row>
    <row r="863" spans="1:24" x14ac:dyDescent="0.3">
      <c r="A863" s="7"/>
      <c r="B863">
        <f t="shared" si="193"/>
        <v>80.899999999999679</v>
      </c>
      <c r="C863">
        <f t="shared" si="194"/>
        <v>0</v>
      </c>
      <c r="D863">
        <f t="shared" si="195"/>
        <v>1176.2747803310458</v>
      </c>
      <c r="E863">
        <f t="shared" si="196"/>
        <v>-484.8505313587176</v>
      </c>
      <c r="F863">
        <f t="shared" si="197"/>
        <v>0</v>
      </c>
      <c r="G863">
        <f t="shared" si="198"/>
        <v>3684.8640383264101</v>
      </c>
      <c r="H863">
        <f t="shared" si="199"/>
        <v>8939.6883305163665</v>
      </c>
      <c r="I863">
        <f t="shared" si="200"/>
        <v>9669.3459151962143</v>
      </c>
      <c r="J863" s="41">
        <f t="shared" si="201"/>
        <v>1272.282357262601</v>
      </c>
      <c r="K863">
        <f t="shared" si="202"/>
        <v>3.6478203232448099</v>
      </c>
      <c r="L863">
        <f t="shared" si="203"/>
        <v>0</v>
      </c>
      <c r="M863" s="41">
        <f t="shared" si="204"/>
        <v>3.6478203232448099</v>
      </c>
      <c r="N863" s="5">
        <f t="shared" si="205"/>
        <v>-2.4388380041947719E-7</v>
      </c>
      <c r="O863" s="4">
        <f>SUM($N$54:N863)*0.1+$O$30</f>
        <v>-6.7223991951158825E-6</v>
      </c>
      <c r="P863" s="4">
        <f>SUM($O$235:O863)</f>
        <v>5.6406208741063726E-4</v>
      </c>
      <c r="Q863" s="5">
        <f t="shared" si="206"/>
        <v>-5.9167587784384179E-7</v>
      </c>
      <c r="R863" s="4">
        <f>SUM($Q$54:Q863)*0.1+$O$8</f>
        <v>-8.8429385117936785E-5</v>
      </c>
      <c r="S863" s="4">
        <f>SUM($R$235:R863)</f>
        <v>6.5782886703877634E-3</v>
      </c>
      <c r="T863">
        <f t="shared" si="207"/>
        <v>8.8684535310700437E-5</v>
      </c>
      <c r="U863">
        <f t="shared" si="208"/>
        <v>6.6024274225019728E-3</v>
      </c>
      <c r="X863" s="1"/>
    </row>
    <row r="864" spans="1:24" x14ac:dyDescent="0.3">
      <c r="A864" s="7"/>
      <c r="B864">
        <f t="shared" si="193"/>
        <v>80.999999999999673</v>
      </c>
      <c r="C864">
        <f t="shared" si="194"/>
        <v>0</v>
      </c>
      <c r="D864">
        <f t="shared" si="195"/>
        <v>1176.2747803310458</v>
      </c>
      <c r="E864">
        <f t="shared" si="196"/>
        <v>-484.8505313587176</v>
      </c>
      <c r="F864">
        <f t="shared" si="197"/>
        <v>0</v>
      </c>
      <c r="G864">
        <f t="shared" si="198"/>
        <v>3636.3789851905422</v>
      </c>
      <c r="H864">
        <f t="shared" si="199"/>
        <v>8822.0608524832587</v>
      </c>
      <c r="I864">
        <f t="shared" si="200"/>
        <v>9542.1176794699531</v>
      </c>
      <c r="J864" s="41">
        <f t="shared" si="201"/>
        <v>1272.282357262601</v>
      </c>
      <c r="K864">
        <f t="shared" si="202"/>
        <v>3.5998226874126433</v>
      </c>
      <c r="L864">
        <f t="shared" si="203"/>
        <v>0</v>
      </c>
      <c r="M864" s="41">
        <f t="shared" si="204"/>
        <v>3.5998226874126433</v>
      </c>
      <c r="N864" s="5">
        <f t="shared" si="205"/>
        <v>-2.4067480304553708E-7</v>
      </c>
      <c r="O864" s="4">
        <f>SUM($N$54:N864)*0.1+$O$30</f>
        <v>-6.7464666754204367E-6</v>
      </c>
      <c r="P864" s="4">
        <f>SUM($O$235:O864)</f>
        <v>5.5731562073521688E-4</v>
      </c>
      <c r="Q864" s="5">
        <f t="shared" si="206"/>
        <v>-5.83890668924844E-7</v>
      </c>
      <c r="R864" s="4">
        <f>SUM($Q$54:Q864)*0.1+$O$8</f>
        <v>-8.8487774184829249E-5</v>
      </c>
      <c r="S864" s="4">
        <f>SUM($R$235:R864)</f>
        <v>6.4898008962029343E-3</v>
      </c>
      <c r="T864">
        <f t="shared" si="207"/>
        <v>8.8744582892635719E-5</v>
      </c>
      <c r="U864">
        <f t="shared" si="208"/>
        <v>6.5136868495094154E-3</v>
      </c>
      <c r="X864" s="1"/>
    </row>
    <row r="865" spans="1:24" x14ac:dyDescent="0.3">
      <c r="A865" s="7"/>
      <c r="B865">
        <f t="shared" si="193"/>
        <v>81.099999999999667</v>
      </c>
      <c r="C865">
        <f t="shared" si="194"/>
        <v>0</v>
      </c>
      <c r="D865">
        <f t="shared" si="195"/>
        <v>1176.2747803310458</v>
      </c>
      <c r="E865">
        <f t="shared" si="196"/>
        <v>-484.8505313587176</v>
      </c>
      <c r="F865">
        <f t="shared" si="197"/>
        <v>0</v>
      </c>
      <c r="G865">
        <f t="shared" si="198"/>
        <v>3587.8939320546742</v>
      </c>
      <c r="H865">
        <f t="shared" si="199"/>
        <v>8704.4333744501528</v>
      </c>
      <c r="I865">
        <f t="shared" si="200"/>
        <v>9414.8894437436938</v>
      </c>
      <c r="J865" s="41">
        <f t="shared" si="201"/>
        <v>1272.282357262601</v>
      </c>
      <c r="K865">
        <f t="shared" si="202"/>
        <v>3.5518250515804772</v>
      </c>
      <c r="L865">
        <f t="shared" si="203"/>
        <v>0</v>
      </c>
      <c r="M865" s="41">
        <f t="shared" si="204"/>
        <v>3.5518250515804772</v>
      </c>
      <c r="N865" s="5">
        <f t="shared" si="205"/>
        <v>-2.3746580567159696E-7</v>
      </c>
      <c r="O865" s="4">
        <f>SUM($N$54:N865)*0.1+$O$30</f>
        <v>-6.7702132559875967E-6</v>
      </c>
      <c r="P865" s="4">
        <f>SUM($O$235:O865)</f>
        <v>5.5054540747922923E-4</v>
      </c>
      <c r="Q865" s="5">
        <f t="shared" si="206"/>
        <v>-5.7610546000584642E-7</v>
      </c>
      <c r="R865" s="4">
        <f>SUM($Q$54:Q865)*0.1+$O$8</f>
        <v>-8.8545384730829809E-5</v>
      </c>
      <c r="S865" s="4">
        <f>SUM($R$235:R865)</f>
        <v>6.4012555114721049E-3</v>
      </c>
      <c r="T865">
        <f t="shared" si="207"/>
        <v>8.8803834065102273E-5</v>
      </c>
      <c r="U865">
        <f t="shared" si="208"/>
        <v>6.4248869537796901E-3</v>
      </c>
      <c r="X865" s="1"/>
    </row>
    <row r="866" spans="1:24" x14ac:dyDescent="0.3">
      <c r="A866" s="7"/>
      <c r="B866">
        <f t="shared" si="193"/>
        <v>81.199999999999662</v>
      </c>
      <c r="C866">
        <f t="shared" si="194"/>
        <v>0</v>
      </c>
      <c r="D866">
        <f t="shared" si="195"/>
        <v>1176.2747803310458</v>
      </c>
      <c r="E866">
        <f t="shared" si="196"/>
        <v>-484.8505313587176</v>
      </c>
      <c r="F866">
        <f t="shared" si="197"/>
        <v>0</v>
      </c>
      <c r="G866">
        <f t="shared" si="198"/>
        <v>3539.4088789188027</v>
      </c>
      <c r="H866">
        <f t="shared" si="199"/>
        <v>8586.805896417045</v>
      </c>
      <c r="I866">
        <f t="shared" si="200"/>
        <v>9287.6612080174309</v>
      </c>
      <c r="J866" s="41">
        <f t="shared" si="201"/>
        <v>1272.282357262601</v>
      </c>
      <c r="K866">
        <f t="shared" si="202"/>
        <v>3.5038274157483098</v>
      </c>
      <c r="L866">
        <f t="shared" si="203"/>
        <v>0</v>
      </c>
      <c r="M866" s="41">
        <f t="shared" si="204"/>
        <v>3.5038274157483098</v>
      </c>
      <c r="N866" s="5">
        <f t="shared" si="205"/>
        <v>-2.3425680829765664E-7</v>
      </c>
      <c r="O866" s="4">
        <f>SUM($N$54:N866)*0.1+$O$30</f>
        <v>-6.7936389368173625E-6</v>
      </c>
      <c r="P866" s="4">
        <f>SUM($O$235:O866)</f>
        <v>5.4375176854241187E-4</v>
      </c>
      <c r="Q866" s="5">
        <f t="shared" si="206"/>
        <v>-5.6832025108684862E-7</v>
      </c>
      <c r="R866" s="4">
        <f>SUM($Q$54:Q866)*0.1+$O$8</f>
        <v>-8.8602216755938464E-5</v>
      </c>
      <c r="S866" s="4">
        <f>SUM($R$235:R866)</f>
        <v>6.3126532947161661E-3</v>
      </c>
      <c r="T866">
        <f t="shared" si="207"/>
        <v>8.8862288649742445E-5</v>
      </c>
      <c r="U866">
        <f t="shared" si="208"/>
        <v>6.3360285356904656E-3</v>
      </c>
      <c r="X866" s="1"/>
    </row>
    <row r="867" spans="1:24" x14ac:dyDescent="0.3">
      <c r="A867" s="7"/>
      <c r="B867">
        <f t="shared" si="193"/>
        <v>81.299999999999656</v>
      </c>
      <c r="C867">
        <f t="shared" si="194"/>
        <v>0</v>
      </c>
      <c r="D867">
        <f t="shared" si="195"/>
        <v>1176.2747803310458</v>
      </c>
      <c r="E867">
        <f t="shared" si="196"/>
        <v>-484.8505313587176</v>
      </c>
      <c r="F867">
        <f t="shared" si="197"/>
        <v>0</v>
      </c>
      <c r="G867">
        <f t="shared" si="198"/>
        <v>3490.9238257829347</v>
      </c>
      <c r="H867">
        <f t="shared" si="199"/>
        <v>8469.1784183839663</v>
      </c>
      <c r="I867">
        <f t="shared" si="200"/>
        <v>9160.4329722911953</v>
      </c>
      <c r="J867" s="41">
        <f t="shared" si="201"/>
        <v>1272.282357262601</v>
      </c>
      <c r="K867">
        <f t="shared" si="202"/>
        <v>3.4558297799161526</v>
      </c>
      <c r="L867">
        <f t="shared" si="203"/>
        <v>0</v>
      </c>
      <c r="M867" s="41">
        <f t="shared" si="204"/>
        <v>3.4558297799161526</v>
      </c>
      <c r="N867" s="5">
        <f t="shared" si="205"/>
        <v>-2.3104781092371653E-7</v>
      </c>
      <c r="O867" s="4">
        <f>SUM($N$54:N867)*0.1+$O$30</f>
        <v>-6.816743717909735E-6</v>
      </c>
      <c r="P867" s="4">
        <f>SUM($O$235:O867)</f>
        <v>5.3693502482450215E-4</v>
      </c>
      <c r="Q867" s="5">
        <f t="shared" si="206"/>
        <v>-5.6053504216785274E-7</v>
      </c>
      <c r="R867" s="4">
        <f>SUM($Q$54:Q867)*0.1+$O$8</f>
        <v>-8.8658270260155269E-5</v>
      </c>
      <c r="S867" s="4">
        <f>SUM($R$235:R867)</f>
        <v>6.2239950244560105E-3</v>
      </c>
      <c r="T867">
        <f t="shared" si="207"/>
        <v>8.8919946471184935E-5</v>
      </c>
      <c r="U867">
        <f t="shared" si="208"/>
        <v>6.24711239576626E-3</v>
      </c>
      <c r="X867" s="1"/>
    </row>
    <row r="868" spans="1:24" x14ac:dyDescent="0.3">
      <c r="A868" s="7"/>
      <c r="B868">
        <f t="shared" si="193"/>
        <v>81.39999999999965</v>
      </c>
      <c r="C868">
        <f t="shared" si="194"/>
        <v>0</v>
      </c>
      <c r="D868">
        <f t="shared" si="195"/>
        <v>1176.2747803310458</v>
      </c>
      <c r="E868">
        <f t="shared" si="196"/>
        <v>-484.8505313587176</v>
      </c>
      <c r="F868">
        <f t="shared" si="197"/>
        <v>0</v>
      </c>
      <c r="G868">
        <f t="shared" si="198"/>
        <v>3442.4387726470668</v>
      </c>
      <c r="H868">
        <f t="shared" si="199"/>
        <v>8351.5509403508604</v>
      </c>
      <c r="I868">
        <f t="shared" si="200"/>
        <v>9033.204736564936</v>
      </c>
      <c r="J868" s="41">
        <f t="shared" si="201"/>
        <v>1272.282357262601</v>
      </c>
      <c r="K868">
        <f t="shared" si="202"/>
        <v>3.4078321440839865</v>
      </c>
      <c r="L868">
        <f t="shared" si="203"/>
        <v>0</v>
      </c>
      <c r="M868" s="41">
        <f t="shared" si="204"/>
        <v>3.4078321440839865</v>
      </c>
      <c r="N868" s="5">
        <f t="shared" si="205"/>
        <v>-2.2783881354977644E-7</v>
      </c>
      <c r="O868" s="4">
        <f>SUM($N$54:N868)*0.1+$O$30</f>
        <v>-6.8395275992647124E-6</v>
      </c>
      <c r="P868" s="4">
        <f>SUM($O$235:O868)</f>
        <v>5.300954972252374E-4</v>
      </c>
      <c r="Q868" s="5">
        <f t="shared" si="206"/>
        <v>-5.5274983324885516E-7</v>
      </c>
      <c r="R868" s="4">
        <f>SUM($Q$54:Q868)*0.1+$O$8</f>
        <v>-8.871354524348017E-5</v>
      </c>
      <c r="S868" s="4">
        <f>SUM($R$235:R868)</f>
        <v>6.1352814792125301E-3</v>
      </c>
      <c r="T868">
        <f t="shared" si="207"/>
        <v>8.8976807357019208E-5</v>
      </c>
      <c r="U868">
        <f t="shared" si="208"/>
        <v>6.1581393346811144E-3</v>
      </c>
      <c r="X868" s="1"/>
    </row>
    <row r="869" spans="1:24" x14ac:dyDescent="0.3">
      <c r="A869" s="7"/>
      <c r="B869">
        <f t="shared" si="193"/>
        <v>81.499999999999645</v>
      </c>
      <c r="C869">
        <f t="shared" si="194"/>
        <v>0</v>
      </c>
      <c r="D869">
        <f t="shared" si="195"/>
        <v>1176.2747803310458</v>
      </c>
      <c r="E869">
        <f t="shared" si="196"/>
        <v>-484.8505313587176</v>
      </c>
      <c r="F869">
        <f t="shared" si="197"/>
        <v>0</v>
      </c>
      <c r="G869">
        <f t="shared" si="198"/>
        <v>3393.9537195111952</v>
      </c>
      <c r="H869">
        <f t="shared" si="199"/>
        <v>8233.9234623177526</v>
      </c>
      <c r="I869">
        <f t="shared" si="200"/>
        <v>8905.976500838673</v>
      </c>
      <c r="J869" s="41">
        <f t="shared" si="201"/>
        <v>1272.282357262601</v>
      </c>
      <c r="K869">
        <f t="shared" si="202"/>
        <v>3.3598345082518191</v>
      </c>
      <c r="L869">
        <f t="shared" si="203"/>
        <v>0</v>
      </c>
      <c r="M869" s="41">
        <f t="shared" si="204"/>
        <v>3.3598345082518191</v>
      </c>
      <c r="N869" s="5">
        <f t="shared" si="205"/>
        <v>-2.2462981617583609E-7</v>
      </c>
      <c r="O869" s="4">
        <f>SUM($N$54:N869)*0.1+$O$30</f>
        <v>-6.8619905808822956E-6</v>
      </c>
      <c r="P869" s="4">
        <f>SUM($O$235:O869)</f>
        <v>5.2323350664435506E-4</v>
      </c>
      <c r="Q869" s="5">
        <f t="shared" si="206"/>
        <v>-5.4496462432985736E-7</v>
      </c>
      <c r="R869" s="4">
        <f>SUM($Q$54:Q869)*0.1+$O$8</f>
        <v>-8.8768041705913165E-5</v>
      </c>
      <c r="S869" s="4">
        <f>SUM($R$235:R869)</f>
        <v>6.0465134375066168E-3</v>
      </c>
      <c r="T869">
        <f t="shared" si="207"/>
        <v>8.9032871137770559E-5</v>
      </c>
      <c r="U869">
        <f t="shared" si="208"/>
        <v>6.0691101532616325E-3</v>
      </c>
      <c r="X869" s="1"/>
    </row>
    <row r="870" spans="1:24" x14ac:dyDescent="0.3">
      <c r="A870" s="7"/>
      <c r="B870">
        <f t="shared" si="193"/>
        <v>81.599999999999639</v>
      </c>
      <c r="C870">
        <f t="shared" si="194"/>
        <v>0</v>
      </c>
      <c r="D870">
        <f t="shared" si="195"/>
        <v>1176.2747803310458</v>
      </c>
      <c r="E870">
        <f t="shared" si="196"/>
        <v>-484.8505313587176</v>
      </c>
      <c r="F870">
        <f t="shared" si="197"/>
        <v>0</v>
      </c>
      <c r="G870">
        <f t="shared" si="198"/>
        <v>3345.4686663753273</v>
      </c>
      <c r="H870">
        <f t="shared" si="199"/>
        <v>8116.2959842846449</v>
      </c>
      <c r="I870">
        <f t="shared" si="200"/>
        <v>8778.7482651124101</v>
      </c>
      <c r="J870" s="41">
        <f t="shared" si="201"/>
        <v>1272.282357262601</v>
      </c>
      <c r="K870">
        <f t="shared" si="202"/>
        <v>3.3118368724196516</v>
      </c>
      <c r="L870">
        <f t="shared" si="203"/>
        <v>0</v>
      </c>
      <c r="M870" s="41">
        <f t="shared" si="204"/>
        <v>3.3118368724196516</v>
      </c>
      <c r="N870" s="5">
        <f t="shared" si="205"/>
        <v>-2.21420818801896E-7</v>
      </c>
      <c r="O870" s="4">
        <f>SUM($N$54:N870)*0.1+$O$30</f>
        <v>-6.8841326627624846E-6</v>
      </c>
      <c r="P870" s="4">
        <f>SUM($O$235:O870)</f>
        <v>5.1634937398159259E-4</v>
      </c>
      <c r="Q870" s="5">
        <f t="shared" si="206"/>
        <v>-5.3717941541085957E-7</v>
      </c>
      <c r="R870" s="4">
        <f>SUM($Q$54:Q870)*0.1+$O$8</f>
        <v>-8.8821759647454257E-5</v>
      </c>
      <c r="S870" s="4">
        <f>SUM($R$235:R870)</f>
        <v>5.9576916778591622E-3</v>
      </c>
      <c r="T870">
        <f t="shared" si="207"/>
        <v>8.9088137646875558E-5</v>
      </c>
      <c r="U870">
        <f t="shared" si="208"/>
        <v>5.9800256524904227E-3</v>
      </c>
      <c r="X870" s="1"/>
    </row>
    <row r="871" spans="1:24" x14ac:dyDescent="0.3">
      <c r="A871" s="7"/>
      <c r="B871">
        <f t="shared" si="193"/>
        <v>81.699999999999633</v>
      </c>
      <c r="C871">
        <f t="shared" si="194"/>
        <v>0</v>
      </c>
      <c r="D871">
        <f t="shared" si="195"/>
        <v>1176.2747803310458</v>
      </c>
      <c r="E871">
        <f t="shared" si="196"/>
        <v>-484.8505313587176</v>
      </c>
      <c r="F871">
        <f t="shared" si="197"/>
        <v>0</v>
      </c>
      <c r="G871">
        <f t="shared" si="198"/>
        <v>3296.9836132394594</v>
      </c>
      <c r="H871">
        <f t="shared" si="199"/>
        <v>7998.6685062515662</v>
      </c>
      <c r="I871">
        <f t="shared" si="200"/>
        <v>8651.5200293861762</v>
      </c>
      <c r="J871" s="41">
        <f t="shared" si="201"/>
        <v>1272.282357262601</v>
      </c>
      <c r="K871">
        <f t="shared" si="202"/>
        <v>3.2638392365874953</v>
      </c>
      <c r="L871">
        <f t="shared" si="203"/>
        <v>0</v>
      </c>
      <c r="M871" s="41">
        <f t="shared" si="204"/>
        <v>3.2638392365874953</v>
      </c>
      <c r="N871" s="5">
        <f t="shared" si="205"/>
        <v>-2.1821182142795589E-7</v>
      </c>
      <c r="O871" s="4">
        <f>SUM($N$54:N871)*0.1+$O$30</f>
        <v>-6.9059538449052803E-6</v>
      </c>
      <c r="P871" s="4">
        <f>SUM($O$235:O871)</f>
        <v>5.0944342013668732E-4</v>
      </c>
      <c r="Q871" s="5">
        <f t="shared" si="206"/>
        <v>-5.2939420649186379E-7</v>
      </c>
      <c r="R871" s="4">
        <f>SUM($Q$54:Q871)*0.1+$O$8</f>
        <v>-8.8874699068103443E-5</v>
      </c>
      <c r="S871" s="4">
        <f>SUM($R$235:R871)</f>
        <v>5.8688169787910584E-3</v>
      </c>
      <c r="T871">
        <f t="shared" si="207"/>
        <v>8.9142606720658056E-5</v>
      </c>
      <c r="U871">
        <f t="shared" si="208"/>
        <v>5.8908866335099994E-3</v>
      </c>
      <c r="X871" s="1"/>
    </row>
    <row r="872" spans="1:24" x14ac:dyDescent="0.3">
      <c r="A872" s="7"/>
      <c r="B872">
        <f t="shared" si="193"/>
        <v>81.799999999999628</v>
      </c>
      <c r="C872">
        <f t="shared" si="194"/>
        <v>0</v>
      </c>
      <c r="D872">
        <f t="shared" si="195"/>
        <v>1176.2747803310458</v>
      </c>
      <c r="E872">
        <f t="shared" si="196"/>
        <v>-484.8505313587176</v>
      </c>
      <c r="F872">
        <f t="shared" si="197"/>
        <v>0</v>
      </c>
      <c r="G872">
        <f t="shared" si="198"/>
        <v>3248.4985601035914</v>
      </c>
      <c r="H872">
        <f t="shared" si="199"/>
        <v>7881.0410282184603</v>
      </c>
      <c r="I872">
        <f t="shared" si="200"/>
        <v>8524.2917936599151</v>
      </c>
      <c r="J872" s="41">
        <f t="shared" si="201"/>
        <v>1272.282357262601</v>
      </c>
      <c r="K872">
        <f t="shared" si="202"/>
        <v>3.2158416007553288</v>
      </c>
      <c r="L872">
        <f t="shared" si="203"/>
        <v>0</v>
      </c>
      <c r="M872" s="41">
        <f t="shared" si="204"/>
        <v>3.2158416007553288</v>
      </c>
      <c r="N872" s="5">
        <f t="shared" si="205"/>
        <v>-2.150028240540158E-7</v>
      </c>
      <c r="O872" s="4">
        <f>SUM($N$54:N872)*0.1+$O$30</f>
        <v>-6.9274541273106818E-6</v>
      </c>
      <c r="P872" s="4">
        <f>SUM($O$235:O872)</f>
        <v>5.0251596600937659E-4</v>
      </c>
      <c r="Q872" s="5">
        <f t="shared" si="206"/>
        <v>-5.216089975728661E-7</v>
      </c>
      <c r="R872" s="4">
        <f>SUM($Q$54:Q872)*0.1+$O$8</f>
        <v>-8.8926859967860671E-5</v>
      </c>
      <c r="S872" s="4">
        <f>SUM($R$235:R872)</f>
        <v>5.779890118823198E-3</v>
      </c>
      <c r="T872">
        <f t="shared" si="207"/>
        <v>8.9196278198305421E-5</v>
      </c>
      <c r="U872">
        <f t="shared" si="208"/>
        <v>5.8016938976271732E-3</v>
      </c>
      <c r="X872" s="1"/>
    </row>
    <row r="873" spans="1:24" x14ac:dyDescent="0.3">
      <c r="A873" s="7"/>
      <c r="B873">
        <f t="shared" si="193"/>
        <v>81.899999999999622</v>
      </c>
      <c r="C873">
        <f t="shared" si="194"/>
        <v>0</v>
      </c>
      <c r="D873">
        <f t="shared" si="195"/>
        <v>1176.2747803310458</v>
      </c>
      <c r="E873">
        <f t="shared" si="196"/>
        <v>-484.8505313587176</v>
      </c>
      <c r="F873">
        <f t="shared" si="197"/>
        <v>0</v>
      </c>
      <c r="G873">
        <f t="shared" si="198"/>
        <v>3200.0135069677199</v>
      </c>
      <c r="H873">
        <f t="shared" si="199"/>
        <v>7763.4135501853525</v>
      </c>
      <c r="I873">
        <f t="shared" si="200"/>
        <v>8397.0635579336522</v>
      </c>
      <c r="J873" s="41">
        <f t="shared" si="201"/>
        <v>1272.282357262601</v>
      </c>
      <c r="K873">
        <f t="shared" si="202"/>
        <v>3.1678439649231613</v>
      </c>
      <c r="L873">
        <f t="shared" si="203"/>
        <v>0</v>
      </c>
      <c r="M873" s="41">
        <f t="shared" si="204"/>
        <v>3.1678439649231613</v>
      </c>
      <c r="N873" s="5">
        <f t="shared" si="205"/>
        <v>-2.1179382668007545E-7</v>
      </c>
      <c r="O873" s="4">
        <f>SUM($N$54:N873)*0.1+$O$30</f>
        <v>-6.94863350997869E-6</v>
      </c>
      <c r="P873" s="4">
        <f>SUM($O$235:O873)</f>
        <v>4.9556733249939795E-4</v>
      </c>
      <c r="Q873" s="5">
        <f t="shared" si="206"/>
        <v>-5.1382378865386831E-7</v>
      </c>
      <c r="R873" s="4">
        <f>SUM($Q$54:Q873)*0.1+$O$8</f>
        <v>-8.8978242346726048E-5</v>
      </c>
      <c r="S873" s="4">
        <f>SUM($R$235:R873)</f>
        <v>5.690911876476472E-3</v>
      </c>
      <c r="T873">
        <f t="shared" si="207"/>
        <v>8.9249151921845803E-5</v>
      </c>
      <c r="U873">
        <f t="shared" si="208"/>
        <v>5.7124482463179948E-3</v>
      </c>
      <c r="X873" s="1"/>
    </row>
    <row r="874" spans="1:24" x14ac:dyDescent="0.3">
      <c r="A874" s="7"/>
      <c r="B874">
        <f t="shared" si="193"/>
        <v>81.999999999999616</v>
      </c>
      <c r="C874">
        <f t="shared" si="194"/>
        <v>0</v>
      </c>
      <c r="D874">
        <f t="shared" si="195"/>
        <v>1176.2747803310458</v>
      </c>
      <c r="E874">
        <f t="shared" si="196"/>
        <v>-484.8505313587176</v>
      </c>
      <c r="F874">
        <f t="shared" si="197"/>
        <v>0</v>
      </c>
      <c r="G874">
        <f t="shared" si="198"/>
        <v>3151.5284538318519</v>
      </c>
      <c r="H874">
        <f t="shared" si="199"/>
        <v>7645.7860721522738</v>
      </c>
      <c r="I874">
        <f t="shared" si="200"/>
        <v>8269.8353222074184</v>
      </c>
      <c r="J874" s="41">
        <f t="shared" si="201"/>
        <v>1272.282357262601</v>
      </c>
      <c r="K874">
        <f t="shared" si="202"/>
        <v>3.1198463290910046</v>
      </c>
      <c r="L874">
        <f t="shared" si="203"/>
        <v>0</v>
      </c>
      <c r="M874" s="41">
        <f t="shared" si="204"/>
        <v>3.1198463290910046</v>
      </c>
      <c r="N874" s="5">
        <f t="shared" si="205"/>
        <v>-2.0858482930613536E-7</v>
      </c>
      <c r="O874" s="4">
        <f>SUM($N$54:N874)*0.1+$O$30</f>
        <v>-6.969491992909304E-6</v>
      </c>
      <c r="P874" s="4">
        <f>SUM($O$235:O874)</f>
        <v>4.8859784050648864E-4</v>
      </c>
      <c r="Q874" s="5">
        <f t="shared" si="206"/>
        <v>-5.0603857973487253E-7</v>
      </c>
      <c r="R874" s="4">
        <f>SUM($Q$54:Q874)*0.1+$O$8</f>
        <v>-8.9028846204699575E-5</v>
      </c>
      <c r="S874" s="4">
        <f>SUM($R$235:R874)</f>
        <v>5.6018830302717723E-3</v>
      </c>
      <c r="T874">
        <f t="shared" si="207"/>
        <v>8.9301227736125088E-5</v>
      </c>
      <c r="U874">
        <f t="shared" si="208"/>
        <v>5.6231504812333149E-3</v>
      </c>
      <c r="X874" s="1"/>
    </row>
    <row r="875" spans="1:24" x14ac:dyDescent="0.3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1176.2747803310458</v>
      </c>
      <c r="E875">
        <f t="shared" si="196"/>
        <v>-484.8505313587176</v>
      </c>
      <c r="F875">
        <f t="shared" si="197"/>
        <v>0</v>
      </c>
      <c r="G875">
        <f t="shared" si="198"/>
        <v>3103.043400695984</v>
      </c>
      <c r="H875">
        <f t="shared" si="199"/>
        <v>7528.1585941191661</v>
      </c>
      <c r="I875">
        <f t="shared" si="200"/>
        <v>8142.6070864811572</v>
      </c>
      <c r="J875" s="41">
        <f t="shared" si="201"/>
        <v>1272.282357262601</v>
      </c>
      <c r="K875">
        <f t="shared" si="202"/>
        <v>3.071848693258838</v>
      </c>
      <c r="L875">
        <f t="shared" si="203"/>
        <v>0</v>
      </c>
      <c r="M875" s="41">
        <f t="shared" si="204"/>
        <v>3.071848693258838</v>
      </c>
      <c r="N875" s="5">
        <f t="shared" si="205"/>
        <v>-2.0537583193219525E-7</v>
      </c>
      <c r="O875" s="4">
        <f>SUM($N$54:N875)*0.1+$O$30</f>
        <v>-6.9900295761025237E-6</v>
      </c>
      <c r="P875" s="4">
        <f>SUM($O$235:O875)</f>
        <v>4.816078109303861E-4</v>
      </c>
      <c r="Q875" s="5">
        <f t="shared" si="206"/>
        <v>-4.9825337081587473E-7</v>
      </c>
      <c r="R875" s="4">
        <f>SUM($Q$54:Q875)*0.1+$O$8</f>
        <v>-8.9078671541781144E-5</v>
      </c>
      <c r="S875" s="4">
        <f>SUM($R$235:R875)</f>
        <v>5.5128043587299915E-3</v>
      </c>
      <c r="T875">
        <f t="shared" si="207"/>
        <v>8.9352505488784803E-5</v>
      </c>
      <c r="U875">
        <f t="shared" si="208"/>
        <v>5.5338014042050293E-3</v>
      </c>
      <c r="X875" s="1"/>
    </row>
    <row r="876" spans="1:24" x14ac:dyDescent="0.3">
      <c r="A876" s="7"/>
      <c r="B876">
        <f t="shared" si="209"/>
        <v>82.199999999999605</v>
      </c>
      <c r="C876">
        <f t="shared" si="194"/>
        <v>0</v>
      </c>
      <c r="D876">
        <f t="shared" si="195"/>
        <v>1176.2747803310458</v>
      </c>
      <c r="E876">
        <f t="shared" si="196"/>
        <v>-484.8505313587176</v>
      </c>
      <c r="F876">
        <f t="shared" si="197"/>
        <v>0</v>
      </c>
      <c r="G876">
        <f t="shared" si="198"/>
        <v>3054.5583475601125</v>
      </c>
      <c r="H876">
        <f t="shared" si="199"/>
        <v>7410.5311160860892</v>
      </c>
      <c r="I876">
        <f t="shared" si="200"/>
        <v>8015.3788507549225</v>
      </c>
      <c r="J876" s="41">
        <f t="shared" si="201"/>
        <v>1272.282357262601</v>
      </c>
      <c r="K876">
        <f t="shared" si="202"/>
        <v>3.0238510574266813</v>
      </c>
      <c r="L876">
        <f t="shared" si="203"/>
        <v>0</v>
      </c>
      <c r="M876" s="41">
        <f t="shared" si="204"/>
        <v>3.0238510574266813</v>
      </c>
      <c r="N876" s="5">
        <f t="shared" si="205"/>
        <v>-2.0216683455825492E-7</v>
      </c>
      <c r="O876" s="4">
        <f>SUM($N$54:N876)*0.1+$O$30</f>
        <v>-7.0102462595583485E-6</v>
      </c>
      <c r="P876" s="4">
        <f>SUM($O$235:O876)</f>
        <v>4.7459756467082772E-4</v>
      </c>
      <c r="Q876" s="5">
        <f t="shared" si="206"/>
        <v>-4.9046816189687906E-7</v>
      </c>
      <c r="R876" s="4">
        <f>SUM($Q$54:Q876)*0.1+$O$8</f>
        <v>-8.9127718357970862E-5</v>
      </c>
      <c r="S876" s="4">
        <f>SUM($R$235:R876)</f>
        <v>5.4236766403720207E-3</v>
      </c>
      <c r="T876">
        <f t="shared" si="207"/>
        <v>8.9402985030240625E-5</v>
      </c>
      <c r="U876">
        <f t="shared" si="208"/>
        <v>5.4444018172530775E-3</v>
      </c>
      <c r="X876" s="1"/>
    </row>
    <row r="877" spans="1:24" x14ac:dyDescent="0.3">
      <c r="A877" s="7"/>
      <c r="B877">
        <f t="shared" si="209"/>
        <v>82.299999999999599</v>
      </c>
      <c r="C877">
        <f t="shared" si="194"/>
        <v>0</v>
      </c>
      <c r="D877">
        <f t="shared" si="195"/>
        <v>1176.2747803310458</v>
      </c>
      <c r="E877">
        <f t="shared" si="196"/>
        <v>-484.8505313587176</v>
      </c>
      <c r="F877">
        <f t="shared" si="197"/>
        <v>0</v>
      </c>
      <c r="G877">
        <f t="shared" si="198"/>
        <v>3006.0732944242445</v>
      </c>
      <c r="H877">
        <f t="shared" si="199"/>
        <v>7292.9036380529815</v>
      </c>
      <c r="I877">
        <f t="shared" si="200"/>
        <v>7888.1506150286614</v>
      </c>
      <c r="J877" s="41">
        <f t="shared" si="201"/>
        <v>1272.282357262601</v>
      </c>
      <c r="K877">
        <f t="shared" si="202"/>
        <v>2.9758534215945147</v>
      </c>
      <c r="L877">
        <f t="shared" si="203"/>
        <v>0</v>
      </c>
      <c r="M877" s="41">
        <f t="shared" si="204"/>
        <v>2.9758534215945147</v>
      </c>
      <c r="N877" s="5">
        <f t="shared" si="205"/>
        <v>-1.9895783718431481E-7</v>
      </c>
      <c r="O877" s="4">
        <f>SUM($N$54:N877)*0.1+$O$30</f>
        <v>-7.0301420432767799E-6</v>
      </c>
      <c r="P877" s="4">
        <f>SUM($O$235:O877)</f>
        <v>4.6756742262755096E-4</v>
      </c>
      <c r="Q877" s="5">
        <f t="shared" si="206"/>
        <v>-4.8268295297788127E-7</v>
      </c>
      <c r="R877" s="4">
        <f>SUM($Q$54:Q877)*0.1+$O$8</f>
        <v>-8.9175986653268621E-5</v>
      </c>
      <c r="S877" s="4">
        <f>SUM($R$235:R877)</f>
        <v>5.3345006537187517E-3</v>
      </c>
      <c r="T877">
        <f t="shared" si="207"/>
        <v>8.9452666213660678E-5</v>
      </c>
      <c r="U877">
        <f t="shared" si="208"/>
        <v>5.3549525225933007E-3</v>
      </c>
      <c r="X877" s="1"/>
    </row>
    <row r="878" spans="1:24" x14ac:dyDescent="0.3">
      <c r="A878" s="7"/>
      <c r="B878">
        <f t="shared" si="209"/>
        <v>82.399999999999594</v>
      </c>
      <c r="C878">
        <f t="shared" si="194"/>
        <v>0</v>
      </c>
      <c r="D878">
        <f t="shared" si="195"/>
        <v>1176.2747803310458</v>
      </c>
      <c r="E878">
        <f t="shared" si="196"/>
        <v>-484.8505313587176</v>
      </c>
      <c r="F878">
        <f t="shared" si="197"/>
        <v>0</v>
      </c>
      <c r="G878">
        <f t="shared" si="198"/>
        <v>2957.5882412883766</v>
      </c>
      <c r="H878">
        <f t="shared" si="199"/>
        <v>7175.2761600198737</v>
      </c>
      <c r="I878">
        <f t="shared" si="200"/>
        <v>7760.9223793023993</v>
      </c>
      <c r="J878" s="41">
        <f t="shared" si="201"/>
        <v>1272.282357262601</v>
      </c>
      <c r="K878">
        <f t="shared" si="202"/>
        <v>2.9278557857623477</v>
      </c>
      <c r="L878">
        <f t="shared" si="203"/>
        <v>0</v>
      </c>
      <c r="M878" s="41">
        <f t="shared" si="204"/>
        <v>2.9278557857623477</v>
      </c>
      <c r="N878" s="5">
        <f t="shared" si="205"/>
        <v>-1.9574883981037472E-7</v>
      </c>
      <c r="O878" s="4">
        <f>SUM($N$54:N878)*0.1+$O$30</f>
        <v>-7.0497169272578171E-6</v>
      </c>
      <c r="P878" s="4">
        <f>SUM($O$235:O878)</f>
        <v>4.6051770570029315E-4</v>
      </c>
      <c r="Q878" s="5">
        <f t="shared" si="206"/>
        <v>-4.7489774405888353E-7</v>
      </c>
      <c r="R878" s="4">
        <f>SUM($Q$54:Q878)*0.1+$O$8</f>
        <v>-8.9223476427674529E-5</v>
      </c>
      <c r="S878" s="4">
        <f>SUM($R$235:R878)</f>
        <v>5.2452771772910772E-3</v>
      </c>
      <c r="T878">
        <f t="shared" si="207"/>
        <v>8.9501548894945144E-5</v>
      </c>
      <c r="U878">
        <f t="shared" si="208"/>
        <v>5.2654543226462527E-3</v>
      </c>
      <c r="X878" s="1"/>
    </row>
    <row r="879" spans="1:24" x14ac:dyDescent="0.3">
      <c r="A879" s="7"/>
      <c r="B879">
        <f t="shared" si="209"/>
        <v>82.499999999999588</v>
      </c>
      <c r="C879">
        <f t="shared" si="194"/>
        <v>0</v>
      </c>
      <c r="D879">
        <f t="shared" si="195"/>
        <v>1176.2747803310458</v>
      </c>
      <c r="E879">
        <f t="shared" si="196"/>
        <v>-484.8505313587176</v>
      </c>
      <c r="F879">
        <f t="shared" si="197"/>
        <v>0</v>
      </c>
      <c r="G879">
        <f t="shared" si="198"/>
        <v>2909.1031881525087</v>
      </c>
      <c r="H879">
        <f t="shared" si="199"/>
        <v>7057.648681986766</v>
      </c>
      <c r="I879">
        <f t="shared" si="200"/>
        <v>7633.6941435761382</v>
      </c>
      <c r="J879" s="41">
        <f t="shared" si="201"/>
        <v>1272.282357262601</v>
      </c>
      <c r="K879">
        <f t="shared" si="202"/>
        <v>2.8798581499301807</v>
      </c>
      <c r="L879">
        <f t="shared" si="203"/>
        <v>0</v>
      </c>
      <c r="M879" s="41">
        <f t="shared" si="204"/>
        <v>2.8798581499301807</v>
      </c>
      <c r="N879" s="5">
        <f t="shared" si="205"/>
        <v>-1.9253984243643461E-7</v>
      </c>
      <c r="O879" s="4">
        <f>SUM($N$54:N879)*0.1+$O$30</f>
        <v>-7.0689709115014601E-6</v>
      </c>
      <c r="P879" s="4">
        <f>SUM($O$235:O879)</f>
        <v>4.5344873478879167E-4</v>
      </c>
      <c r="Q879" s="5">
        <f t="shared" si="206"/>
        <v>-4.6711253513988573E-7</v>
      </c>
      <c r="R879" s="4">
        <f>SUM($Q$54:Q879)*0.1+$O$8</f>
        <v>-8.9270187681188534E-5</v>
      </c>
      <c r="S879" s="4">
        <f>SUM($R$235:R879)</f>
        <v>5.1560069896098883E-3</v>
      </c>
      <c r="T879">
        <f t="shared" si="207"/>
        <v>8.9549632932705412E-5</v>
      </c>
      <c r="U879">
        <f t="shared" si="208"/>
        <v>5.1759080200470698E-3</v>
      </c>
      <c r="X879" s="1"/>
    </row>
    <row r="880" spans="1:24" x14ac:dyDescent="0.3">
      <c r="A880" s="7"/>
      <c r="B880">
        <f t="shared" si="209"/>
        <v>82.599999999999582</v>
      </c>
      <c r="C880">
        <f t="shared" si="194"/>
        <v>0</v>
      </c>
      <c r="D880">
        <f t="shared" si="195"/>
        <v>1176.2747803310458</v>
      </c>
      <c r="E880">
        <f t="shared" si="196"/>
        <v>-484.8505313587176</v>
      </c>
      <c r="F880">
        <f t="shared" si="197"/>
        <v>0</v>
      </c>
      <c r="G880">
        <f t="shared" si="198"/>
        <v>2860.6181350166407</v>
      </c>
      <c r="H880">
        <f t="shared" si="199"/>
        <v>6940.0212039536891</v>
      </c>
      <c r="I880">
        <f t="shared" si="200"/>
        <v>7506.4659078499044</v>
      </c>
      <c r="J880" s="41">
        <f t="shared" si="201"/>
        <v>1272.282357262601</v>
      </c>
      <c r="K880">
        <f t="shared" si="202"/>
        <v>2.8318605140980244</v>
      </c>
      <c r="L880">
        <f t="shared" si="203"/>
        <v>0</v>
      </c>
      <c r="M880" s="41">
        <f t="shared" si="204"/>
        <v>2.8318605140980244</v>
      </c>
      <c r="N880" s="5">
        <f t="shared" si="205"/>
        <v>-1.8933084506249452E-7</v>
      </c>
      <c r="O880" s="4">
        <f>SUM($N$54:N880)*0.1+$O$30</f>
        <v>-7.0879039960077097E-6</v>
      </c>
      <c r="P880" s="4">
        <f>SUM($O$235:O880)</f>
        <v>4.4636083079278399E-4</v>
      </c>
      <c r="Q880" s="5">
        <f t="shared" si="206"/>
        <v>-4.5932732622089001E-7</v>
      </c>
      <c r="R880" s="4">
        <f>SUM($Q$54:Q880)*0.1+$O$8</f>
        <v>-8.9316120413810579E-5</v>
      </c>
      <c r="S880" s="4">
        <f>SUM($R$235:R880)</f>
        <v>5.0666908691960775E-3</v>
      </c>
      <c r="T880">
        <f t="shared" si="207"/>
        <v>8.9596918188244255E-5</v>
      </c>
      <c r="U880">
        <f t="shared" si="208"/>
        <v>5.0863144176565541E-3</v>
      </c>
      <c r="X880" s="1"/>
    </row>
    <row r="881" spans="1:24" x14ac:dyDescent="0.3">
      <c r="A881" s="7"/>
      <c r="B881">
        <f t="shared" si="209"/>
        <v>82.699999999999577</v>
      </c>
      <c r="C881">
        <f t="shared" si="194"/>
        <v>0</v>
      </c>
      <c r="D881">
        <f t="shared" si="195"/>
        <v>1176.2747803310458</v>
      </c>
      <c r="E881">
        <f t="shared" si="196"/>
        <v>-484.8505313587176</v>
      </c>
      <c r="F881">
        <f t="shared" si="197"/>
        <v>0</v>
      </c>
      <c r="G881">
        <f t="shared" si="198"/>
        <v>2812.1330818807692</v>
      </c>
      <c r="H881">
        <f t="shared" si="199"/>
        <v>6822.3937259205813</v>
      </c>
      <c r="I881">
        <f t="shared" si="200"/>
        <v>7379.2376721236424</v>
      </c>
      <c r="J881" s="41">
        <f t="shared" si="201"/>
        <v>1272.282357262601</v>
      </c>
      <c r="K881">
        <f t="shared" si="202"/>
        <v>2.7838628782658574</v>
      </c>
      <c r="L881">
        <f t="shared" si="203"/>
        <v>0</v>
      </c>
      <c r="M881" s="41">
        <f t="shared" si="204"/>
        <v>2.7838628782658574</v>
      </c>
      <c r="N881" s="5">
        <f t="shared" si="205"/>
        <v>-1.8612184768855417E-7</v>
      </c>
      <c r="O881" s="4">
        <f>SUM($N$54:N881)*0.1+$O$30</f>
        <v>-7.1065161807765652E-6</v>
      </c>
      <c r="P881" s="4">
        <f>SUM($O$235:O881)</f>
        <v>4.3925431461200743E-4</v>
      </c>
      <c r="Q881" s="5">
        <f t="shared" si="206"/>
        <v>-4.5154211730189227E-7</v>
      </c>
      <c r="R881" s="4">
        <f>SUM($Q$54:Q881)*0.1+$O$8</f>
        <v>-8.9361274625540774E-5</v>
      </c>
      <c r="S881" s="4">
        <f>SUM($R$235:R881)</f>
        <v>4.9773295945705369E-3</v>
      </c>
      <c r="T881">
        <f t="shared" si="207"/>
        <v>8.9643404525536382E-5</v>
      </c>
      <c r="U881">
        <f t="shared" si="208"/>
        <v>4.996674318573602E-3</v>
      </c>
      <c r="X881" s="1"/>
    </row>
    <row r="882" spans="1:24" x14ac:dyDescent="0.3">
      <c r="A882" s="7"/>
      <c r="B882">
        <f t="shared" si="209"/>
        <v>82.799999999999571</v>
      </c>
      <c r="C882">
        <f t="shared" si="194"/>
        <v>0</v>
      </c>
      <c r="D882">
        <f t="shared" si="195"/>
        <v>1176.2747803310458</v>
      </c>
      <c r="E882">
        <f t="shared" si="196"/>
        <v>-484.8505313587176</v>
      </c>
      <c r="F882">
        <f t="shared" si="197"/>
        <v>0</v>
      </c>
      <c r="G882">
        <f t="shared" si="198"/>
        <v>2763.6480287448976</v>
      </c>
      <c r="H882">
        <f t="shared" si="199"/>
        <v>6704.7662478874736</v>
      </c>
      <c r="I882">
        <f t="shared" si="200"/>
        <v>7252.0094363973785</v>
      </c>
      <c r="J882" s="41">
        <f t="shared" si="201"/>
        <v>1272.282357262601</v>
      </c>
      <c r="K882">
        <f t="shared" si="202"/>
        <v>2.7358652424336896</v>
      </c>
      <c r="L882">
        <f t="shared" si="203"/>
        <v>0</v>
      </c>
      <c r="M882" s="41">
        <f t="shared" si="204"/>
        <v>2.7358652424336896</v>
      </c>
      <c r="N882" s="5">
        <f t="shared" si="205"/>
        <v>-1.8291285031461385E-7</v>
      </c>
      <c r="O882" s="4">
        <f>SUM($N$54:N882)*0.1+$O$30</f>
        <v>-7.1248074658080273E-6</v>
      </c>
      <c r="P882" s="4">
        <f>SUM($O$235:O882)</f>
        <v>4.3212950714619939E-4</v>
      </c>
      <c r="Q882" s="5">
        <f t="shared" si="206"/>
        <v>-4.4375690838289447E-7</v>
      </c>
      <c r="R882" s="4">
        <f>SUM($Q$54:Q882)*0.1+$O$8</f>
        <v>-8.9405650316379064E-5</v>
      </c>
      <c r="S882" s="4">
        <f>SUM($R$235:R882)</f>
        <v>4.8879239442541581E-3</v>
      </c>
      <c r="T882">
        <f t="shared" si="207"/>
        <v>8.9689091811209054E-5</v>
      </c>
      <c r="U882">
        <f t="shared" si="208"/>
        <v>4.9069885261491634E-3</v>
      </c>
      <c r="X882" s="1"/>
    </row>
    <row r="883" spans="1:24" x14ac:dyDescent="0.3">
      <c r="A883" s="7"/>
      <c r="B883">
        <f t="shared" si="209"/>
        <v>82.899999999999565</v>
      </c>
      <c r="C883">
        <f t="shared" si="194"/>
        <v>0</v>
      </c>
      <c r="D883">
        <f t="shared" si="195"/>
        <v>1176.2747803310458</v>
      </c>
      <c r="E883">
        <f t="shared" si="196"/>
        <v>-484.8505313587176</v>
      </c>
      <c r="F883">
        <f t="shared" si="197"/>
        <v>0</v>
      </c>
      <c r="G883">
        <f t="shared" si="198"/>
        <v>2715.1629756090297</v>
      </c>
      <c r="H883">
        <f t="shared" si="199"/>
        <v>6587.1387698543658</v>
      </c>
      <c r="I883">
        <f t="shared" si="200"/>
        <v>7124.7812006711174</v>
      </c>
      <c r="J883" s="41">
        <f t="shared" si="201"/>
        <v>1272.282357262601</v>
      </c>
      <c r="K883">
        <f t="shared" si="202"/>
        <v>2.687867606601523</v>
      </c>
      <c r="L883">
        <f t="shared" si="203"/>
        <v>0</v>
      </c>
      <c r="M883" s="41">
        <f t="shared" si="204"/>
        <v>2.687867606601523</v>
      </c>
      <c r="N883" s="5">
        <f t="shared" si="205"/>
        <v>-1.7970385294067373E-7</v>
      </c>
      <c r="O883" s="4">
        <f>SUM($N$54:N883)*0.1+$O$30</f>
        <v>-7.1427778511020953E-6</v>
      </c>
      <c r="P883" s="4">
        <f>SUM($O$235:O883)</f>
        <v>4.2498672929509732E-4</v>
      </c>
      <c r="Q883" s="5">
        <f t="shared" si="206"/>
        <v>-4.3597169946389673E-7</v>
      </c>
      <c r="R883" s="4">
        <f>SUM($Q$54:Q883)*0.1+$O$8</f>
        <v>-8.944924748632545E-5</v>
      </c>
      <c r="S883" s="4">
        <f>SUM($R$235:R883)</f>
        <v>4.7984746967678323E-3</v>
      </c>
      <c r="T883">
        <f t="shared" si="207"/>
        <v>8.9733979914523429E-5</v>
      </c>
      <c r="U883">
        <f t="shared" si="208"/>
        <v>4.8172578440019258E-3</v>
      </c>
      <c r="X883" s="1"/>
    </row>
    <row r="884" spans="1:24" x14ac:dyDescent="0.3">
      <c r="A884" s="7"/>
      <c r="B884">
        <f t="shared" si="209"/>
        <v>82.999999999999559</v>
      </c>
      <c r="C884">
        <f t="shared" si="194"/>
        <v>0</v>
      </c>
      <c r="D884">
        <f t="shared" si="195"/>
        <v>1176.2747803310458</v>
      </c>
      <c r="E884">
        <f t="shared" si="196"/>
        <v>-484.8505313587176</v>
      </c>
      <c r="F884">
        <f t="shared" si="197"/>
        <v>0</v>
      </c>
      <c r="G884">
        <f t="shared" si="198"/>
        <v>2666.6779224731617</v>
      </c>
      <c r="H884">
        <f t="shared" si="199"/>
        <v>6469.511291821289</v>
      </c>
      <c r="I884">
        <f t="shared" si="200"/>
        <v>6997.5529649448845</v>
      </c>
      <c r="J884" s="41">
        <f t="shared" si="201"/>
        <v>1272.282357262601</v>
      </c>
      <c r="K884">
        <f t="shared" si="202"/>
        <v>2.6398699707693667</v>
      </c>
      <c r="L884">
        <f t="shared" si="203"/>
        <v>0</v>
      </c>
      <c r="M884" s="41">
        <f t="shared" si="204"/>
        <v>2.6398699707693667</v>
      </c>
      <c r="N884" s="5">
        <f t="shared" si="205"/>
        <v>-1.7649485556673365E-7</v>
      </c>
      <c r="O884" s="4">
        <f>SUM($N$54:N884)*0.1+$O$30</f>
        <v>-7.1604273366587682E-6</v>
      </c>
      <c r="P884" s="4">
        <f>SUM($O$235:O884)</f>
        <v>4.1782630195843855E-4</v>
      </c>
      <c r="Q884" s="5">
        <f t="shared" si="206"/>
        <v>-4.28186490544901E-7</v>
      </c>
      <c r="R884" s="4">
        <f>SUM($Q$54:Q884)*0.1+$O$8</f>
        <v>-8.9492066135379985E-5</v>
      </c>
      <c r="S884" s="4">
        <f>SUM($R$235:R884)</f>
        <v>4.7089826306324521E-3</v>
      </c>
      <c r="T884">
        <f t="shared" si="207"/>
        <v>8.9778068707356339E-5</v>
      </c>
      <c r="U884">
        <f t="shared" si="208"/>
        <v>4.7274830760359564E-3</v>
      </c>
      <c r="X884" s="1"/>
    </row>
    <row r="885" spans="1:24" x14ac:dyDescent="0.3">
      <c r="A885" s="7"/>
      <c r="B885">
        <f t="shared" si="209"/>
        <v>83.099999999999554</v>
      </c>
      <c r="C885">
        <f t="shared" si="194"/>
        <v>0</v>
      </c>
      <c r="D885">
        <f t="shared" si="195"/>
        <v>1176.2747803310458</v>
      </c>
      <c r="E885">
        <f t="shared" si="196"/>
        <v>-484.8505313587176</v>
      </c>
      <c r="F885">
        <f t="shared" si="197"/>
        <v>0</v>
      </c>
      <c r="G885">
        <f t="shared" si="198"/>
        <v>2618.1928693372938</v>
      </c>
      <c r="H885">
        <f t="shared" si="199"/>
        <v>6351.8838137881812</v>
      </c>
      <c r="I885">
        <f t="shared" si="200"/>
        <v>6870.3247292186234</v>
      </c>
      <c r="J885" s="41">
        <f t="shared" si="201"/>
        <v>1272.282357262601</v>
      </c>
      <c r="K885">
        <f t="shared" si="202"/>
        <v>2.5918723349372002</v>
      </c>
      <c r="L885">
        <f t="shared" si="203"/>
        <v>0</v>
      </c>
      <c r="M885" s="41">
        <f t="shared" si="204"/>
        <v>2.5918723349372002</v>
      </c>
      <c r="N885" s="5">
        <f t="shared" si="205"/>
        <v>-1.7328585819279353E-7</v>
      </c>
      <c r="O885" s="4">
        <f>SUM($N$54:N885)*0.1+$O$30</f>
        <v>-7.1777559224780469E-6</v>
      </c>
      <c r="P885" s="4">
        <f>SUM($O$235:O885)</f>
        <v>4.1064854603596048E-4</v>
      </c>
      <c r="Q885" s="5">
        <f t="shared" si="206"/>
        <v>-4.2040128162590326E-7</v>
      </c>
      <c r="R885" s="4">
        <f>SUM($Q$54:Q885)*0.1+$O$8</f>
        <v>-8.9534106263542562E-5</v>
      </c>
      <c r="S885" s="4">
        <f>SUM($R$235:R885)</f>
        <v>4.6194485243689094E-3</v>
      </c>
      <c r="T885">
        <f t="shared" si="207"/>
        <v>8.9821358064182043E-5</v>
      </c>
      <c r="U885">
        <f t="shared" si="208"/>
        <v>4.6376650264605725E-3</v>
      </c>
      <c r="X885" s="1"/>
    </row>
    <row r="886" spans="1:24" x14ac:dyDescent="0.3">
      <c r="A886" s="7"/>
      <c r="B886">
        <f t="shared" si="209"/>
        <v>83.199999999999548</v>
      </c>
      <c r="C886">
        <f t="shared" si="194"/>
        <v>0</v>
      </c>
      <c r="D886">
        <f t="shared" si="195"/>
        <v>1176.2747803310458</v>
      </c>
      <c r="E886">
        <f t="shared" si="196"/>
        <v>-484.8505313587176</v>
      </c>
      <c r="F886">
        <f t="shared" si="197"/>
        <v>0</v>
      </c>
      <c r="G886">
        <f t="shared" si="198"/>
        <v>2569.7078162014259</v>
      </c>
      <c r="H886">
        <f t="shared" si="199"/>
        <v>6234.2563357551026</v>
      </c>
      <c r="I886">
        <f t="shared" si="200"/>
        <v>6743.0964934923877</v>
      </c>
      <c r="J886" s="41">
        <f t="shared" si="201"/>
        <v>1272.282357262601</v>
      </c>
      <c r="K886">
        <f t="shared" si="202"/>
        <v>2.5438746991050429</v>
      </c>
      <c r="L886">
        <f t="shared" si="203"/>
        <v>0</v>
      </c>
      <c r="M886" s="41">
        <f t="shared" si="204"/>
        <v>2.5438746991050429</v>
      </c>
      <c r="N886" s="5">
        <f t="shared" si="205"/>
        <v>-1.7007686081885345E-7</v>
      </c>
      <c r="O886" s="4">
        <f>SUM($N$54:N886)*0.1+$O$30</f>
        <v>-7.1947636085599322E-6</v>
      </c>
      <c r="P886" s="4">
        <f>SUM($O$235:O886)</f>
        <v>4.0345378242740055E-4</v>
      </c>
      <c r="Q886" s="5">
        <f t="shared" si="206"/>
        <v>-4.1261607270690743E-7</v>
      </c>
      <c r="R886" s="4">
        <f>SUM($Q$54:Q886)*0.1+$O$8</f>
        <v>-8.9575367870813234E-5</v>
      </c>
      <c r="S886" s="4">
        <f>SUM($R$235:R886)</f>
        <v>4.529873156498096E-3</v>
      </c>
      <c r="T886">
        <f t="shared" si="207"/>
        <v>8.9863847862055063E-5</v>
      </c>
      <c r="U886">
        <f t="shared" si="208"/>
        <v>4.5478044998127397E-3</v>
      </c>
      <c r="X886" s="1"/>
    </row>
    <row r="887" spans="1:24" x14ac:dyDescent="0.3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1176.2747803310458</v>
      </c>
      <c r="E887">
        <f t="shared" ref="E887:E939" si="212">IF(B887&lt;$B$41,$B$14,IF(AND($B$41&lt;=B887,B887&lt;$B$41+$G$8),$B$14+$B$17,$B$14+$B$17+$B$11))</f>
        <v>-484.8505313587176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2521.2227630655543</v>
      </c>
      <c r="H887">
        <f t="shared" ref="H887:H939" si="215">IF(B887&lt;$B$41,-$B$13*B887,IF(AND($B$41&lt;=B887,B887&lt;=$B$41+$G$8),-$B$13*B887+(-B887+B874)*B849,-$B$13*B887+(-B887+$B$41)*$B$16+(-B887+$B$41+$G$8)*$B$10))</f>
        <v>6116.6288577219948</v>
      </c>
      <c r="I887">
        <f t="shared" ref="I887:I939" si="216">SQRT(SUMSQ(H887,G887))</f>
        <v>6615.8682577661257</v>
      </c>
      <c r="J887" s="41">
        <f t="shared" ref="J887:J939" si="217">SQRT(SUMSQ(D887:E887))</f>
        <v>1272.282357262601</v>
      </c>
      <c r="K887">
        <f t="shared" ref="K887:K939" si="218">32*I887/(PI()*$G$13^3)</f>
        <v>2.495877063272876</v>
      </c>
      <c r="L887">
        <f t="shared" ref="L887:L939" si="219">16*F887/(PI()*$G$13^3)*$G$23</f>
        <v>0</v>
      </c>
      <c r="M887" s="41">
        <f t="shared" ref="M887:M939" si="220">SQRT(K887^2+3*L887^2)</f>
        <v>2.495877063272876</v>
      </c>
      <c r="N887" s="5">
        <f t="shared" ref="N887:N939" si="221">-G887/($G$15*$B$42)</f>
        <v>-1.668678634449131E-7</v>
      </c>
      <c r="O887" s="4">
        <f>SUM($N$54:N887)*0.1+$O$30</f>
        <v>-7.2114503949044234E-6</v>
      </c>
      <c r="P887" s="4">
        <f>SUM($O$235:O887)</f>
        <v>3.9624233203249611E-4</v>
      </c>
      <c r="Q887" s="5">
        <f t="shared" ref="Q887:Q939" si="222">-H887/($B$42*$G$15)</f>
        <v>-4.0483086378790964E-7</v>
      </c>
      <c r="R887" s="4">
        <f>SUM($Q$54:Q887)*0.1+$O$8</f>
        <v>-8.9615850957192056E-5</v>
      </c>
      <c r="S887" s="4">
        <f>SUM($R$235:R887)</f>
        <v>4.4402573055409037E-3</v>
      </c>
      <c r="T887">
        <f t="shared" ref="T887:T939" si="223">SQRT(SUMSQ(O887,R887))</f>
        <v>8.9905537980592868E-5</v>
      </c>
      <c r="U887">
        <f t="shared" ref="U887:U939" si="224">SQRT(S887^2+P887^2)</f>
        <v>4.4579023009823707E-3</v>
      </c>
      <c r="X887" s="1"/>
    </row>
    <row r="888" spans="1:24" x14ac:dyDescent="0.3">
      <c r="A888" s="7"/>
      <c r="B888">
        <f t="shared" si="209"/>
        <v>83.399999999999537</v>
      </c>
      <c r="C888">
        <f t="shared" si="210"/>
        <v>0</v>
      </c>
      <c r="D888">
        <f t="shared" si="211"/>
        <v>1176.2747803310458</v>
      </c>
      <c r="E888">
        <f t="shared" si="212"/>
        <v>-484.8505313587176</v>
      </c>
      <c r="F888">
        <f t="shared" si="213"/>
        <v>0</v>
      </c>
      <c r="G888">
        <f t="shared" si="214"/>
        <v>2472.7377099296864</v>
      </c>
      <c r="H888">
        <f t="shared" si="215"/>
        <v>5999.001379688918</v>
      </c>
      <c r="I888">
        <f t="shared" si="216"/>
        <v>6488.6400220398918</v>
      </c>
      <c r="J888" s="41">
        <f t="shared" si="217"/>
        <v>1272.282357262601</v>
      </c>
      <c r="K888">
        <f t="shared" si="218"/>
        <v>2.4478794274407196</v>
      </c>
      <c r="L888">
        <f t="shared" si="219"/>
        <v>0</v>
      </c>
      <c r="M888" s="41">
        <f t="shared" si="220"/>
        <v>2.4478794274407196</v>
      </c>
      <c r="N888" s="5">
        <f t="shared" si="221"/>
        <v>-1.6365886607097301E-7</v>
      </c>
      <c r="O888" s="4">
        <f>SUM($N$54:N888)*0.1+$O$30</f>
        <v>-7.2278162815115204E-6</v>
      </c>
      <c r="P888" s="4">
        <f>SUM($O$235:O888)</f>
        <v>3.8901451575098459E-4</v>
      </c>
      <c r="Q888" s="5">
        <f t="shared" si="222"/>
        <v>-3.9704565486891391E-7</v>
      </c>
      <c r="R888" s="4">
        <f>SUM($Q$54:Q888)*0.1+$O$8</f>
        <v>-8.9655555522678918E-5</v>
      </c>
      <c r="S888" s="4">
        <f>SUM($R$235:R888)</f>
        <v>4.3506017500182246E-3</v>
      </c>
      <c r="T888">
        <f t="shared" si="223"/>
        <v>8.9946428301958972E-5</v>
      </c>
      <c r="U888">
        <f t="shared" si="224"/>
        <v>4.367959235240939E-3</v>
      </c>
      <c r="X888" s="1"/>
    </row>
    <row r="889" spans="1:24" x14ac:dyDescent="0.3">
      <c r="A889" s="7"/>
      <c r="B889">
        <f t="shared" si="209"/>
        <v>83.499999999999531</v>
      </c>
      <c r="C889">
        <f t="shared" si="210"/>
        <v>0</v>
      </c>
      <c r="D889">
        <f t="shared" si="211"/>
        <v>1176.2747803310458</v>
      </c>
      <c r="E889">
        <f t="shared" si="212"/>
        <v>-484.8505313587176</v>
      </c>
      <c r="F889">
        <f t="shared" si="213"/>
        <v>0</v>
      </c>
      <c r="G889">
        <f t="shared" si="214"/>
        <v>2424.2526567938148</v>
      </c>
      <c r="H889">
        <f t="shared" si="215"/>
        <v>5881.3739016558102</v>
      </c>
      <c r="I889">
        <f t="shared" si="216"/>
        <v>6361.4117863136298</v>
      </c>
      <c r="J889" s="41">
        <f t="shared" si="217"/>
        <v>1272.282357262601</v>
      </c>
      <c r="K889">
        <f t="shared" si="218"/>
        <v>2.3998817916085522</v>
      </c>
      <c r="L889">
        <f t="shared" si="219"/>
        <v>0</v>
      </c>
      <c r="M889" s="41">
        <f t="shared" si="220"/>
        <v>2.3998817916085522</v>
      </c>
      <c r="N889" s="5">
        <f t="shared" si="221"/>
        <v>-1.6044986869703266E-7</v>
      </c>
      <c r="O889" s="4">
        <f>SUM($N$54:N889)*0.1+$O$30</f>
        <v>-7.243861268381224E-6</v>
      </c>
      <c r="P889" s="4">
        <f>SUM($O$235:O889)</f>
        <v>3.8177065448260334E-4</v>
      </c>
      <c r="Q889" s="5">
        <f t="shared" si="222"/>
        <v>-3.8926044594991617E-7</v>
      </c>
      <c r="R889" s="4">
        <f>SUM($Q$54:Q889)*0.1+$O$8</f>
        <v>-8.9694481567273931E-5</v>
      </c>
      <c r="S889" s="4">
        <f>SUM($R$235:R889)</f>
        <v>4.2609072684509502E-3</v>
      </c>
      <c r="T889">
        <f t="shared" si="223"/>
        <v>8.9986518710846874E-5</v>
      </c>
      <c r="U889">
        <f t="shared" si="224"/>
        <v>4.2779761082738892E-3</v>
      </c>
      <c r="X889" s="1"/>
    </row>
    <row r="890" spans="1:24" x14ac:dyDescent="0.3">
      <c r="A890" s="7"/>
      <c r="B890">
        <f t="shared" si="209"/>
        <v>83.599999999999525</v>
      </c>
      <c r="C890">
        <f t="shared" si="210"/>
        <v>0</v>
      </c>
      <c r="D890">
        <f t="shared" si="211"/>
        <v>1176.2747803310458</v>
      </c>
      <c r="E890">
        <f t="shared" si="212"/>
        <v>-484.8505313587176</v>
      </c>
      <c r="F890">
        <f t="shared" si="213"/>
        <v>0</v>
      </c>
      <c r="G890">
        <f t="shared" si="214"/>
        <v>2375.7676036579469</v>
      </c>
      <c r="H890">
        <f t="shared" si="215"/>
        <v>5763.7464236227024</v>
      </c>
      <c r="I890">
        <f t="shared" si="216"/>
        <v>6234.1835505873669</v>
      </c>
      <c r="J890" s="41">
        <f t="shared" si="217"/>
        <v>1272.282357262601</v>
      </c>
      <c r="K890">
        <f t="shared" si="218"/>
        <v>2.3518841557763848</v>
      </c>
      <c r="L890">
        <f t="shared" si="219"/>
        <v>0</v>
      </c>
      <c r="M890" s="41">
        <f t="shared" si="220"/>
        <v>2.3518841557763848</v>
      </c>
      <c r="N890" s="5">
        <f t="shared" si="221"/>
        <v>-1.5724087132309257E-7</v>
      </c>
      <c r="O890" s="4">
        <f>SUM($N$54:N890)*0.1+$O$30</f>
        <v>-7.2595853555135335E-6</v>
      </c>
      <c r="P890" s="4">
        <f>SUM($O$235:O890)</f>
        <v>3.745110691270898E-4</v>
      </c>
      <c r="Q890" s="5">
        <f t="shared" si="222"/>
        <v>-3.8147523703091838E-7</v>
      </c>
      <c r="R890" s="4">
        <f>SUM($Q$54:Q890)*0.1+$O$8</f>
        <v>-8.9732629090976985E-5</v>
      </c>
      <c r="S890" s="4">
        <f>SUM($R$235:R890)</f>
        <v>4.1711746393599735E-3</v>
      </c>
      <c r="T890">
        <f t="shared" si="223"/>
        <v>9.002580909446377E-5</v>
      </c>
      <c r="U890">
        <f t="shared" si="224"/>
        <v>4.1879537262174381E-3</v>
      </c>
      <c r="X890" s="1"/>
    </row>
    <row r="891" spans="1:24" x14ac:dyDescent="0.3">
      <c r="A891" s="7"/>
      <c r="B891">
        <f t="shared" si="209"/>
        <v>83.69999999999952</v>
      </c>
      <c r="C891">
        <f t="shared" si="210"/>
        <v>0</v>
      </c>
      <c r="D891">
        <f t="shared" si="211"/>
        <v>1176.2747803310458</v>
      </c>
      <c r="E891">
        <f t="shared" si="212"/>
        <v>-484.8505313587176</v>
      </c>
      <c r="F891">
        <f t="shared" si="213"/>
        <v>0</v>
      </c>
      <c r="G891">
        <f t="shared" si="214"/>
        <v>2327.282550522079</v>
      </c>
      <c r="H891">
        <f t="shared" si="215"/>
        <v>5646.1189455895947</v>
      </c>
      <c r="I891">
        <f t="shared" si="216"/>
        <v>6106.9553148611058</v>
      </c>
      <c r="J891" s="41">
        <f t="shared" si="217"/>
        <v>1272.282357262601</v>
      </c>
      <c r="K891">
        <f t="shared" si="218"/>
        <v>2.3038865199442182</v>
      </c>
      <c r="L891">
        <f t="shared" si="219"/>
        <v>0</v>
      </c>
      <c r="M891" s="41">
        <f t="shared" si="220"/>
        <v>2.3038865199442182</v>
      </c>
      <c r="N891" s="5">
        <f t="shared" si="221"/>
        <v>-1.5403187394915246E-7</v>
      </c>
      <c r="O891" s="4">
        <f>SUM($N$54:N891)*0.1+$O$30</f>
        <v>-7.2749885429084496E-6</v>
      </c>
      <c r="P891" s="4">
        <f>SUM($O$235:O891)</f>
        <v>3.6723608058418137E-4</v>
      </c>
      <c r="Q891" s="5">
        <f t="shared" si="222"/>
        <v>-3.7369002811192064E-7</v>
      </c>
      <c r="R891" s="4">
        <f>SUM($Q$54:Q891)*0.1+$O$8</f>
        <v>-8.9769998093788188E-5</v>
      </c>
      <c r="S891" s="4">
        <f>SUM($R$235:R891)</f>
        <v>4.0814046412661854E-3</v>
      </c>
      <c r="T891">
        <f t="shared" si="223"/>
        <v>9.0064299342515196E-5</v>
      </c>
      <c r="U891">
        <f t="shared" si="224"/>
        <v>4.0978928957004224E-3</v>
      </c>
      <c r="X891" s="1"/>
    </row>
    <row r="892" spans="1:24" x14ac:dyDescent="0.3">
      <c r="A892" s="7"/>
      <c r="B892">
        <f t="shared" si="209"/>
        <v>83.799999999999514</v>
      </c>
      <c r="C892">
        <f t="shared" si="210"/>
        <v>0</v>
      </c>
      <c r="D892">
        <f t="shared" si="211"/>
        <v>1176.2747803310458</v>
      </c>
      <c r="E892">
        <f t="shared" si="212"/>
        <v>-484.8505313587176</v>
      </c>
      <c r="F892">
        <f t="shared" si="213"/>
        <v>0</v>
      </c>
      <c r="G892">
        <f t="shared" si="214"/>
        <v>2278.797497386211</v>
      </c>
      <c r="H892">
        <f t="shared" si="215"/>
        <v>5528.4914675565178</v>
      </c>
      <c r="I892">
        <f t="shared" si="216"/>
        <v>5979.7270791348728</v>
      </c>
      <c r="J892" s="41">
        <f t="shared" si="217"/>
        <v>1272.282357262601</v>
      </c>
      <c r="K892">
        <f t="shared" si="218"/>
        <v>2.2558888841120623</v>
      </c>
      <c r="L892">
        <f t="shared" si="219"/>
        <v>0</v>
      </c>
      <c r="M892" s="41">
        <f t="shared" si="220"/>
        <v>2.2558888841120623</v>
      </c>
      <c r="N892" s="5">
        <f t="shared" si="221"/>
        <v>-1.5082287657521237E-7</v>
      </c>
      <c r="O892" s="4">
        <f>SUM($N$54:N892)*0.1+$O$30</f>
        <v>-7.2900708305659715E-6</v>
      </c>
      <c r="P892" s="4">
        <f>SUM($O$235:O892)</f>
        <v>3.5994600975361538E-4</v>
      </c>
      <c r="Q892" s="5">
        <f t="shared" si="222"/>
        <v>-3.6590481919292491E-7</v>
      </c>
      <c r="R892" s="4">
        <f>SUM($Q$54:Q892)*0.1+$O$8</f>
        <v>-8.9806588575707541E-5</v>
      </c>
      <c r="S892" s="4">
        <f>SUM($R$235:R892)</f>
        <v>3.9915980526904777E-3</v>
      </c>
      <c r="T892">
        <f t="shared" si="223"/>
        <v>9.0101989347189632E-5</v>
      </c>
      <c r="U892">
        <f t="shared" si="224"/>
        <v>4.007794423892019E-3</v>
      </c>
      <c r="X892" s="1"/>
    </row>
    <row r="893" spans="1:24" x14ac:dyDescent="0.3">
      <c r="A893" s="7"/>
      <c r="B893">
        <f t="shared" si="209"/>
        <v>83.899999999999508</v>
      </c>
      <c r="C893">
        <f t="shared" si="210"/>
        <v>0</v>
      </c>
      <c r="D893">
        <f t="shared" si="211"/>
        <v>1176.2747803310458</v>
      </c>
      <c r="E893">
        <f t="shared" si="212"/>
        <v>-484.8505313587176</v>
      </c>
      <c r="F893">
        <f t="shared" si="213"/>
        <v>0</v>
      </c>
      <c r="G893">
        <f t="shared" si="214"/>
        <v>2230.3124442503395</v>
      </c>
      <c r="H893">
        <f t="shared" si="215"/>
        <v>5410.8639895234101</v>
      </c>
      <c r="I893">
        <f t="shared" si="216"/>
        <v>5852.4988434086099</v>
      </c>
      <c r="J893" s="41">
        <f t="shared" si="217"/>
        <v>1272.282357262601</v>
      </c>
      <c r="K893">
        <f t="shared" si="218"/>
        <v>2.2078912482798949</v>
      </c>
      <c r="L893">
        <f t="shared" si="219"/>
        <v>0</v>
      </c>
      <c r="M893" s="41">
        <f t="shared" si="220"/>
        <v>2.2078912482798949</v>
      </c>
      <c r="N893" s="5">
        <f t="shared" si="221"/>
        <v>-1.4761387920127202E-7</v>
      </c>
      <c r="O893" s="4">
        <f>SUM($N$54:N893)*0.1+$O$30</f>
        <v>-7.3048322184860975E-6</v>
      </c>
      <c r="P893" s="4">
        <f>SUM($O$235:O893)</f>
        <v>3.5264117753512928E-4</v>
      </c>
      <c r="Q893" s="5">
        <f t="shared" si="222"/>
        <v>-3.5811961027392717E-7</v>
      </c>
      <c r="R893" s="4">
        <f>SUM($Q$54:Q893)*0.1+$O$8</f>
        <v>-8.9842400536734881E-5</v>
      </c>
      <c r="S893" s="4">
        <f>SUM($R$235:R893)</f>
        <v>3.9017556521537427E-3</v>
      </c>
      <c r="T893">
        <f t="shared" si="223"/>
        <v>9.0138879003143435E-5</v>
      </c>
      <c r="U893">
        <f t="shared" si="224"/>
        <v>3.9176591185562633E-3</v>
      </c>
      <c r="X893" s="1"/>
    </row>
    <row r="894" spans="1:24" x14ac:dyDescent="0.3">
      <c r="A894" s="7"/>
      <c r="B894">
        <f t="shared" si="209"/>
        <v>83.999999999999503</v>
      </c>
      <c r="C894">
        <f t="shared" si="210"/>
        <v>0</v>
      </c>
      <c r="D894">
        <f t="shared" si="211"/>
        <v>1176.2747803310458</v>
      </c>
      <c r="E894">
        <f t="shared" si="212"/>
        <v>-484.8505313587176</v>
      </c>
      <c r="F894">
        <f t="shared" si="213"/>
        <v>0</v>
      </c>
      <c r="G894">
        <f t="shared" si="214"/>
        <v>2181.8273911144715</v>
      </c>
      <c r="H894">
        <f t="shared" si="215"/>
        <v>5293.2365114903023</v>
      </c>
      <c r="I894">
        <f t="shared" si="216"/>
        <v>5725.2706076823488</v>
      </c>
      <c r="J894" s="41">
        <f t="shared" si="217"/>
        <v>1272.282357262601</v>
      </c>
      <c r="K894">
        <f t="shared" si="218"/>
        <v>2.1598936124477279</v>
      </c>
      <c r="L894">
        <f t="shared" si="219"/>
        <v>0</v>
      </c>
      <c r="M894" s="41">
        <f t="shared" si="220"/>
        <v>2.1598936124477279</v>
      </c>
      <c r="N894" s="5">
        <f t="shared" si="221"/>
        <v>-1.4440488182733193E-7</v>
      </c>
      <c r="O894" s="4">
        <f>SUM($N$54:N894)*0.1+$O$30</f>
        <v>-7.319272706668831E-6</v>
      </c>
      <c r="P894" s="4">
        <f>SUM($O$235:O894)</f>
        <v>3.4532190482846047E-4</v>
      </c>
      <c r="Q894" s="5">
        <f t="shared" si="222"/>
        <v>-3.5033440135492937E-7</v>
      </c>
      <c r="R894" s="4">
        <f>SUM($Q$54:Q894)*0.1+$O$8</f>
        <v>-8.987743397687037E-5</v>
      </c>
      <c r="S894" s="4">
        <f>SUM($R$235:R894)</f>
        <v>3.8118782181768723E-3</v>
      </c>
      <c r="T894">
        <f t="shared" si="223"/>
        <v>9.0174968207486943E-5</v>
      </c>
      <c r="U894">
        <f t="shared" si="224"/>
        <v>3.8274877881145021E-3</v>
      </c>
      <c r="X894" s="1"/>
    </row>
    <row r="895" spans="1:24" x14ac:dyDescent="0.3">
      <c r="A895" s="7"/>
      <c r="B895">
        <f t="shared" si="209"/>
        <v>84.099999999999497</v>
      </c>
      <c r="C895">
        <f t="shared" si="210"/>
        <v>0</v>
      </c>
      <c r="D895">
        <f t="shared" si="211"/>
        <v>1176.2747803310458</v>
      </c>
      <c r="E895">
        <f t="shared" si="212"/>
        <v>-484.8505313587176</v>
      </c>
      <c r="F895">
        <f t="shared" si="213"/>
        <v>0</v>
      </c>
      <c r="G895">
        <f t="shared" si="214"/>
        <v>2133.3423379786036</v>
      </c>
      <c r="H895">
        <f t="shared" si="215"/>
        <v>5175.6090334571963</v>
      </c>
      <c r="I895">
        <f t="shared" si="216"/>
        <v>5598.0423719560886</v>
      </c>
      <c r="J895" s="41">
        <f t="shared" si="217"/>
        <v>1272.282357262601</v>
      </c>
      <c r="K895">
        <f t="shared" si="218"/>
        <v>2.1118959766155618</v>
      </c>
      <c r="L895">
        <f t="shared" si="219"/>
        <v>0</v>
      </c>
      <c r="M895" s="41">
        <f t="shared" si="220"/>
        <v>2.1118959766155618</v>
      </c>
      <c r="N895" s="5">
        <f t="shared" si="221"/>
        <v>-1.4119588445339182E-7</v>
      </c>
      <c r="O895" s="4">
        <f>SUM($N$54:N895)*0.1+$O$30</f>
        <v>-7.3333922951141695E-6</v>
      </c>
      <c r="P895" s="4">
        <f>SUM($O$235:O895)</f>
        <v>3.3798851253334628E-4</v>
      </c>
      <c r="Q895" s="5">
        <f t="shared" si="222"/>
        <v>-3.4254919243593174E-7</v>
      </c>
      <c r="R895" s="4">
        <f>SUM($Q$54:Q895)*0.1+$O$8</f>
        <v>-8.9911688896113955E-5</v>
      </c>
      <c r="S895" s="4">
        <f>SUM($R$235:R895)</f>
        <v>3.7219665292807583E-3</v>
      </c>
      <c r="T895">
        <f t="shared" si="223"/>
        <v>9.0210256859769665E-5</v>
      </c>
      <c r="U895">
        <f t="shared" si="224"/>
        <v>3.7372812417171336E-3</v>
      </c>
      <c r="X895" s="1"/>
    </row>
    <row r="896" spans="1:24" x14ac:dyDescent="0.3">
      <c r="A896" s="7"/>
      <c r="B896">
        <f t="shared" si="209"/>
        <v>84.199999999999491</v>
      </c>
      <c r="C896">
        <f t="shared" si="210"/>
        <v>0</v>
      </c>
      <c r="D896">
        <f t="shared" si="211"/>
        <v>1176.2747803310458</v>
      </c>
      <c r="E896">
        <f t="shared" si="212"/>
        <v>-484.8505313587176</v>
      </c>
      <c r="F896">
        <f t="shared" si="213"/>
        <v>0</v>
      </c>
      <c r="G896">
        <f t="shared" si="214"/>
        <v>2084.8572848427357</v>
      </c>
      <c r="H896">
        <f t="shared" si="215"/>
        <v>5057.9815554240886</v>
      </c>
      <c r="I896">
        <f t="shared" si="216"/>
        <v>5470.8141362298265</v>
      </c>
      <c r="J896" s="41">
        <f t="shared" si="217"/>
        <v>1272.282357262601</v>
      </c>
      <c r="K896">
        <f t="shared" si="218"/>
        <v>2.0638983407833948</v>
      </c>
      <c r="L896">
        <f t="shared" si="219"/>
        <v>0</v>
      </c>
      <c r="M896" s="41">
        <f t="shared" si="220"/>
        <v>2.0638983407833948</v>
      </c>
      <c r="N896" s="5">
        <f t="shared" si="221"/>
        <v>-1.3798688707945173E-7</v>
      </c>
      <c r="O896" s="4">
        <f>SUM($N$54:N896)*0.1+$O$30</f>
        <v>-7.3471909838221147E-6</v>
      </c>
      <c r="P896" s="4">
        <f>SUM($O$235:O896)</f>
        <v>3.3064132154952416E-4</v>
      </c>
      <c r="Q896" s="5">
        <f t="shared" si="222"/>
        <v>-3.34763983516934E-7</v>
      </c>
      <c r="R896" s="4">
        <f>SUM($Q$54:Q896)*0.1+$O$8</f>
        <v>-8.9945165294465636E-5</v>
      </c>
      <c r="S896" s="4">
        <f>SUM($R$235:R896)</f>
        <v>3.6320213639862925E-3</v>
      </c>
      <c r="T896">
        <f t="shared" si="223"/>
        <v>9.0244744861966904E-5</v>
      </c>
      <c r="U896">
        <f t="shared" si="224"/>
        <v>3.6470402893262455E-3</v>
      </c>
      <c r="X896" s="1"/>
    </row>
    <row r="897" spans="1:24" x14ac:dyDescent="0.3">
      <c r="A897" s="7"/>
      <c r="B897">
        <f t="shared" si="209"/>
        <v>84.299999999999486</v>
      </c>
      <c r="C897">
        <f t="shared" si="210"/>
        <v>0</v>
      </c>
      <c r="D897">
        <f t="shared" si="211"/>
        <v>1176.2747803310458</v>
      </c>
      <c r="E897">
        <f t="shared" si="212"/>
        <v>-484.8505313587176</v>
      </c>
      <c r="F897">
        <f t="shared" si="213"/>
        <v>0</v>
      </c>
      <c r="G897">
        <f t="shared" si="214"/>
        <v>2036.3722317068641</v>
      </c>
      <c r="H897">
        <f t="shared" si="215"/>
        <v>4940.354077391039</v>
      </c>
      <c r="I897">
        <f t="shared" si="216"/>
        <v>5343.5859005036173</v>
      </c>
      <c r="J897" s="41">
        <f t="shared" si="217"/>
        <v>1272.282357262601</v>
      </c>
      <c r="K897">
        <f t="shared" si="218"/>
        <v>2.0159007049512474</v>
      </c>
      <c r="L897">
        <f t="shared" si="219"/>
        <v>0</v>
      </c>
      <c r="M897" s="41">
        <f t="shared" si="220"/>
        <v>2.0159007049512474</v>
      </c>
      <c r="N897" s="5">
        <f t="shared" si="221"/>
        <v>-1.3477788970551138E-7</v>
      </c>
      <c r="O897" s="4">
        <f>SUM($N$54:N897)*0.1+$O$30</f>
        <v>-7.3606687727926665E-6</v>
      </c>
      <c r="P897" s="4">
        <f>SUM($O$235:O897)</f>
        <v>3.2328065277673149E-4</v>
      </c>
      <c r="Q897" s="5">
        <f t="shared" si="222"/>
        <v>-3.2697877459794007E-7</v>
      </c>
      <c r="R897" s="4">
        <f>SUM($Q$54:Q897)*0.1+$O$8</f>
        <v>-8.9977863171925466E-5</v>
      </c>
      <c r="S897" s="4">
        <f>SUM($R$235:R897)</f>
        <v>3.5420435008143669E-3</v>
      </c>
      <c r="T897">
        <f t="shared" si="223"/>
        <v>9.0278432118466177E-5</v>
      </c>
      <c r="U897">
        <f t="shared" si="224"/>
        <v>3.5567657418110977E-3</v>
      </c>
      <c r="X897" s="1"/>
    </row>
    <row r="898" spans="1:24" x14ac:dyDescent="0.3">
      <c r="A898" s="7"/>
      <c r="B898">
        <f t="shared" si="209"/>
        <v>84.39999999999948</v>
      </c>
      <c r="C898">
        <f t="shared" si="210"/>
        <v>0</v>
      </c>
      <c r="D898">
        <f t="shared" si="211"/>
        <v>1176.2747803310458</v>
      </c>
      <c r="E898">
        <f t="shared" si="212"/>
        <v>-484.8505313587176</v>
      </c>
      <c r="F898">
        <f t="shared" si="213"/>
        <v>0</v>
      </c>
      <c r="G898">
        <f t="shared" si="214"/>
        <v>1987.8871785709962</v>
      </c>
      <c r="H898">
        <f t="shared" si="215"/>
        <v>4822.7265993579313</v>
      </c>
      <c r="I898">
        <f t="shared" si="216"/>
        <v>5216.3576647773561</v>
      </c>
      <c r="J898" s="41">
        <f t="shared" si="217"/>
        <v>1272.282357262601</v>
      </c>
      <c r="K898">
        <f t="shared" si="218"/>
        <v>1.9679030691190809</v>
      </c>
      <c r="L898">
        <f t="shared" si="219"/>
        <v>0</v>
      </c>
      <c r="M898" s="41">
        <f t="shared" si="220"/>
        <v>1.9679030691190809</v>
      </c>
      <c r="N898" s="5">
        <f t="shared" si="221"/>
        <v>-1.315688923315713E-7</v>
      </c>
      <c r="O898" s="4">
        <f>SUM($N$54:N898)*0.1+$O$30</f>
        <v>-7.3738256620258232E-6</v>
      </c>
      <c r="P898" s="4">
        <f>SUM($O$235:O898)</f>
        <v>3.1590682711470569E-4</v>
      </c>
      <c r="Q898" s="5">
        <f t="shared" si="222"/>
        <v>-3.1919356567894228E-7</v>
      </c>
      <c r="R898" s="4">
        <f>SUM($Q$54:Q898)*0.1+$O$8</f>
        <v>-9.0009782528493337E-5</v>
      </c>
      <c r="S898" s="4">
        <f>SUM($R$235:R898)</f>
        <v>3.4520337182858737E-3</v>
      </c>
      <c r="T898">
        <f t="shared" si="223"/>
        <v>9.031131853605403E-5</v>
      </c>
      <c r="U898">
        <f t="shared" si="224"/>
        <v>3.4664584110587963E-3</v>
      </c>
      <c r="X898" s="1"/>
    </row>
    <row r="899" spans="1:24" x14ac:dyDescent="0.3">
      <c r="A899" s="7"/>
      <c r="B899">
        <f t="shared" si="209"/>
        <v>84.499999999999474</v>
      </c>
      <c r="C899">
        <f t="shared" si="210"/>
        <v>0</v>
      </c>
      <c r="D899">
        <f t="shared" si="211"/>
        <v>1176.2747803310458</v>
      </c>
      <c r="E899">
        <f t="shared" si="212"/>
        <v>-484.8505313587176</v>
      </c>
      <c r="F899">
        <f t="shared" si="213"/>
        <v>0</v>
      </c>
      <c r="G899">
        <f t="shared" si="214"/>
        <v>1939.4021254351283</v>
      </c>
      <c r="H899">
        <f t="shared" si="215"/>
        <v>4705.0991213248253</v>
      </c>
      <c r="I899">
        <f t="shared" si="216"/>
        <v>5089.1294290510959</v>
      </c>
      <c r="J899" s="41">
        <f t="shared" si="217"/>
        <v>1272.282357262601</v>
      </c>
      <c r="K899">
        <f t="shared" si="218"/>
        <v>1.9199054332869143</v>
      </c>
      <c r="L899">
        <f t="shared" si="219"/>
        <v>0</v>
      </c>
      <c r="M899" s="41">
        <f t="shared" si="220"/>
        <v>1.9199054332869143</v>
      </c>
      <c r="N899" s="5">
        <f t="shared" si="221"/>
        <v>-1.2835989495763118E-7</v>
      </c>
      <c r="O899" s="4">
        <f>SUM($N$54:N899)*0.1+$O$30</f>
        <v>-7.3866616515215875E-6</v>
      </c>
      <c r="P899" s="4">
        <f>SUM($O$235:O899)</f>
        <v>3.0852016546318412E-4</v>
      </c>
      <c r="Q899" s="5">
        <f t="shared" si="222"/>
        <v>-3.1140835675994465E-7</v>
      </c>
      <c r="R899" s="4">
        <f>SUM($Q$54:Q899)*0.1+$O$8</f>
        <v>-9.0040923364169358E-5</v>
      </c>
      <c r="S899" s="4">
        <f>SUM($R$235:R899)</f>
        <v>3.3619927949217043E-3</v>
      </c>
      <c r="T899">
        <f t="shared" si="223"/>
        <v>9.0343404023903592E-5</v>
      </c>
      <c r="U899">
        <f t="shared" si="224"/>
        <v>3.3761191101030312E-3</v>
      </c>
      <c r="X899" s="1"/>
    </row>
    <row r="900" spans="1:24" x14ac:dyDescent="0.3">
      <c r="A900" s="7"/>
      <c r="B900">
        <f t="shared" si="209"/>
        <v>84.599999999999469</v>
      </c>
      <c r="C900">
        <f t="shared" si="210"/>
        <v>0</v>
      </c>
      <c r="D900">
        <f t="shared" si="211"/>
        <v>1176.2747803310458</v>
      </c>
      <c r="E900">
        <f t="shared" si="212"/>
        <v>-484.8505313587176</v>
      </c>
      <c r="F900">
        <f t="shared" si="213"/>
        <v>0</v>
      </c>
      <c r="G900">
        <f t="shared" si="214"/>
        <v>1890.9170722992567</v>
      </c>
      <c r="H900">
        <f t="shared" si="215"/>
        <v>4587.4716432917176</v>
      </c>
      <c r="I900">
        <f t="shared" si="216"/>
        <v>4961.901193324833</v>
      </c>
      <c r="J900" s="41">
        <f t="shared" si="217"/>
        <v>1272.282357262601</v>
      </c>
      <c r="K900">
        <f t="shared" si="218"/>
        <v>1.8719077974547469</v>
      </c>
      <c r="L900">
        <f t="shared" si="219"/>
        <v>0</v>
      </c>
      <c r="M900" s="41">
        <f t="shared" si="220"/>
        <v>1.8719077974547469</v>
      </c>
      <c r="N900" s="5">
        <f t="shared" si="221"/>
        <v>-1.2515089758369083E-7</v>
      </c>
      <c r="O900" s="4">
        <f>SUM($N$54:N900)*0.1+$O$30</f>
        <v>-7.3991767412799576E-6</v>
      </c>
      <c r="P900" s="4">
        <f>SUM($O$235:O900)</f>
        <v>3.0112098872190414E-4</v>
      </c>
      <c r="Q900" s="5">
        <f t="shared" si="222"/>
        <v>-3.0362314784094691E-7</v>
      </c>
      <c r="R900" s="4">
        <f>SUM($Q$54:Q900)*0.1+$O$8</f>
        <v>-9.0071285678953474E-5</v>
      </c>
      <c r="S900" s="4">
        <f>SUM($R$235:R900)</f>
        <v>3.271921509242751E-3</v>
      </c>
      <c r="T900">
        <f t="shared" si="223"/>
        <v>9.0374688493561898E-5</v>
      </c>
      <c r="U900">
        <f t="shared" si="224"/>
        <v>3.2857486532743519E-3</v>
      </c>
      <c r="X900" s="1"/>
    </row>
    <row r="901" spans="1:24" x14ac:dyDescent="0.3">
      <c r="A901" s="7"/>
      <c r="B901">
        <f t="shared" si="209"/>
        <v>84.699999999999463</v>
      </c>
      <c r="C901">
        <f t="shared" si="210"/>
        <v>0</v>
      </c>
      <c r="D901">
        <f t="shared" si="211"/>
        <v>1176.2747803310458</v>
      </c>
      <c r="E901">
        <f t="shared" si="212"/>
        <v>-484.8505313587176</v>
      </c>
      <c r="F901">
        <f t="shared" si="213"/>
        <v>0</v>
      </c>
      <c r="G901">
        <f t="shared" si="214"/>
        <v>1842.4320191633888</v>
      </c>
      <c r="H901">
        <f t="shared" si="215"/>
        <v>4469.8441652586389</v>
      </c>
      <c r="I901">
        <f t="shared" si="216"/>
        <v>4834.6729575985983</v>
      </c>
      <c r="J901" s="41">
        <f t="shared" si="217"/>
        <v>1272.282357262601</v>
      </c>
      <c r="K901">
        <f t="shared" si="218"/>
        <v>1.8239101616225901</v>
      </c>
      <c r="L901">
        <f t="shared" si="219"/>
        <v>0</v>
      </c>
      <c r="M901" s="41">
        <f t="shared" si="220"/>
        <v>1.8239101616225901</v>
      </c>
      <c r="N901" s="5">
        <f t="shared" si="221"/>
        <v>-1.2194190020975074E-7</v>
      </c>
      <c r="O901" s="4">
        <f>SUM($N$54:N901)*0.1+$O$30</f>
        <v>-7.4113709313009317E-6</v>
      </c>
      <c r="P901" s="4">
        <f>SUM($O$235:O901)</f>
        <v>2.937096177906032E-4</v>
      </c>
      <c r="Q901" s="5">
        <f t="shared" si="222"/>
        <v>-2.9583793892195107E-7</v>
      </c>
      <c r="R901" s="4">
        <f>SUM($Q$54:Q901)*0.1+$O$8</f>
        <v>-9.0100869472845631E-5</v>
      </c>
      <c r="S901" s="4">
        <f>SUM($R$235:R901)</f>
        <v>3.1818206397699052E-3</v>
      </c>
      <c r="T901">
        <f t="shared" si="223"/>
        <v>9.0405171858937901E-5</v>
      </c>
      <c r="U901">
        <f t="shared" si="224"/>
        <v>3.195347856376277E-3</v>
      </c>
      <c r="X901" s="1"/>
    </row>
    <row r="902" spans="1:24" x14ac:dyDescent="0.3">
      <c r="A902" s="7"/>
      <c r="B902">
        <f t="shared" si="209"/>
        <v>84.799999999999457</v>
      </c>
      <c r="C902">
        <f t="shared" si="210"/>
        <v>0</v>
      </c>
      <c r="D902">
        <f t="shared" si="211"/>
        <v>1176.2747803310458</v>
      </c>
      <c r="E902">
        <f t="shared" si="212"/>
        <v>-484.8505313587176</v>
      </c>
      <c r="F902">
        <f t="shared" si="213"/>
        <v>0</v>
      </c>
      <c r="G902">
        <f t="shared" si="214"/>
        <v>1793.9469660275208</v>
      </c>
      <c r="H902">
        <f t="shared" si="215"/>
        <v>4352.2166872255311</v>
      </c>
      <c r="I902">
        <f t="shared" si="216"/>
        <v>4707.4447218723371</v>
      </c>
      <c r="J902" s="41">
        <f t="shared" si="217"/>
        <v>1272.282357262601</v>
      </c>
      <c r="K902">
        <f t="shared" si="218"/>
        <v>1.7759125257904236</v>
      </c>
      <c r="L902">
        <f t="shared" si="219"/>
        <v>0</v>
      </c>
      <c r="M902" s="41">
        <f t="shared" si="220"/>
        <v>1.7759125257904236</v>
      </c>
      <c r="N902" s="5">
        <f t="shared" si="221"/>
        <v>-1.1873290283581064E-7</v>
      </c>
      <c r="O902" s="4">
        <f>SUM($N$54:N902)*0.1+$O$30</f>
        <v>-7.4232442215845117E-6</v>
      </c>
      <c r="P902" s="4">
        <f>SUM($O$235:O902)</f>
        <v>2.8628637356901867E-4</v>
      </c>
      <c r="Q902" s="5">
        <f t="shared" si="222"/>
        <v>-2.8805273000295328E-7</v>
      </c>
      <c r="R902" s="4">
        <f>SUM($Q$54:Q902)*0.1+$O$8</f>
        <v>-9.0129674745845938E-5</v>
      </c>
      <c r="S902" s="4">
        <f>SUM($R$235:R902)</f>
        <v>3.0916909650240592E-3</v>
      </c>
      <c r="T902">
        <f t="shared" si="223"/>
        <v>9.043485403629105E-5</v>
      </c>
      <c r="U902">
        <f t="shared" si="224"/>
        <v>3.1049175368925174E-3</v>
      </c>
      <c r="X902" s="1"/>
    </row>
    <row r="903" spans="1:24" x14ac:dyDescent="0.3">
      <c r="A903" s="7"/>
      <c r="B903">
        <f t="shared" si="209"/>
        <v>84.899999999999451</v>
      </c>
      <c r="C903">
        <f t="shared" si="210"/>
        <v>0</v>
      </c>
      <c r="D903">
        <f t="shared" si="211"/>
        <v>1176.2747803310458</v>
      </c>
      <c r="E903">
        <f t="shared" si="212"/>
        <v>-484.8505313587176</v>
      </c>
      <c r="F903">
        <f t="shared" si="213"/>
        <v>0</v>
      </c>
      <c r="G903">
        <f t="shared" si="214"/>
        <v>1745.4619128916493</v>
      </c>
      <c r="H903">
        <f t="shared" si="215"/>
        <v>4234.5892091924252</v>
      </c>
      <c r="I903">
        <f t="shared" si="216"/>
        <v>4580.2164861460751</v>
      </c>
      <c r="J903" s="41">
        <f t="shared" si="217"/>
        <v>1272.282357262601</v>
      </c>
      <c r="K903">
        <f t="shared" si="218"/>
        <v>1.7279148899582564</v>
      </c>
      <c r="L903">
        <f t="shared" si="219"/>
        <v>0</v>
      </c>
      <c r="M903" s="41">
        <f t="shared" si="220"/>
        <v>1.7279148899582564</v>
      </c>
      <c r="N903" s="5">
        <f t="shared" si="221"/>
        <v>-1.1552390546187031E-7</v>
      </c>
      <c r="O903" s="4">
        <f>SUM($N$54:N903)*0.1+$O$30</f>
        <v>-7.4347966121306992E-6</v>
      </c>
      <c r="P903" s="4">
        <f>SUM($O$235:O903)</f>
        <v>2.7885157695688796E-4</v>
      </c>
      <c r="Q903" s="5">
        <f t="shared" si="222"/>
        <v>-2.8026752108395564E-7</v>
      </c>
      <c r="R903" s="4">
        <f>SUM($Q$54:Q903)*0.1+$O$8</f>
        <v>-9.0157701497954341E-5</v>
      </c>
      <c r="S903" s="4">
        <f>SUM($R$235:R903)</f>
        <v>3.0015332635261048E-3</v>
      </c>
      <c r="T903">
        <f t="shared" si="223"/>
        <v>9.0463734944219433E-5</v>
      </c>
      <c r="U903">
        <f t="shared" si="224"/>
        <v>3.01445851423187E-3</v>
      </c>
      <c r="X903" s="1"/>
    </row>
    <row r="904" spans="1:24" x14ac:dyDescent="0.3">
      <c r="A904" s="7"/>
      <c r="B904">
        <f t="shared" si="209"/>
        <v>84.999999999999446</v>
      </c>
      <c r="C904">
        <f t="shared" si="210"/>
        <v>0</v>
      </c>
      <c r="D904">
        <f t="shared" si="211"/>
        <v>1176.2747803310458</v>
      </c>
      <c r="E904">
        <f t="shared" si="212"/>
        <v>-484.8505313587176</v>
      </c>
      <c r="F904">
        <f t="shared" si="213"/>
        <v>0</v>
      </c>
      <c r="G904">
        <f t="shared" si="214"/>
        <v>1696.9768597557813</v>
      </c>
      <c r="H904">
        <f t="shared" si="215"/>
        <v>4116.9617311593174</v>
      </c>
      <c r="I904">
        <f t="shared" si="216"/>
        <v>4452.988250419814</v>
      </c>
      <c r="J904" s="41">
        <f t="shared" si="217"/>
        <v>1272.282357262601</v>
      </c>
      <c r="K904">
        <f t="shared" si="218"/>
        <v>1.6799172541260896</v>
      </c>
      <c r="L904">
        <f t="shared" si="219"/>
        <v>0</v>
      </c>
      <c r="M904" s="41">
        <f t="shared" si="220"/>
        <v>1.6799172541260896</v>
      </c>
      <c r="N904" s="5">
        <f t="shared" si="221"/>
        <v>-1.1231490808793021E-7</v>
      </c>
      <c r="O904" s="4">
        <f>SUM($N$54:N904)*0.1+$O$30</f>
        <v>-7.4460281029394926E-6</v>
      </c>
      <c r="P904" s="4">
        <f>SUM($O$235:O904)</f>
        <v>2.7140554885394846E-4</v>
      </c>
      <c r="Q904" s="5">
        <f t="shared" si="222"/>
        <v>-2.724823121649579E-7</v>
      </c>
      <c r="R904" s="4">
        <f>SUM($Q$54:Q904)*0.1+$O$8</f>
        <v>-9.0184949729170839E-5</v>
      </c>
      <c r="S904" s="4">
        <f>SUM($R$235:R904)</f>
        <v>2.911348313796934E-3</v>
      </c>
      <c r="T904">
        <f t="shared" si="223"/>
        <v>9.0491814503649095E-5</v>
      </c>
      <c r="U904">
        <f t="shared" si="224"/>
        <v>2.9239716100189759E-3</v>
      </c>
      <c r="X904" s="1"/>
    </row>
    <row r="905" spans="1:24" x14ac:dyDescent="0.3">
      <c r="A905" s="7"/>
      <c r="B905">
        <f t="shared" si="209"/>
        <v>85.09999999999944</v>
      </c>
      <c r="C905">
        <f t="shared" si="210"/>
        <v>0</v>
      </c>
      <c r="D905">
        <f t="shared" si="211"/>
        <v>1176.2747803310458</v>
      </c>
      <c r="E905">
        <f t="shared" si="212"/>
        <v>-484.8505313587176</v>
      </c>
      <c r="F905">
        <f t="shared" si="213"/>
        <v>0</v>
      </c>
      <c r="G905">
        <f t="shared" si="214"/>
        <v>1648.4918066199134</v>
      </c>
      <c r="H905">
        <f t="shared" si="215"/>
        <v>3999.3342531262388</v>
      </c>
      <c r="I905">
        <f t="shared" si="216"/>
        <v>4325.7600146935793</v>
      </c>
      <c r="J905" s="41">
        <f t="shared" si="217"/>
        <v>1272.282357262601</v>
      </c>
      <c r="K905">
        <f t="shared" si="218"/>
        <v>1.6319196182939328</v>
      </c>
      <c r="L905">
        <f t="shared" si="219"/>
        <v>0</v>
      </c>
      <c r="M905" s="41">
        <f t="shared" si="220"/>
        <v>1.6319196182939328</v>
      </c>
      <c r="N905" s="5">
        <f t="shared" si="221"/>
        <v>-1.0910591071399011E-7</v>
      </c>
      <c r="O905" s="4">
        <f>SUM($N$54:N905)*0.1+$O$30</f>
        <v>-7.4569386940108917E-6</v>
      </c>
      <c r="P905" s="4">
        <f>SUM($O$235:O905)</f>
        <v>2.6394861015993756E-4</v>
      </c>
      <c r="Q905" s="5">
        <f t="shared" si="222"/>
        <v>-2.6469710324596202E-7</v>
      </c>
      <c r="R905" s="4">
        <f>SUM($Q$54:Q905)*0.1+$O$8</f>
        <v>-9.0211419439495432E-5</v>
      </c>
      <c r="S905" s="4">
        <f>SUM($R$235:R905)</f>
        <v>2.8211368943574385E-3</v>
      </c>
      <c r="T905">
        <f t="shared" si="223"/>
        <v>9.0519092637823158E-5</v>
      </c>
      <c r="U905">
        <f t="shared" si="224"/>
        <v>2.8334576484412284E-3</v>
      </c>
      <c r="X905" s="1"/>
    </row>
    <row r="906" spans="1:24" x14ac:dyDescent="0.3">
      <c r="A906" s="7"/>
      <c r="B906">
        <f t="shared" si="209"/>
        <v>85.199999999999434</v>
      </c>
      <c r="C906">
        <f t="shared" si="210"/>
        <v>0</v>
      </c>
      <c r="D906">
        <f t="shared" si="211"/>
        <v>1176.2747803310458</v>
      </c>
      <c r="E906">
        <f t="shared" si="212"/>
        <v>-484.8505313587176</v>
      </c>
      <c r="F906">
        <f t="shared" si="213"/>
        <v>0</v>
      </c>
      <c r="G906">
        <f t="shared" si="214"/>
        <v>1600.0067534840418</v>
      </c>
      <c r="H906">
        <f t="shared" si="215"/>
        <v>3881.706775093131</v>
      </c>
      <c r="I906">
        <f t="shared" si="216"/>
        <v>4198.5317789673163</v>
      </c>
      <c r="J906" s="41">
        <f t="shared" si="217"/>
        <v>1272.282357262601</v>
      </c>
      <c r="K906">
        <f t="shared" si="218"/>
        <v>1.5839219824617656</v>
      </c>
      <c r="L906">
        <f t="shared" si="219"/>
        <v>0</v>
      </c>
      <c r="M906" s="41">
        <f t="shared" si="220"/>
        <v>1.5839219824617656</v>
      </c>
      <c r="N906" s="5">
        <f t="shared" si="221"/>
        <v>-1.0589691334004977E-7</v>
      </c>
      <c r="O906" s="4">
        <f>SUM($N$54:N906)*0.1+$O$30</f>
        <v>-7.4675283853448966E-6</v>
      </c>
      <c r="P906" s="4">
        <f>SUM($O$235:O906)</f>
        <v>2.5648108177459266E-4</v>
      </c>
      <c r="Q906" s="5">
        <f t="shared" si="222"/>
        <v>-2.5691189432696428E-7</v>
      </c>
      <c r="R906" s="4">
        <f>SUM($Q$54:Q906)*0.1+$O$8</f>
        <v>-9.0237110628928121E-5</v>
      </c>
      <c r="S906" s="4">
        <f>SUM($R$235:R906)</f>
        <v>2.7308997837285102E-3</v>
      </c>
      <c r="T906">
        <f t="shared" si="223"/>
        <v>9.0545569272291532E-5</v>
      </c>
      <c r="U906">
        <f t="shared" si="224"/>
        <v>2.7429174566648354E-3</v>
      </c>
      <c r="X906" s="1"/>
    </row>
    <row r="907" spans="1:24" x14ac:dyDescent="0.3">
      <c r="A907" s="7"/>
      <c r="B907">
        <f t="shared" si="209"/>
        <v>85.299999999999429</v>
      </c>
      <c r="C907">
        <f t="shared" si="210"/>
        <v>0</v>
      </c>
      <c r="D907">
        <f t="shared" si="211"/>
        <v>1176.2747803310458</v>
      </c>
      <c r="E907">
        <f t="shared" si="212"/>
        <v>-484.8505313587176</v>
      </c>
      <c r="F907">
        <f t="shared" si="213"/>
        <v>0</v>
      </c>
      <c r="G907">
        <f t="shared" si="214"/>
        <v>1551.5217003481739</v>
      </c>
      <c r="H907">
        <f t="shared" si="215"/>
        <v>3764.0792970600232</v>
      </c>
      <c r="I907">
        <f t="shared" si="216"/>
        <v>4071.3035432410547</v>
      </c>
      <c r="J907" s="41">
        <f t="shared" si="217"/>
        <v>1272.282357262601</v>
      </c>
      <c r="K907">
        <f t="shared" si="218"/>
        <v>1.5359243466295986</v>
      </c>
      <c r="L907">
        <f t="shared" si="219"/>
        <v>0</v>
      </c>
      <c r="M907" s="41">
        <f t="shared" si="220"/>
        <v>1.5359243466295986</v>
      </c>
      <c r="N907" s="5">
        <f t="shared" si="221"/>
        <v>-1.0268791596610967E-7</v>
      </c>
      <c r="O907" s="4">
        <f>SUM($N$54:N907)*0.1+$O$30</f>
        <v>-7.4777971769415073E-6</v>
      </c>
      <c r="P907" s="4">
        <f>SUM($O$235:O907)</f>
        <v>2.4900328459765114E-4</v>
      </c>
      <c r="Q907" s="5">
        <f t="shared" si="222"/>
        <v>-2.4912668540796654E-7</v>
      </c>
      <c r="R907" s="4">
        <f>SUM($Q$54:Q907)*0.1+$O$8</f>
        <v>-9.0262023297468959E-5</v>
      </c>
      <c r="S907" s="4">
        <f>SUM($R$235:R907)</f>
        <v>2.6406377604310414E-3</v>
      </c>
      <c r="T907">
        <f t="shared" si="223"/>
        <v>9.057124433490082E-5</v>
      </c>
      <c r="U907">
        <f t="shared" si="224"/>
        <v>2.6523518653366268E-3</v>
      </c>
      <c r="X907" s="1"/>
    </row>
    <row r="908" spans="1:24" x14ac:dyDescent="0.3">
      <c r="A908" s="7"/>
      <c r="B908">
        <f t="shared" si="209"/>
        <v>85.399999999999423</v>
      </c>
      <c r="C908">
        <f t="shared" si="210"/>
        <v>0</v>
      </c>
      <c r="D908">
        <f t="shared" si="211"/>
        <v>1176.2747803310458</v>
      </c>
      <c r="E908">
        <f t="shared" si="212"/>
        <v>-484.8505313587176</v>
      </c>
      <c r="F908">
        <f t="shared" si="213"/>
        <v>0</v>
      </c>
      <c r="G908">
        <f t="shared" si="214"/>
        <v>1503.036647212306</v>
      </c>
      <c r="H908">
        <f t="shared" si="215"/>
        <v>3646.4518190269155</v>
      </c>
      <c r="I908">
        <f t="shared" si="216"/>
        <v>3944.0753075147932</v>
      </c>
      <c r="J908" s="41">
        <f t="shared" si="217"/>
        <v>1272.282357262601</v>
      </c>
      <c r="K908">
        <f t="shared" si="218"/>
        <v>1.4879267107974317</v>
      </c>
      <c r="L908">
        <f t="shared" si="219"/>
        <v>0</v>
      </c>
      <c r="M908" s="41">
        <f t="shared" si="220"/>
        <v>1.4879267107974317</v>
      </c>
      <c r="N908" s="5">
        <f t="shared" si="221"/>
        <v>-9.9478918592169568E-8</v>
      </c>
      <c r="O908" s="4">
        <f>SUM($N$54:N908)*0.1+$O$30</f>
        <v>-7.4877450688007256E-6</v>
      </c>
      <c r="P908" s="4">
        <f>SUM($O$235:O908)</f>
        <v>2.4151553952885042E-4</v>
      </c>
      <c r="Q908" s="5">
        <f t="shared" si="222"/>
        <v>-2.4134147648896874E-7</v>
      </c>
      <c r="R908" s="4">
        <f>SUM($Q$54:Q908)*0.1+$O$8</f>
        <v>-9.0286157445117839E-5</v>
      </c>
      <c r="S908" s="4">
        <f>SUM($R$235:R908)</f>
        <v>2.5503516029859235E-3</v>
      </c>
      <c r="T908">
        <f t="shared" si="223"/>
        <v>9.0596117755784424E-5</v>
      </c>
      <c r="U908">
        <f t="shared" si="224"/>
        <v>2.5617617091928712E-3</v>
      </c>
      <c r="X908" s="1"/>
    </row>
    <row r="909" spans="1:24" x14ac:dyDescent="0.3">
      <c r="A909" s="7"/>
      <c r="B909">
        <f t="shared" si="209"/>
        <v>85.499999999999417</v>
      </c>
      <c r="C909">
        <f t="shared" si="210"/>
        <v>0</v>
      </c>
      <c r="D909">
        <f t="shared" si="211"/>
        <v>1176.2747803310458</v>
      </c>
      <c r="E909">
        <f t="shared" si="212"/>
        <v>-484.8505313587176</v>
      </c>
      <c r="F909">
        <f t="shared" si="213"/>
        <v>0</v>
      </c>
      <c r="G909">
        <f t="shared" si="214"/>
        <v>1454.5515940764381</v>
      </c>
      <c r="H909">
        <f t="shared" si="215"/>
        <v>3528.8243409938696</v>
      </c>
      <c r="I909">
        <f t="shared" si="216"/>
        <v>3816.8470717885889</v>
      </c>
      <c r="J909" s="41">
        <f t="shared" si="217"/>
        <v>1272.282357262601</v>
      </c>
      <c r="K909">
        <f t="shared" si="218"/>
        <v>1.4399290749652864</v>
      </c>
      <c r="L909">
        <f t="shared" si="219"/>
        <v>0</v>
      </c>
      <c r="M909" s="41">
        <f t="shared" si="220"/>
        <v>1.4399290749652864</v>
      </c>
      <c r="N909" s="5">
        <f t="shared" si="221"/>
        <v>-9.6269921218229468E-8</v>
      </c>
      <c r="O909" s="4">
        <f>SUM($N$54:N909)*0.1+$O$30</f>
        <v>-7.4973720609225479E-6</v>
      </c>
      <c r="P909" s="4">
        <f>SUM($O$235:O909)</f>
        <v>2.3401816746792788E-4</v>
      </c>
      <c r="Q909" s="5">
        <f t="shared" si="222"/>
        <v>-2.3355626756997508E-7</v>
      </c>
      <c r="R909" s="4">
        <f>SUM($Q$54:Q909)*0.1+$O$8</f>
        <v>-9.0309513071874814E-5</v>
      </c>
      <c r="S909" s="4">
        <f>SUM($R$235:R909)</f>
        <v>2.4600420899140488E-3</v>
      </c>
      <c r="T909">
        <f t="shared" si="223"/>
        <v>9.0620189467353424E-5</v>
      </c>
      <c r="U909">
        <f t="shared" si="224"/>
        <v>2.4711478278026445E-3</v>
      </c>
      <c r="X909" s="1"/>
    </row>
    <row r="910" spans="1:24" x14ac:dyDescent="0.3">
      <c r="A910" s="7"/>
      <c r="B910">
        <f t="shared" si="209"/>
        <v>85.599999999999412</v>
      </c>
      <c r="C910">
        <f t="shared" si="210"/>
        <v>0</v>
      </c>
      <c r="D910">
        <f t="shared" si="211"/>
        <v>1176.2747803310458</v>
      </c>
      <c r="E910">
        <f t="shared" si="212"/>
        <v>-484.8505313587176</v>
      </c>
      <c r="F910">
        <f t="shared" si="213"/>
        <v>0</v>
      </c>
      <c r="G910">
        <f t="shared" si="214"/>
        <v>1406.0665409405665</v>
      </c>
      <c r="H910">
        <f t="shared" si="215"/>
        <v>3411.1968629607618</v>
      </c>
      <c r="I910">
        <f t="shared" si="216"/>
        <v>3689.618836062326</v>
      </c>
      <c r="J910" s="41">
        <f t="shared" si="217"/>
        <v>1272.282357262601</v>
      </c>
      <c r="K910">
        <f t="shared" si="218"/>
        <v>1.391931439133119</v>
      </c>
      <c r="L910">
        <f t="shared" si="219"/>
        <v>0</v>
      </c>
      <c r="M910" s="41">
        <f t="shared" si="220"/>
        <v>1.391931439133119</v>
      </c>
      <c r="N910" s="5">
        <f t="shared" si="221"/>
        <v>-9.306092384428913E-8</v>
      </c>
      <c r="O910" s="4">
        <f>SUM($N$54:N910)*0.1+$O$30</f>
        <v>-7.5066781533069761E-6</v>
      </c>
      <c r="P910" s="4">
        <f>SUM($O$235:O910)</f>
        <v>2.265114893146209E-4</v>
      </c>
      <c r="Q910" s="5">
        <f t="shared" si="222"/>
        <v>-2.2577105865097731E-7</v>
      </c>
      <c r="R910" s="4">
        <f>SUM($Q$54:Q910)*0.1+$O$8</f>
        <v>-9.0332090177739938E-5</v>
      </c>
      <c r="S910" s="4">
        <f>SUM($R$235:R910)</f>
        <v>2.3697099997363087E-3</v>
      </c>
      <c r="T910">
        <f t="shared" si="223"/>
        <v>9.0643459404287282E-5</v>
      </c>
      <c r="U910">
        <f t="shared" si="224"/>
        <v>2.3805110664816883E-3</v>
      </c>
      <c r="X910" s="1"/>
    </row>
    <row r="911" spans="1:24" x14ac:dyDescent="0.3">
      <c r="A911" s="7"/>
      <c r="B911">
        <f t="shared" si="209"/>
        <v>85.699999999999406</v>
      </c>
      <c r="C911">
        <f t="shared" si="210"/>
        <v>0</v>
      </c>
      <c r="D911">
        <f t="shared" si="211"/>
        <v>1176.2747803310458</v>
      </c>
      <c r="E911">
        <f t="shared" si="212"/>
        <v>-484.8505313587176</v>
      </c>
      <c r="F911">
        <f t="shared" si="213"/>
        <v>0</v>
      </c>
      <c r="G911">
        <f t="shared" si="214"/>
        <v>1357.5814878046986</v>
      </c>
      <c r="H911">
        <f t="shared" si="215"/>
        <v>3293.569384927654</v>
      </c>
      <c r="I911">
        <f t="shared" si="216"/>
        <v>3562.3906003360644</v>
      </c>
      <c r="J911" s="41">
        <f t="shared" si="217"/>
        <v>1272.282357262601</v>
      </c>
      <c r="K911">
        <f t="shared" si="218"/>
        <v>1.3439338033009522</v>
      </c>
      <c r="L911">
        <f t="shared" si="219"/>
        <v>0</v>
      </c>
      <c r="M911" s="41">
        <f t="shared" si="220"/>
        <v>1.3439338033009522</v>
      </c>
      <c r="N911" s="5">
        <f t="shared" si="221"/>
        <v>-8.985192647034903E-8</v>
      </c>
      <c r="O911" s="4">
        <f>SUM($N$54:N911)*0.1+$O$30</f>
        <v>-7.51566334595401E-6</v>
      </c>
      <c r="P911" s="4">
        <f>SUM($O$235:O911)</f>
        <v>2.189958259686669E-4</v>
      </c>
      <c r="Q911" s="5">
        <f t="shared" si="222"/>
        <v>-2.1798584973197955E-7</v>
      </c>
      <c r="R911" s="4">
        <f>SUM($Q$54:Q911)*0.1+$O$8</f>
        <v>-9.0353888762713104E-5</v>
      </c>
      <c r="S911" s="4">
        <f>SUM($R$235:R911)</f>
        <v>2.2793561109735955E-3</v>
      </c>
      <c r="T911">
        <f t="shared" si="223"/>
        <v>9.0665927503524993E-5</v>
      </c>
      <c r="U911">
        <f t="shared" si="224"/>
        <v>2.2898522774241078E-3</v>
      </c>
      <c r="X911" s="1"/>
    </row>
    <row r="912" spans="1:24" x14ac:dyDescent="0.3">
      <c r="A912" s="7"/>
      <c r="B912">
        <f t="shared" si="209"/>
        <v>85.7999999999994</v>
      </c>
      <c r="C912">
        <f t="shared" si="210"/>
        <v>0</v>
      </c>
      <c r="D912">
        <f t="shared" si="211"/>
        <v>1176.2747803310458</v>
      </c>
      <c r="E912">
        <f t="shared" si="212"/>
        <v>-484.8505313587176</v>
      </c>
      <c r="F912">
        <f t="shared" si="213"/>
        <v>0</v>
      </c>
      <c r="G912">
        <f t="shared" si="214"/>
        <v>1309.0964346688306</v>
      </c>
      <c r="H912">
        <f t="shared" si="215"/>
        <v>3175.9419068945463</v>
      </c>
      <c r="I912">
        <f t="shared" si="216"/>
        <v>3435.1623646098028</v>
      </c>
      <c r="J912" s="41">
        <f t="shared" si="217"/>
        <v>1272.282357262601</v>
      </c>
      <c r="K912">
        <f t="shared" si="218"/>
        <v>1.2959361674687853</v>
      </c>
      <c r="L912">
        <f t="shared" si="219"/>
        <v>0</v>
      </c>
      <c r="M912" s="41">
        <f t="shared" si="220"/>
        <v>1.2959361674687853</v>
      </c>
      <c r="N912" s="5">
        <f t="shared" si="221"/>
        <v>-8.664292909640893E-8</v>
      </c>
      <c r="O912" s="4">
        <f>SUM($N$54:N912)*0.1+$O$30</f>
        <v>-7.5243276388636515E-6</v>
      </c>
      <c r="P912" s="4">
        <f>SUM($O$235:O912)</f>
        <v>2.1147149832980325E-4</v>
      </c>
      <c r="Q912" s="5">
        <f t="shared" si="222"/>
        <v>-2.1020064081298178E-7</v>
      </c>
      <c r="R912" s="4">
        <f>SUM($Q$54:Q912)*0.1+$O$8</f>
        <v>-9.0374908826794419E-5</v>
      </c>
      <c r="S912" s="4">
        <f>SUM($R$235:R912)</f>
        <v>2.188981202146801E-3</v>
      </c>
      <c r="T912">
        <f t="shared" si="223"/>
        <v>9.068759370425688E-5</v>
      </c>
      <c r="U912">
        <f t="shared" si="224"/>
        <v>2.1991723211149021E-3</v>
      </c>
      <c r="X912" s="1"/>
    </row>
    <row r="913" spans="1:24" x14ac:dyDescent="0.3">
      <c r="A913" s="7"/>
      <c r="B913">
        <f t="shared" si="209"/>
        <v>85.899999999999395</v>
      </c>
      <c r="C913">
        <f t="shared" si="210"/>
        <v>0</v>
      </c>
      <c r="D913">
        <f t="shared" si="211"/>
        <v>1176.2747803310458</v>
      </c>
      <c r="E913">
        <f t="shared" si="212"/>
        <v>-484.8505313587176</v>
      </c>
      <c r="F913">
        <f t="shared" si="213"/>
        <v>0</v>
      </c>
      <c r="G913">
        <f t="shared" si="214"/>
        <v>1260.6113815329627</v>
      </c>
      <c r="H913">
        <f t="shared" si="215"/>
        <v>3058.3144288614676</v>
      </c>
      <c r="I913">
        <f t="shared" si="216"/>
        <v>3307.9341288835681</v>
      </c>
      <c r="J913" s="41">
        <f t="shared" si="217"/>
        <v>1272.282357262601</v>
      </c>
      <c r="K913">
        <f t="shared" si="218"/>
        <v>1.2479385316366285</v>
      </c>
      <c r="L913">
        <f t="shared" si="219"/>
        <v>0</v>
      </c>
      <c r="M913" s="41">
        <f t="shared" si="220"/>
        <v>1.2479385316366285</v>
      </c>
      <c r="N913" s="5">
        <f t="shared" si="221"/>
        <v>-8.343393172246883E-8</v>
      </c>
      <c r="O913" s="4">
        <f>SUM($N$54:N913)*0.1+$O$30</f>
        <v>-7.5326710320358988E-6</v>
      </c>
      <c r="P913" s="4">
        <f>SUM($O$235:O913)</f>
        <v>2.0393882729776734E-4</v>
      </c>
      <c r="Q913" s="5">
        <f t="shared" si="222"/>
        <v>-2.0241543189398595E-7</v>
      </c>
      <c r="R913" s="4">
        <f>SUM($Q$54:Q913)*0.1+$O$8</f>
        <v>-9.039515036998383E-5</v>
      </c>
      <c r="S913" s="4">
        <f>SUM($R$235:R913)</f>
        <v>2.0985860517768171E-3</v>
      </c>
      <c r="T913">
        <f t="shared" si="223"/>
        <v>9.0708457947916079E-5</v>
      </c>
      <c r="U913">
        <f t="shared" si="224"/>
        <v>2.108472068108041E-3</v>
      </c>
      <c r="X913" s="1"/>
    </row>
    <row r="914" spans="1:24" x14ac:dyDescent="0.3">
      <c r="A914" s="7"/>
      <c r="B914">
        <f t="shared" si="209"/>
        <v>85.999999999999389</v>
      </c>
      <c r="C914">
        <f t="shared" si="210"/>
        <v>0</v>
      </c>
      <c r="D914">
        <f t="shared" si="211"/>
        <v>1176.2747803310458</v>
      </c>
      <c r="E914">
        <f t="shared" si="212"/>
        <v>-484.8505313587176</v>
      </c>
      <c r="F914">
        <f t="shared" si="213"/>
        <v>0</v>
      </c>
      <c r="G914">
        <f t="shared" si="214"/>
        <v>1212.1263283970911</v>
      </c>
      <c r="H914">
        <f t="shared" si="215"/>
        <v>2940.6869508283598</v>
      </c>
      <c r="I914">
        <f t="shared" si="216"/>
        <v>3180.7058931573051</v>
      </c>
      <c r="J914" s="41">
        <f t="shared" si="217"/>
        <v>1272.282357262601</v>
      </c>
      <c r="K914">
        <f t="shared" si="218"/>
        <v>1.1999408958044611</v>
      </c>
      <c r="L914">
        <f t="shared" si="219"/>
        <v>0</v>
      </c>
      <c r="M914" s="41">
        <f t="shared" si="220"/>
        <v>1.1999408958044611</v>
      </c>
      <c r="N914" s="5">
        <f t="shared" si="221"/>
        <v>-8.0224934348528492E-8</v>
      </c>
      <c r="O914" s="4">
        <f>SUM($N$54:N914)*0.1+$O$30</f>
        <v>-7.5406935254707519E-6</v>
      </c>
      <c r="P914" s="4">
        <f>SUM($O$235:O914)</f>
        <v>1.963981337722966E-4</v>
      </c>
      <c r="Q914" s="5">
        <f t="shared" si="222"/>
        <v>-1.9463022297498818E-7</v>
      </c>
      <c r="R914" s="4">
        <f>SUM($Q$54:Q914)*0.1+$O$8</f>
        <v>-9.0414613392281336E-5</v>
      </c>
      <c r="S914" s="4">
        <f>SUM($R$235:R914)</f>
        <v>2.0081714383845357E-3</v>
      </c>
      <c r="T914">
        <f t="shared" si="223"/>
        <v>9.0728520178170967E-5</v>
      </c>
      <c r="U914">
        <f t="shared" si="224"/>
        <v>2.0177524012853151E-3</v>
      </c>
      <c r="X914" s="1"/>
    </row>
    <row r="915" spans="1:24" x14ac:dyDescent="0.3">
      <c r="A915" s="7"/>
      <c r="B915">
        <f t="shared" si="209"/>
        <v>86.099999999999383</v>
      </c>
      <c r="C915">
        <f t="shared" si="210"/>
        <v>0</v>
      </c>
      <c r="D915">
        <f t="shared" si="211"/>
        <v>1176.2747803310458</v>
      </c>
      <c r="E915">
        <f t="shared" si="212"/>
        <v>-484.8505313587176</v>
      </c>
      <c r="F915">
        <f t="shared" si="213"/>
        <v>0</v>
      </c>
      <c r="G915">
        <f t="shared" si="214"/>
        <v>1163.6412752612232</v>
      </c>
      <c r="H915">
        <f t="shared" si="215"/>
        <v>2823.0594727952521</v>
      </c>
      <c r="I915">
        <f t="shared" si="216"/>
        <v>3053.4776574310436</v>
      </c>
      <c r="J915" s="41">
        <f t="shared" si="217"/>
        <v>1272.282357262601</v>
      </c>
      <c r="K915">
        <f t="shared" si="218"/>
        <v>1.1519432599722943</v>
      </c>
      <c r="L915">
        <f t="shared" si="219"/>
        <v>0</v>
      </c>
      <c r="M915" s="41">
        <f t="shared" si="220"/>
        <v>1.1519432599722943</v>
      </c>
      <c r="N915" s="5">
        <f t="shared" si="221"/>
        <v>-7.7015936974588392E-8</v>
      </c>
      <c r="O915" s="4">
        <f>SUM($N$54:N915)*0.1+$O$30</f>
        <v>-7.5483951191682108E-6</v>
      </c>
      <c r="P915" s="4">
        <f>SUM($O$235:O915)</f>
        <v>1.8884973865312838E-4</v>
      </c>
      <c r="Q915" s="5">
        <f t="shared" si="222"/>
        <v>-1.8684501405599041E-7</v>
      </c>
      <c r="R915" s="4">
        <f>SUM($Q$54:Q915)*0.1+$O$8</f>
        <v>-9.0433297893686938E-5</v>
      </c>
      <c r="S915" s="4">
        <f>SUM($R$235:R915)</f>
        <v>1.9177381404908488E-3</v>
      </c>
      <c r="T915">
        <f t="shared" si="223"/>
        <v>9.0747780340917457E-5</v>
      </c>
      <c r="U915">
        <f t="shared" si="224"/>
        <v>1.9270142187546653E-3</v>
      </c>
      <c r="X915" s="1"/>
    </row>
    <row r="916" spans="1:24" x14ac:dyDescent="0.3">
      <c r="A916" s="7"/>
      <c r="B916">
        <f t="shared" si="209"/>
        <v>86.199999999999378</v>
      </c>
      <c r="C916">
        <f t="shared" si="210"/>
        <v>0</v>
      </c>
      <c r="D916">
        <f t="shared" si="211"/>
        <v>1176.2747803310458</v>
      </c>
      <c r="E916">
        <f t="shared" si="212"/>
        <v>-484.8505313587176</v>
      </c>
      <c r="F916">
        <f t="shared" si="213"/>
        <v>0</v>
      </c>
      <c r="G916">
        <f t="shared" si="214"/>
        <v>1115.1562221253516</v>
      </c>
      <c r="H916">
        <f t="shared" si="215"/>
        <v>2705.4319947621443</v>
      </c>
      <c r="I916">
        <f t="shared" si="216"/>
        <v>2926.2494217047802</v>
      </c>
      <c r="J916" s="41">
        <f t="shared" si="217"/>
        <v>1272.282357262601</v>
      </c>
      <c r="K916">
        <f t="shared" si="218"/>
        <v>1.1039456241401266</v>
      </c>
      <c r="L916">
        <f t="shared" si="219"/>
        <v>0</v>
      </c>
      <c r="M916" s="41">
        <f t="shared" si="220"/>
        <v>1.1039456241401266</v>
      </c>
      <c r="N916" s="5">
        <f t="shared" si="221"/>
        <v>-7.3806939600648054E-8</v>
      </c>
      <c r="O916" s="4">
        <f>SUM($N$54:N916)*0.1+$O$30</f>
        <v>-7.5557758131282755E-6</v>
      </c>
      <c r="P916" s="4">
        <f>SUM($O$235:O916)</f>
        <v>1.812939628400001E-4</v>
      </c>
      <c r="Q916" s="5">
        <f t="shared" si="222"/>
        <v>-1.7905980513699265E-7</v>
      </c>
      <c r="R916" s="4">
        <f>SUM($Q$54:Q916)*0.1+$O$8</f>
        <v>-9.0451203874200635E-5</v>
      </c>
      <c r="S916" s="4">
        <f>SUM($R$235:R916)</f>
        <v>1.8272869366166482E-3</v>
      </c>
      <c r="T916">
        <f t="shared" si="223"/>
        <v>9.076623838427184E-5</v>
      </c>
      <c r="U916">
        <f t="shared" si="224"/>
        <v>1.8362584376095011E-3</v>
      </c>
      <c r="X916" s="1"/>
    </row>
    <row r="917" spans="1:24" x14ac:dyDescent="0.3">
      <c r="A917" s="7"/>
      <c r="B917">
        <f t="shared" si="209"/>
        <v>86.299999999999372</v>
      </c>
      <c r="C917">
        <f t="shared" si="210"/>
        <v>0</v>
      </c>
      <c r="D917">
        <f t="shared" si="211"/>
        <v>1176.2747803310458</v>
      </c>
      <c r="E917">
        <f t="shared" si="212"/>
        <v>-484.8505313587176</v>
      </c>
      <c r="F917">
        <f t="shared" si="213"/>
        <v>0</v>
      </c>
      <c r="G917">
        <f t="shared" si="214"/>
        <v>1066.6711689894837</v>
      </c>
      <c r="H917">
        <f t="shared" si="215"/>
        <v>2587.8045167290402</v>
      </c>
      <c r="I917">
        <f t="shared" si="216"/>
        <v>2799.0211859785222</v>
      </c>
      <c r="J917" s="41">
        <f t="shared" si="217"/>
        <v>1272.282357262601</v>
      </c>
      <c r="K917">
        <f t="shared" si="218"/>
        <v>1.0559479883079612</v>
      </c>
      <c r="L917">
        <f t="shared" si="219"/>
        <v>0</v>
      </c>
      <c r="M917" s="41">
        <f t="shared" si="220"/>
        <v>1.0559479883079612</v>
      </c>
      <c r="N917" s="5">
        <f t="shared" si="221"/>
        <v>-7.0597942226707954E-8</v>
      </c>
      <c r="O917" s="4">
        <f>SUM($N$54:N917)*0.1+$O$30</f>
        <v>-7.562835607350946E-6</v>
      </c>
      <c r="P917" s="4">
        <f>SUM($O$235:O917)</f>
        <v>1.7373112723264916E-4</v>
      </c>
      <c r="Q917" s="5">
        <f t="shared" si="222"/>
        <v>-1.7127459621799512E-7</v>
      </c>
      <c r="R917" s="4">
        <f>SUM($Q$54:Q917)*0.1+$O$8</f>
        <v>-9.0468331333822428E-5</v>
      </c>
      <c r="S917" s="4">
        <f>SUM($R$235:R917)</f>
        <v>1.7368186052828258E-3</v>
      </c>
      <c r="T917">
        <f t="shared" si="223"/>
        <v>9.0783894258563794E-5</v>
      </c>
      <c r="U917">
        <f t="shared" si="224"/>
        <v>1.7454859988628117E-3</v>
      </c>
      <c r="X917" s="1"/>
    </row>
    <row r="918" spans="1:24" x14ac:dyDescent="0.3">
      <c r="A918" s="7"/>
      <c r="B918">
        <f t="shared" si="209"/>
        <v>86.399999999999366</v>
      </c>
      <c r="C918">
        <f t="shared" si="210"/>
        <v>0</v>
      </c>
      <c r="D918">
        <f t="shared" si="211"/>
        <v>1176.2747803310458</v>
      </c>
      <c r="E918">
        <f t="shared" si="212"/>
        <v>-484.8505313587176</v>
      </c>
      <c r="F918">
        <f t="shared" si="213"/>
        <v>0</v>
      </c>
      <c r="G918">
        <f t="shared" si="214"/>
        <v>1018.1861158536158</v>
      </c>
      <c r="H918">
        <f t="shared" si="215"/>
        <v>2470.1770386959615</v>
      </c>
      <c r="I918">
        <f t="shared" si="216"/>
        <v>2671.7929502522875</v>
      </c>
      <c r="J918" s="41">
        <f t="shared" si="217"/>
        <v>1272.282357262601</v>
      </c>
      <c r="K918">
        <f t="shared" si="218"/>
        <v>1.0079503524758044</v>
      </c>
      <c r="L918">
        <f t="shared" si="219"/>
        <v>0</v>
      </c>
      <c r="M918" s="41">
        <f t="shared" si="220"/>
        <v>1.0079503524758044</v>
      </c>
      <c r="N918" s="5">
        <f t="shared" si="221"/>
        <v>-6.7388944852767854E-8</v>
      </c>
      <c r="O918" s="4">
        <f>SUM($N$54:N918)*0.1+$O$30</f>
        <v>-7.5695745018362223E-6</v>
      </c>
      <c r="P918" s="4">
        <f>SUM($O$235:O918)</f>
        <v>1.6616155273081293E-4</v>
      </c>
      <c r="Q918" s="5">
        <f t="shared" si="222"/>
        <v>-1.6348938729899929E-7</v>
      </c>
      <c r="R918" s="4">
        <f>SUM($Q$54:Q918)*0.1+$O$8</f>
        <v>-9.0484680272552315E-5</v>
      </c>
      <c r="S918" s="4">
        <f>SUM($R$235:R918)</f>
        <v>1.6463339250102735E-3</v>
      </c>
      <c r="T918">
        <f t="shared" si="223"/>
        <v>9.0800747916329778E-5</v>
      </c>
      <c r="U918">
        <f t="shared" si="224"/>
        <v>1.6546978740077138E-3</v>
      </c>
      <c r="X918" s="1"/>
    </row>
    <row r="919" spans="1:24" x14ac:dyDescent="0.3">
      <c r="A919" s="7"/>
      <c r="B919">
        <f t="shared" si="209"/>
        <v>86.499999999999361</v>
      </c>
      <c r="C919">
        <f t="shared" si="210"/>
        <v>0</v>
      </c>
      <c r="D919">
        <f t="shared" si="211"/>
        <v>1176.2747803310458</v>
      </c>
      <c r="E919">
        <f t="shared" si="212"/>
        <v>-484.8505313587176</v>
      </c>
      <c r="F919">
        <f t="shared" si="213"/>
        <v>0</v>
      </c>
      <c r="G919">
        <f t="shared" si="214"/>
        <v>969.70106271774785</v>
      </c>
      <c r="H919">
        <f t="shared" si="215"/>
        <v>2352.5495606628538</v>
      </c>
      <c r="I919">
        <f t="shared" si="216"/>
        <v>2544.5647145260259</v>
      </c>
      <c r="J919" s="41">
        <f t="shared" si="217"/>
        <v>1272.282357262601</v>
      </c>
      <c r="K919">
        <f t="shared" si="218"/>
        <v>0.95995271664363746</v>
      </c>
      <c r="L919">
        <f t="shared" si="219"/>
        <v>0</v>
      </c>
      <c r="M919" s="41">
        <f t="shared" si="220"/>
        <v>0.95995271664363746</v>
      </c>
      <c r="N919" s="5">
        <f t="shared" si="221"/>
        <v>-6.4179947478827754E-8</v>
      </c>
      <c r="O919" s="4">
        <f>SUM($N$54:N919)*0.1+$O$30</f>
        <v>-7.5759924965841045E-6</v>
      </c>
      <c r="P919" s="4">
        <f>SUM($O$235:O919)</f>
        <v>1.5858556023422881E-4</v>
      </c>
      <c r="Q919" s="5">
        <f t="shared" si="222"/>
        <v>-1.5570417838000152E-7</v>
      </c>
      <c r="R919" s="4">
        <f>SUM($Q$54:Q919)*0.1+$O$8</f>
        <v>-9.0500250690390299E-5</v>
      </c>
      <c r="S919" s="4">
        <f>SUM($R$235:R919)</f>
        <v>1.5558336743198833E-3</v>
      </c>
      <c r="T919">
        <f t="shared" si="223"/>
        <v>9.0816799312306684E-5</v>
      </c>
      <c r="U919">
        <f t="shared" si="224"/>
        <v>1.5638950738660548E-3</v>
      </c>
      <c r="X919" s="1"/>
    </row>
    <row r="920" spans="1:24" x14ac:dyDescent="0.3">
      <c r="A920" s="7"/>
      <c r="B920">
        <f t="shared" si="209"/>
        <v>86.599999999999355</v>
      </c>
      <c r="C920">
        <f t="shared" si="210"/>
        <v>0</v>
      </c>
      <c r="D920">
        <f t="shared" si="211"/>
        <v>1176.2747803310458</v>
      </c>
      <c r="E920">
        <f t="shared" si="212"/>
        <v>-484.8505313587176</v>
      </c>
      <c r="F920">
        <f t="shared" si="213"/>
        <v>0</v>
      </c>
      <c r="G920">
        <f t="shared" si="214"/>
        <v>921.21600958187992</v>
      </c>
      <c r="H920">
        <f t="shared" si="215"/>
        <v>2234.922082629746</v>
      </c>
      <c r="I920">
        <f t="shared" si="216"/>
        <v>2417.3364787997643</v>
      </c>
      <c r="J920" s="41">
        <f t="shared" si="217"/>
        <v>1272.282357262601</v>
      </c>
      <c r="K920">
        <f t="shared" si="218"/>
        <v>0.91195508081147059</v>
      </c>
      <c r="L920">
        <f t="shared" si="219"/>
        <v>0</v>
      </c>
      <c r="M920" s="41">
        <f t="shared" si="220"/>
        <v>0.91195508081147059</v>
      </c>
      <c r="N920" s="5">
        <f t="shared" si="221"/>
        <v>-6.0970950104887654E-8</v>
      </c>
      <c r="O920" s="4">
        <f>SUM($N$54:N920)*0.1+$O$30</f>
        <v>-7.5820895915945941E-6</v>
      </c>
      <c r="P920" s="4">
        <f>SUM($O$235:O920)</f>
        <v>1.5100347064263422E-4</v>
      </c>
      <c r="Q920" s="5">
        <f t="shared" si="222"/>
        <v>-1.4791896946100375E-7</v>
      </c>
      <c r="R920" s="4">
        <f>SUM($Q$54:Q920)*0.1+$O$8</f>
        <v>-9.0515042587336432E-5</v>
      </c>
      <c r="S920" s="4">
        <f>SUM($R$235:R920)</f>
        <v>1.4653186317325469E-3</v>
      </c>
      <c r="T920">
        <f t="shared" si="223"/>
        <v>9.0832048403425853E-5</v>
      </c>
      <c r="U920">
        <f t="shared" si="224"/>
        <v>1.4730786607132236E-3</v>
      </c>
      <c r="X920" s="1"/>
    </row>
    <row r="921" spans="1:24" x14ac:dyDescent="0.3">
      <c r="A921" s="7"/>
      <c r="B921">
        <f t="shared" si="209"/>
        <v>86.699999999999349</v>
      </c>
      <c r="C921">
        <f t="shared" si="210"/>
        <v>0</v>
      </c>
      <c r="D921">
        <f t="shared" si="211"/>
        <v>1176.2747803310458</v>
      </c>
      <c r="E921">
        <f t="shared" si="212"/>
        <v>-484.8505313587176</v>
      </c>
      <c r="F921">
        <f t="shared" si="213"/>
        <v>0</v>
      </c>
      <c r="G921">
        <f t="shared" si="214"/>
        <v>872.73095644600835</v>
      </c>
      <c r="H921">
        <f t="shared" si="215"/>
        <v>2117.2946045966673</v>
      </c>
      <c r="I921">
        <f t="shared" si="216"/>
        <v>2290.1082430735282</v>
      </c>
      <c r="J921" s="41">
        <f t="shared" si="217"/>
        <v>1272.282357262601</v>
      </c>
      <c r="K921">
        <f t="shared" si="218"/>
        <v>0.86395744497931337</v>
      </c>
      <c r="L921">
        <f t="shared" si="219"/>
        <v>0</v>
      </c>
      <c r="M921" s="41">
        <f t="shared" si="220"/>
        <v>0.86395744497931337</v>
      </c>
      <c r="N921" s="5">
        <f t="shared" si="221"/>
        <v>-5.7761952730947309E-8</v>
      </c>
      <c r="O921" s="4">
        <f>SUM($N$54:N921)*0.1+$O$30</f>
        <v>-7.5878657868676878E-6</v>
      </c>
      <c r="P921" s="4">
        <f>SUM($O$235:O921)</f>
        <v>1.4341560485576653E-4</v>
      </c>
      <c r="Q921" s="5">
        <f t="shared" si="222"/>
        <v>-1.4013376054200792E-7</v>
      </c>
      <c r="R921" s="4">
        <f>SUM($Q$54:Q921)*0.1+$O$8</f>
        <v>-9.052905596339066E-5</v>
      </c>
      <c r="S921" s="4">
        <f>SUM($R$235:R921)</f>
        <v>1.3747895757691563E-3</v>
      </c>
      <c r="T921">
        <f t="shared" si="223"/>
        <v>9.0846495148807119E-5</v>
      </c>
      <c r="U921">
        <f t="shared" si="224"/>
        <v>1.3822497651870599E-3</v>
      </c>
      <c r="X921" s="1"/>
    </row>
    <row r="922" spans="1:24" x14ac:dyDescent="0.3">
      <c r="A922" s="7"/>
      <c r="B922">
        <f t="shared" si="209"/>
        <v>86.799999999999343</v>
      </c>
      <c r="C922">
        <f t="shared" si="210"/>
        <v>0</v>
      </c>
      <c r="D922">
        <f t="shared" si="211"/>
        <v>1176.2747803310458</v>
      </c>
      <c r="E922">
        <f t="shared" si="212"/>
        <v>-484.8505313587176</v>
      </c>
      <c r="F922">
        <f t="shared" si="213"/>
        <v>0</v>
      </c>
      <c r="G922">
        <f t="shared" si="214"/>
        <v>824.24590331013678</v>
      </c>
      <c r="H922">
        <f t="shared" si="215"/>
        <v>1999.6671265635887</v>
      </c>
      <c r="I922">
        <f t="shared" si="216"/>
        <v>2162.8800073472921</v>
      </c>
      <c r="J922" s="41">
        <f t="shared" si="217"/>
        <v>1272.282357262601</v>
      </c>
      <c r="K922">
        <f t="shared" si="218"/>
        <v>0.81595980914715605</v>
      </c>
      <c r="L922">
        <f t="shared" si="219"/>
        <v>0</v>
      </c>
      <c r="M922" s="41">
        <f t="shared" si="220"/>
        <v>0.81595980914715605</v>
      </c>
      <c r="N922" s="5">
        <f t="shared" si="221"/>
        <v>-5.4552955357006971E-8</v>
      </c>
      <c r="O922" s="4">
        <f>SUM($N$54:N922)*0.1+$O$30</f>
        <v>-7.5933210824033891E-6</v>
      </c>
      <c r="P922" s="4">
        <f>SUM($O$235:O922)</f>
        <v>1.3582228377336314E-4</v>
      </c>
      <c r="Q922" s="5">
        <f t="shared" si="222"/>
        <v>-1.3234855162301208E-7</v>
      </c>
      <c r="R922" s="4">
        <f>SUM($Q$54:Q922)*0.1+$O$8</f>
        <v>-9.054229081855293E-5</v>
      </c>
      <c r="S922" s="4">
        <f>SUM($R$235:R922)</f>
        <v>1.2842472849506033E-3</v>
      </c>
      <c r="T922">
        <f t="shared" si="223"/>
        <v>9.0860139509753597E-5</v>
      </c>
      <c r="U922">
        <f t="shared" si="224"/>
        <v>1.2914096103376373E-3</v>
      </c>
      <c r="X922" s="1"/>
    </row>
    <row r="923" spans="1:24" x14ac:dyDescent="0.3">
      <c r="A923" s="7"/>
      <c r="B923">
        <f t="shared" si="209"/>
        <v>86.899999999999338</v>
      </c>
      <c r="C923">
        <f t="shared" si="210"/>
        <v>0</v>
      </c>
      <c r="D923">
        <f t="shared" si="211"/>
        <v>1176.2747803310458</v>
      </c>
      <c r="E923">
        <f t="shared" si="212"/>
        <v>-484.8505313587176</v>
      </c>
      <c r="F923">
        <f t="shared" si="213"/>
        <v>0</v>
      </c>
      <c r="G923">
        <f t="shared" si="214"/>
        <v>775.76085017426885</v>
      </c>
      <c r="H923">
        <f t="shared" si="215"/>
        <v>1882.0396485304809</v>
      </c>
      <c r="I923">
        <f t="shared" si="216"/>
        <v>2035.6517716210308</v>
      </c>
      <c r="J923" s="41">
        <f t="shared" si="217"/>
        <v>1272.282357262601</v>
      </c>
      <c r="K923">
        <f t="shared" si="218"/>
        <v>0.76796217331498928</v>
      </c>
      <c r="L923">
        <f t="shared" si="219"/>
        <v>0</v>
      </c>
      <c r="M923" s="41">
        <f t="shared" si="220"/>
        <v>0.76796217331498928</v>
      </c>
      <c r="N923" s="5">
        <f t="shared" si="221"/>
        <v>-5.1343957983066871E-8</v>
      </c>
      <c r="O923" s="4">
        <f>SUM($N$54:N923)*0.1+$O$30</f>
        <v>-7.5984554782016962E-6</v>
      </c>
      <c r="P923" s="4">
        <f>SUM($O$235:O923)</f>
        <v>1.2822382829516144E-4</v>
      </c>
      <c r="Q923" s="5">
        <f t="shared" si="222"/>
        <v>-1.2456334270401432E-7</v>
      </c>
      <c r="R923" s="4">
        <f>SUM($Q$54:Q923)*0.1+$O$8</f>
        <v>-9.0554747152823294E-5</v>
      </c>
      <c r="S923" s="4">
        <f>SUM($R$235:R923)</f>
        <v>1.1936925377977799E-3</v>
      </c>
      <c r="T923">
        <f t="shared" si="223"/>
        <v>9.0872981449746499E-5</v>
      </c>
      <c r="U923">
        <f t="shared" si="224"/>
        <v>1.2005595466018217E-3</v>
      </c>
      <c r="X923" s="1"/>
    </row>
    <row r="924" spans="1:24" x14ac:dyDescent="0.3">
      <c r="A924" s="7"/>
      <c r="B924">
        <f t="shared" si="209"/>
        <v>86.999999999999332</v>
      </c>
      <c r="C924">
        <f t="shared" si="210"/>
        <v>0</v>
      </c>
      <c r="D924">
        <f t="shared" si="211"/>
        <v>1176.2747803310458</v>
      </c>
      <c r="E924">
        <f t="shared" si="212"/>
        <v>-484.8505313587176</v>
      </c>
      <c r="F924">
        <f t="shared" si="213"/>
        <v>0</v>
      </c>
      <c r="G924">
        <f t="shared" si="214"/>
        <v>727.27579703840092</v>
      </c>
      <c r="H924">
        <f t="shared" si="215"/>
        <v>1764.4121704973768</v>
      </c>
      <c r="I924">
        <f t="shared" si="216"/>
        <v>1908.4235358947724</v>
      </c>
      <c r="J924" s="41">
        <f t="shared" si="217"/>
        <v>1272.282357262601</v>
      </c>
      <c r="K924">
        <f t="shared" si="218"/>
        <v>0.71996453748282352</v>
      </c>
      <c r="L924">
        <f t="shared" si="219"/>
        <v>0</v>
      </c>
      <c r="M924" s="41">
        <f t="shared" si="220"/>
        <v>0.71996453748282352</v>
      </c>
      <c r="N924" s="5">
        <f t="shared" si="221"/>
        <v>-4.8134960609126771E-8</v>
      </c>
      <c r="O924" s="4">
        <f>SUM($N$54:N924)*0.1+$O$30</f>
        <v>-7.603268974262609E-6</v>
      </c>
      <c r="P924" s="4">
        <f>SUM($O$235:O924)</f>
        <v>1.2062055932089883E-4</v>
      </c>
      <c r="Q924" s="5">
        <f t="shared" si="222"/>
        <v>-1.1677813378501679E-7</v>
      </c>
      <c r="R924" s="4">
        <f>SUM($Q$54:Q924)*0.1+$O$8</f>
        <v>-9.0566424966201809E-5</v>
      </c>
      <c r="S924" s="4">
        <f>SUM($R$235:R924)</f>
        <v>1.1031261128315781E-3</v>
      </c>
      <c r="T924">
        <f t="shared" si="223"/>
        <v>9.0885020934440279E-5</v>
      </c>
      <c r="U924">
        <f t="shared" si="224"/>
        <v>1.1097011039652948E-3</v>
      </c>
      <c r="X924" s="1"/>
    </row>
    <row r="925" spans="1:24" x14ac:dyDescent="0.3">
      <c r="A925" s="7"/>
      <c r="B925">
        <f t="shared" si="209"/>
        <v>87.099999999999326</v>
      </c>
      <c r="C925">
        <f t="shared" si="210"/>
        <v>0</v>
      </c>
      <c r="D925">
        <f t="shared" si="211"/>
        <v>1176.2747803310458</v>
      </c>
      <c r="E925">
        <f t="shared" si="212"/>
        <v>-484.8505313587176</v>
      </c>
      <c r="F925">
        <f t="shared" si="213"/>
        <v>0</v>
      </c>
      <c r="G925">
        <f t="shared" si="214"/>
        <v>678.79074390253299</v>
      </c>
      <c r="H925">
        <f t="shared" si="215"/>
        <v>1646.784692464269</v>
      </c>
      <c r="I925">
        <f t="shared" si="216"/>
        <v>1781.1953001685108</v>
      </c>
      <c r="J925" s="41">
        <f t="shared" si="217"/>
        <v>1272.282357262601</v>
      </c>
      <c r="K925">
        <f t="shared" si="218"/>
        <v>0.67196690165065665</v>
      </c>
      <c r="L925">
        <f t="shared" si="219"/>
        <v>0</v>
      </c>
      <c r="M925" s="41">
        <f t="shared" si="220"/>
        <v>0.67196690165065665</v>
      </c>
      <c r="N925" s="5">
        <f t="shared" si="221"/>
        <v>-4.4925963235186671E-8</v>
      </c>
      <c r="O925" s="4">
        <f>SUM($N$54:N925)*0.1+$O$30</f>
        <v>-7.6077615705861277E-6</v>
      </c>
      <c r="P925" s="4">
        <f>SUM($O$235:O925)</f>
        <v>1.130127977503127E-4</v>
      </c>
      <c r="Q925" s="5">
        <f t="shared" si="222"/>
        <v>-1.0899292486601902E-7</v>
      </c>
      <c r="R925" s="4">
        <f>SUM($Q$54:Q925)*0.1+$O$8</f>
        <v>-9.0577324258688419E-5</v>
      </c>
      <c r="S925" s="4">
        <f>SUM($R$235:R925)</f>
        <v>1.0125487885728898E-3</v>
      </c>
      <c r="T925">
        <f t="shared" si="223"/>
        <v>9.0896257931657849E-5</v>
      </c>
      <c r="U925">
        <f t="shared" si="224"/>
        <v>1.0188360720428875E-3</v>
      </c>
      <c r="X925" s="1"/>
    </row>
    <row r="926" spans="1:24" x14ac:dyDescent="0.3">
      <c r="A926" s="7"/>
      <c r="B926">
        <f t="shared" si="209"/>
        <v>87.199999999999321</v>
      </c>
      <c r="C926">
        <f t="shared" si="210"/>
        <v>0</v>
      </c>
      <c r="D926">
        <f t="shared" si="211"/>
        <v>1176.2747803310458</v>
      </c>
      <c r="E926">
        <f t="shared" si="212"/>
        <v>-484.8505313587176</v>
      </c>
      <c r="F926">
        <f t="shared" si="213"/>
        <v>0</v>
      </c>
      <c r="G926">
        <f t="shared" si="214"/>
        <v>630.30569076666507</v>
      </c>
      <c r="H926">
        <f t="shared" si="215"/>
        <v>1529.1572144311904</v>
      </c>
      <c r="I926">
        <f t="shared" si="216"/>
        <v>1653.9670644422761</v>
      </c>
      <c r="J926" s="41">
        <f t="shared" si="217"/>
        <v>1272.282357262601</v>
      </c>
      <c r="K926">
        <f t="shared" si="218"/>
        <v>0.62396926581849987</v>
      </c>
      <c r="L926">
        <f t="shared" si="219"/>
        <v>0</v>
      </c>
      <c r="M926" s="41">
        <f t="shared" si="220"/>
        <v>0.62396926581849987</v>
      </c>
      <c r="N926" s="5">
        <f t="shared" si="221"/>
        <v>-4.1716965861246571E-8</v>
      </c>
      <c r="O926" s="4">
        <f>SUM($N$54:N926)*0.1+$O$30</f>
        <v>-7.6119332671722522E-6</v>
      </c>
      <c r="P926" s="4">
        <f>SUM($O$235:O926)</f>
        <v>1.0540086448314045E-4</v>
      </c>
      <c r="Q926" s="5">
        <f t="shared" si="222"/>
        <v>-1.0120771594702319E-7</v>
      </c>
      <c r="R926" s="4">
        <f>SUM($Q$54:Q926)*0.1+$O$8</f>
        <v>-9.0587445030283124E-5</v>
      </c>
      <c r="S926" s="4">
        <f>SUM($R$235:R926)</f>
        <v>9.2196134354260669E-4</v>
      </c>
      <c r="T926">
        <f t="shared" si="223"/>
        <v>9.0906692411386582E-5</v>
      </c>
      <c r="U926">
        <f t="shared" si="224"/>
        <v>9.279666272127904E-4</v>
      </c>
      <c r="X926" s="1"/>
    </row>
    <row r="927" spans="1:24" x14ac:dyDescent="0.3">
      <c r="A927" s="7"/>
      <c r="B927">
        <f t="shared" si="209"/>
        <v>87.299999999999315</v>
      </c>
      <c r="C927">
        <f t="shared" si="210"/>
        <v>0</v>
      </c>
      <c r="D927">
        <f t="shared" si="211"/>
        <v>1176.2747803310458</v>
      </c>
      <c r="E927">
        <f t="shared" si="212"/>
        <v>-484.8505313587176</v>
      </c>
      <c r="F927">
        <f t="shared" si="213"/>
        <v>0</v>
      </c>
      <c r="G927">
        <f t="shared" si="214"/>
        <v>581.8206376307935</v>
      </c>
      <c r="H927">
        <f t="shared" si="215"/>
        <v>1411.5297363980826</v>
      </c>
      <c r="I927">
        <f t="shared" si="216"/>
        <v>1526.7388287160131</v>
      </c>
      <c r="J927" s="41">
        <f t="shared" si="217"/>
        <v>1272.282357262601</v>
      </c>
      <c r="K927">
        <f t="shared" si="218"/>
        <v>0.57597162998633245</v>
      </c>
      <c r="L927">
        <f t="shared" si="219"/>
        <v>0</v>
      </c>
      <c r="M927" s="41">
        <f t="shared" si="220"/>
        <v>0.57597162998633245</v>
      </c>
      <c r="N927" s="5">
        <f t="shared" si="221"/>
        <v>-3.8507968487306233E-8</v>
      </c>
      <c r="O927" s="4">
        <f>SUM($N$54:N927)*0.1+$O$30</f>
        <v>-7.6157840640209825E-6</v>
      </c>
      <c r="P927" s="4">
        <f>SUM($O$235:O927)</f>
        <v>9.778508041911947E-5</v>
      </c>
      <c r="Q927" s="5">
        <f t="shared" si="222"/>
        <v>-9.3422507028025422E-8</v>
      </c>
      <c r="R927" s="4">
        <f>SUM($Q$54:Q927)*0.1+$O$8</f>
        <v>-9.0596787280985925E-5</v>
      </c>
      <c r="S927" s="4">
        <f>SUM($R$235:R927)</f>
        <v>8.3136455626162077E-4</v>
      </c>
      <c r="T927">
        <f t="shared" si="223"/>
        <v>9.0916324345774165E-5</v>
      </c>
      <c r="U927">
        <f t="shared" si="224"/>
        <v>8.3709554255213619E-4</v>
      </c>
      <c r="X927" s="1"/>
    </row>
    <row r="928" spans="1:24" x14ac:dyDescent="0.3">
      <c r="A928" s="7"/>
      <c r="B928">
        <f t="shared" si="209"/>
        <v>87.399999999999309</v>
      </c>
      <c r="C928">
        <f t="shared" si="210"/>
        <v>0</v>
      </c>
      <c r="D928">
        <f t="shared" si="211"/>
        <v>1176.2747803310458</v>
      </c>
      <c r="E928">
        <f t="shared" si="212"/>
        <v>-484.8505313587176</v>
      </c>
      <c r="F928">
        <f t="shared" si="213"/>
        <v>0</v>
      </c>
      <c r="G928">
        <f t="shared" si="214"/>
        <v>533.33558449492557</v>
      </c>
      <c r="H928">
        <f t="shared" si="215"/>
        <v>1293.9022583649748</v>
      </c>
      <c r="I928">
        <f t="shared" si="216"/>
        <v>1399.5105929897516</v>
      </c>
      <c r="J928" s="41">
        <f t="shared" si="217"/>
        <v>1272.282357262601</v>
      </c>
      <c r="K928">
        <f t="shared" si="218"/>
        <v>0.52797399415416557</v>
      </c>
      <c r="L928">
        <f t="shared" si="219"/>
        <v>0</v>
      </c>
      <c r="M928" s="41">
        <f t="shared" si="220"/>
        <v>0.52797399415416557</v>
      </c>
      <c r="N928" s="5">
        <f t="shared" si="221"/>
        <v>-3.5298971113366133E-8</v>
      </c>
      <c r="O928" s="4">
        <f>SUM($N$54:N928)*0.1+$O$30</f>
        <v>-7.6193139611323186E-6</v>
      </c>
      <c r="P928" s="4">
        <f>SUM($O$235:O928)</f>
        <v>9.0165766457987154E-5</v>
      </c>
      <c r="Q928" s="5">
        <f t="shared" si="222"/>
        <v>-8.5637298109027656E-8</v>
      </c>
      <c r="R928" s="4">
        <f>SUM($Q$54:Q928)*0.1+$O$8</f>
        <v>-9.0605351010796822E-5</v>
      </c>
      <c r="S928" s="4">
        <f>SUM($R$235:R928)</f>
        <v>7.4075920525082395E-4</v>
      </c>
      <c r="T928">
        <f t="shared" si="223"/>
        <v>9.0925153709124992E-5</v>
      </c>
      <c r="U928">
        <f t="shared" si="224"/>
        <v>7.4622655112558712E-4</v>
      </c>
      <c r="X928" s="1"/>
    </row>
    <row r="929" spans="1:24" x14ac:dyDescent="0.3">
      <c r="A929" s="7"/>
      <c r="B929">
        <f t="shared" si="209"/>
        <v>87.499999999999304</v>
      </c>
      <c r="C929">
        <f t="shared" si="210"/>
        <v>0</v>
      </c>
      <c r="D929">
        <f t="shared" si="211"/>
        <v>1176.2747803310458</v>
      </c>
      <c r="E929">
        <f t="shared" si="212"/>
        <v>-484.8505313587176</v>
      </c>
      <c r="F929">
        <f t="shared" si="213"/>
        <v>0</v>
      </c>
      <c r="G929">
        <f t="shared" si="214"/>
        <v>484.85053135905764</v>
      </c>
      <c r="H929">
        <f t="shared" si="215"/>
        <v>1176.2747803318671</v>
      </c>
      <c r="I929">
        <f t="shared" si="216"/>
        <v>1272.28235726349</v>
      </c>
      <c r="J929" s="41">
        <f t="shared" si="217"/>
        <v>1272.282357262601</v>
      </c>
      <c r="K929">
        <f t="shared" si="218"/>
        <v>0.4799763583219987</v>
      </c>
      <c r="L929">
        <f t="shared" si="219"/>
        <v>0</v>
      </c>
      <c r="M929" s="41">
        <f t="shared" si="220"/>
        <v>0.4799763583219987</v>
      </c>
      <c r="N929" s="5">
        <f t="shared" si="221"/>
        <v>-3.2089973739426033E-8</v>
      </c>
      <c r="O929" s="4">
        <f>SUM($N$54:N929)*0.1+$O$30</f>
        <v>-7.6225229585062605E-6</v>
      </c>
      <c r="P929" s="4">
        <f>SUM($O$235:O929)</f>
        <v>8.2543243499480899E-5</v>
      </c>
      <c r="Q929" s="5">
        <f t="shared" si="222"/>
        <v>-7.7852089190029903E-8</v>
      </c>
      <c r="R929" s="4">
        <f>SUM($Q$54:Q929)*0.1+$O$8</f>
        <v>-9.0613136219715867E-5</v>
      </c>
      <c r="S929" s="4">
        <f>SUM($R$235:R929)</f>
        <v>6.5014606903110808E-4</v>
      </c>
      <c r="T929">
        <f t="shared" si="223"/>
        <v>9.0933180477896725E-5</v>
      </c>
      <c r="U929">
        <f t="shared" si="224"/>
        <v>6.5536501136696096E-4</v>
      </c>
      <c r="X929" s="1"/>
    </row>
    <row r="930" spans="1:24" x14ac:dyDescent="0.3">
      <c r="A930" s="7"/>
      <c r="B930">
        <f t="shared" si="209"/>
        <v>87.599999999999298</v>
      </c>
      <c r="C930">
        <f t="shared" si="210"/>
        <v>0</v>
      </c>
      <c r="D930">
        <f t="shared" si="211"/>
        <v>1176.2747803310458</v>
      </c>
      <c r="E930">
        <f t="shared" si="212"/>
        <v>-484.8505313587176</v>
      </c>
      <c r="F930">
        <f t="shared" si="213"/>
        <v>0</v>
      </c>
      <c r="G930">
        <f t="shared" si="214"/>
        <v>436.36547822318607</v>
      </c>
      <c r="H930">
        <f t="shared" si="215"/>
        <v>1058.6473022987884</v>
      </c>
      <c r="I930">
        <f t="shared" si="216"/>
        <v>1145.0541215372539</v>
      </c>
      <c r="J930" s="41">
        <f t="shared" si="217"/>
        <v>1272.282357262601</v>
      </c>
      <c r="K930">
        <f t="shared" si="218"/>
        <v>0.43197872248984143</v>
      </c>
      <c r="L930">
        <f t="shared" si="219"/>
        <v>0</v>
      </c>
      <c r="M930" s="41">
        <f t="shared" si="220"/>
        <v>0.43197872248984143</v>
      </c>
      <c r="N930" s="5">
        <f t="shared" si="221"/>
        <v>-2.8880976365485695E-8</v>
      </c>
      <c r="O930" s="4">
        <f>SUM($N$54:N930)*0.1+$O$30</f>
        <v>-7.6254110561428099E-6</v>
      </c>
      <c r="P930" s="4">
        <f>SUM($O$235:O930)</f>
        <v>7.4917832443338085E-5</v>
      </c>
      <c r="Q930" s="5">
        <f t="shared" si="222"/>
        <v>-7.0066880271034055E-8</v>
      </c>
      <c r="R930" s="4">
        <f>SUM($Q$54:Q930)*0.1+$O$8</f>
        <v>-9.0620142907742954E-5</v>
      </c>
      <c r="S930" s="4">
        <f>SUM($R$235:R930)</f>
        <v>5.5952592612336512E-4</v>
      </c>
      <c r="T930">
        <f t="shared" si="223"/>
        <v>9.0940404630697024E-5</v>
      </c>
      <c r="U930">
        <f t="shared" si="224"/>
        <v>5.645192145730892E-4</v>
      </c>
      <c r="X930" s="1"/>
    </row>
    <row r="931" spans="1:24" x14ac:dyDescent="0.3">
      <c r="A931" s="7"/>
      <c r="B931">
        <f t="shared" si="209"/>
        <v>87.699999999999292</v>
      </c>
      <c r="C931">
        <f t="shared" si="210"/>
        <v>0</v>
      </c>
      <c r="D931">
        <f t="shared" si="211"/>
        <v>1176.2747803310458</v>
      </c>
      <c r="E931">
        <f t="shared" si="212"/>
        <v>-484.8505313587176</v>
      </c>
      <c r="F931">
        <f t="shared" si="213"/>
        <v>0</v>
      </c>
      <c r="G931">
        <f t="shared" si="214"/>
        <v>387.88042508731814</v>
      </c>
      <c r="H931">
        <f t="shared" si="215"/>
        <v>941.01982426568065</v>
      </c>
      <c r="I931">
        <f t="shared" si="216"/>
        <v>1017.8258858109923</v>
      </c>
      <c r="J931" s="41">
        <f t="shared" si="217"/>
        <v>1272.282357262601</v>
      </c>
      <c r="K931">
        <f t="shared" si="218"/>
        <v>0.38398108665767455</v>
      </c>
      <c r="L931">
        <f t="shared" si="219"/>
        <v>0</v>
      </c>
      <c r="M931" s="41">
        <f t="shared" si="220"/>
        <v>0.38398108665767455</v>
      </c>
      <c r="N931" s="5">
        <f t="shared" si="221"/>
        <v>-2.5671978991545595E-8</v>
      </c>
      <c r="O931" s="4">
        <f>SUM($N$54:N931)*0.1+$O$30</f>
        <v>-7.6279782540419651E-6</v>
      </c>
      <c r="P931" s="4">
        <f>SUM($O$235:O931)</f>
        <v>6.7289854189296117E-5</v>
      </c>
      <c r="Q931" s="5">
        <f t="shared" si="222"/>
        <v>-6.2281671352036289E-8</v>
      </c>
      <c r="R931" s="4">
        <f>SUM($Q$54:Q931)*0.1+$O$8</f>
        <v>-9.0626371074878137E-5</v>
      </c>
      <c r="S931" s="4">
        <f>SUM($R$235:R931)</f>
        <v>4.6889955504848699E-4</v>
      </c>
      <c r="T931">
        <f t="shared" si="223"/>
        <v>9.0946826148280991E-5</v>
      </c>
      <c r="U931">
        <f t="shared" si="224"/>
        <v>4.737031952620605E-4</v>
      </c>
      <c r="X931" s="1"/>
    </row>
    <row r="932" spans="1:24" x14ac:dyDescent="0.3">
      <c r="A932" s="7"/>
      <c r="B932">
        <f t="shared" si="209"/>
        <v>87.799999999999287</v>
      </c>
      <c r="C932">
        <f t="shared" si="210"/>
        <v>0</v>
      </c>
      <c r="D932">
        <f t="shared" si="211"/>
        <v>1176.2747803310458</v>
      </c>
      <c r="E932">
        <f t="shared" si="212"/>
        <v>-484.8505313587176</v>
      </c>
      <c r="F932">
        <f t="shared" si="213"/>
        <v>0</v>
      </c>
      <c r="G932">
        <f t="shared" si="214"/>
        <v>339.39537195145022</v>
      </c>
      <c r="H932">
        <f t="shared" si="215"/>
        <v>823.39234623257653</v>
      </c>
      <c r="I932">
        <f t="shared" si="216"/>
        <v>890.59765008473403</v>
      </c>
      <c r="J932" s="41">
        <f t="shared" si="217"/>
        <v>1272.282357262601</v>
      </c>
      <c r="K932">
        <f t="shared" si="218"/>
        <v>0.3359834508255089</v>
      </c>
      <c r="L932">
        <f t="shared" si="219"/>
        <v>0</v>
      </c>
      <c r="M932" s="41">
        <f t="shared" si="220"/>
        <v>0.3359834508255089</v>
      </c>
      <c r="N932" s="5">
        <f t="shared" si="221"/>
        <v>-2.2462981617605495E-8</v>
      </c>
      <c r="O932" s="4">
        <f>SUM($N$54:N932)*0.1+$O$30</f>
        <v>-7.630224552203727E-6</v>
      </c>
      <c r="P932" s="4">
        <f>SUM($O$235:O932)</f>
        <v>5.9659629637092389E-5</v>
      </c>
      <c r="Q932" s="5">
        <f t="shared" si="222"/>
        <v>-5.4496462433038767E-8</v>
      </c>
      <c r="R932" s="4">
        <f>SUM($Q$54:Q932)*0.1+$O$8</f>
        <v>-9.0631820721121415E-5</v>
      </c>
      <c r="S932" s="4">
        <f>SUM($R$235:R932)</f>
        <v>3.7826773432736557E-4</v>
      </c>
      <c r="T932">
        <f t="shared" si="223"/>
        <v>9.0952445013548397E-5</v>
      </c>
      <c r="U932">
        <f t="shared" si="224"/>
        <v>3.829435340119917E-4</v>
      </c>
      <c r="X932" s="1"/>
    </row>
    <row r="933" spans="1:24" x14ac:dyDescent="0.3">
      <c r="A933" s="7"/>
      <c r="B933">
        <f t="shared" si="209"/>
        <v>87.899999999999281</v>
      </c>
      <c r="C933">
        <f t="shared" si="210"/>
        <v>0</v>
      </c>
      <c r="D933">
        <f t="shared" si="211"/>
        <v>1176.2747803310458</v>
      </c>
      <c r="E933">
        <f t="shared" si="212"/>
        <v>-484.8505313587176</v>
      </c>
      <c r="F933">
        <f t="shared" si="213"/>
        <v>0</v>
      </c>
      <c r="G933">
        <f t="shared" si="214"/>
        <v>290.91031881558229</v>
      </c>
      <c r="H933">
        <f t="shared" si="215"/>
        <v>705.76486819949787</v>
      </c>
      <c r="I933">
        <f t="shared" si="216"/>
        <v>763.3694143584994</v>
      </c>
      <c r="J933" s="41">
        <f t="shared" si="217"/>
        <v>1272.282357262601</v>
      </c>
      <c r="K933">
        <f t="shared" si="218"/>
        <v>0.28798581499335218</v>
      </c>
      <c r="L933">
        <f t="shared" si="219"/>
        <v>0</v>
      </c>
      <c r="M933" s="41">
        <f t="shared" si="220"/>
        <v>0.28798581499335218</v>
      </c>
      <c r="N933" s="5">
        <f t="shared" si="221"/>
        <v>-1.9253984243665395E-8</v>
      </c>
      <c r="O933" s="4">
        <f>SUM($N$54:N933)*0.1+$O$30</f>
        <v>-7.6321499506280939E-6</v>
      </c>
      <c r="P933" s="4">
        <f>SUM($O$235:O933)</f>
        <v>5.2027479686464292E-5</v>
      </c>
      <c r="Q933" s="5">
        <f t="shared" si="222"/>
        <v>-4.6711253514042933E-8</v>
      </c>
      <c r="R933" s="4">
        <f>SUM($Q$54:Q933)*0.1+$O$8</f>
        <v>-9.0636491846472842E-5</v>
      </c>
      <c r="S933" s="4">
        <f>SUM($R$235:R933)</f>
        <v>2.8763124248089273E-4</v>
      </c>
      <c r="T933">
        <f t="shared" si="223"/>
        <v>9.095726121154159E-5</v>
      </c>
      <c r="U933">
        <f t="shared" si="224"/>
        <v>2.9229880309988881E-4</v>
      </c>
      <c r="X933" s="1"/>
    </row>
    <row r="934" spans="1:24" x14ac:dyDescent="0.3">
      <c r="A934" s="7"/>
      <c r="B934">
        <f t="shared" si="209"/>
        <v>87.999999999999275</v>
      </c>
      <c r="C934">
        <f t="shared" si="210"/>
        <v>0</v>
      </c>
      <c r="D934">
        <f t="shared" si="211"/>
        <v>1176.2747803310458</v>
      </c>
      <c r="E934">
        <f t="shared" si="212"/>
        <v>-484.8505313587176</v>
      </c>
      <c r="F934">
        <f t="shared" si="213"/>
        <v>0</v>
      </c>
      <c r="G934">
        <f t="shared" si="214"/>
        <v>242.42526567971072</v>
      </c>
      <c r="H934">
        <f t="shared" si="215"/>
        <v>588.13739016639011</v>
      </c>
      <c r="I934">
        <f t="shared" si="216"/>
        <v>636.14117863223646</v>
      </c>
      <c r="J934" s="41">
        <f t="shared" si="217"/>
        <v>1272.282357262601</v>
      </c>
      <c r="K934">
        <f t="shared" si="218"/>
        <v>0.23998817916118476</v>
      </c>
      <c r="L934">
        <f t="shared" si="219"/>
        <v>0</v>
      </c>
      <c r="M934" s="41">
        <f t="shared" si="220"/>
        <v>0.23998817916118476</v>
      </c>
      <c r="N934" s="5">
        <f t="shared" si="221"/>
        <v>-1.6044986869725057E-8</v>
      </c>
      <c r="O934" s="4">
        <f>SUM($N$54:N934)*0.1+$O$30</f>
        <v>-7.6337544493150665E-6</v>
      </c>
      <c r="P934" s="4">
        <f>SUM($O$235:O934)</f>
        <v>4.4393725237149225E-5</v>
      </c>
      <c r="Q934" s="5">
        <f t="shared" si="222"/>
        <v>-3.8926044595045167E-8</v>
      </c>
      <c r="R934" s="4">
        <f>SUM($Q$54:Q934)*0.1+$O$8</f>
        <v>-9.0640384450932365E-5</v>
      </c>
      <c r="S934" s="4">
        <f>SUM($R$235:R934)</f>
        <v>1.9699085802996036E-4</v>
      </c>
      <c r="T934">
        <f t="shared" si="223"/>
        <v>9.0961274729443295E-5</v>
      </c>
      <c r="U934">
        <f t="shared" si="224"/>
        <v>2.0193117884024619E-4</v>
      </c>
      <c r="X934" s="1"/>
    </row>
    <row r="935" spans="1:24" x14ac:dyDescent="0.3">
      <c r="A935" s="7"/>
      <c r="B935">
        <f t="shared" si="209"/>
        <v>88.09999999999927</v>
      </c>
      <c r="C935">
        <f t="shared" si="210"/>
        <v>0</v>
      </c>
      <c r="D935">
        <f t="shared" si="211"/>
        <v>1176.2747803310458</v>
      </c>
      <c r="E935">
        <f t="shared" si="212"/>
        <v>-484.8505313587176</v>
      </c>
      <c r="F935">
        <f t="shared" si="213"/>
        <v>0</v>
      </c>
      <c r="G935">
        <f t="shared" si="214"/>
        <v>193.94021254384279</v>
      </c>
      <c r="H935">
        <f t="shared" si="215"/>
        <v>470.50991213331145</v>
      </c>
      <c r="I935">
        <f t="shared" si="216"/>
        <v>508.91294290600172</v>
      </c>
      <c r="J935" s="41">
        <f t="shared" si="217"/>
        <v>1272.282357262601</v>
      </c>
      <c r="K935">
        <f t="shared" si="218"/>
        <v>0.19199054332902799</v>
      </c>
      <c r="L935">
        <f t="shared" si="219"/>
        <v>0</v>
      </c>
      <c r="M935" s="41">
        <f t="shared" si="220"/>
        <v>0.19199054332902799</v>
      </c>
      <c r="N935" s="5">
        <f t="shared" si="221"/>
        <v>-1.2835989495784957E-8</v>
      </c>
      <c r="O935" s="4">
        <f>SUM($N$54:N935)*0.1+$O$30</f>
        <v>-7.6350380482646433E-6</v>
      </c>
      <c r="P935" s="4">
        <f>SUM($O$235:O935)</f>
        <v>3.6758687188884582E-5</v>
      </c>
      <c r="Q935" s="5">
        <f t="shared" si="222"/>
        <v>-3.1140835676049326E-8</v>
      </c>
      <c r="R935" s="4">
        <f>SUM($Q$54:Q935)*0.1+$O$8</f>
        <v>-9.0643498534499984E-5</v>
      </c>
      <c r="S935" s="4">
        <f>SUM($R$235:R935)</f>
        <v>1.0634735949546038E-4</v>
      </c>
      <c r="T935">
        <f t="shared" si="223"/>
        <v>9.0964485556575041E-5</v>
      </c>
      <c r="U935">
        <f t="shared" si="224"/>
        <v>1.1252094007564527E-4</v>
      </c>
      <c r="X935" s="1"/>
    </row>
    <row r="936" spans="1:24" x14ac:dyDescent="0.3">
      <c r="A936" s="7"/>
      <c r="B936">
        <f t="shared" si="209"/>
        <v>88.199999999999264</v>
      </c>
      <c r="C936">
        <f t="shared" si="210"/>
        <v>0</v>
      </c>
      <c r="D936">
        <f t="shared" si="211"/>
        <v>1176.2747803310458</v>
      </c>
      <c r="E936">
        <f t="shared" si="212"/>
        <v>-484.8505313587176</v>
      </c>
      <c r="F936">
        <f t="shared" si="213"/>
        <v>0</v>
      </c>
      <c r="G936">
        <f t="shared" si="214"/>
        <v>145.45515940797486</v>
      </c>
      <c r="H936">
        <f t="shared" si="215"/>
        <v>352.88243410020368</v>
      </c>
      <c r="I936">
        <f t="shared" si="216"/>
        <v>381.68470717974014</v>
      </c>
      <c r="J936" s="41">
        <f t="shared" si="217"/>
        <v>1272.282357262601</v>
      </c>
      <c r="K936">
        <f t="shared" si="218"/>
        <v>0.14399290749686111</v>
      </c>
      <c r="L936">
        <f t="shared" si="219"/>
        <v>0</v>
      </c>
      <c r="M936" s="41">
        <f t="shared" si="220"/>
        <v>0.14399290749686111</v>
      </c>
      <c r="N936" s="5">
        <f t="shared" si="221"/>
        <v>-9.6269921218448572E-9</v>
      </c>
      <c r="O936" s="4">
        <f>SUM($N$54:N936)*0.1+$O$30</f>
        <v>-7.6360007474768276E-6</v>
      </c>
      <c r="P936" s="4">
        <f>SUM($O$235:O936)</f>
        <v>2.9122686441407754E-5</v>
      </c>
      <c r="Q936" s="5">
        <f t="shared" si="222"/>
        <v>-2.3355626757051563E-8</v>
      </c>
      <c r="R936" s="4">
        <f>SUM($Q$54:Q936)*0.1+$O$8</f>
        <v>-9.0645834097175697E-5</v>
      </c>
      <c r="S936" s="4">
        <f>SUM($R$235:R936)</f>
        <v>1.5701525398284684E-5</v>
      </c>
      <c r="T936">
        <f t="shared" si="223"/>
        <v>9.0966893684395783E-5</v>
      </c>
      <c r="U936">
        <f t="shared" si="224"/>
        <v>3.3085778899665244E-5</v>
      </c>
      <c r="X936" s="1"/>
    </row>
    <row r="937" spans="1:24" x14ac:dyDescent="0.3">
      <c r="A937" s="7"/>
      <c r="B937">
        <f t="shared" si="209"/>
        <v>88.299999999999258</v>
      </c>
      <c r="C937">
        <f t="shared" si="210"/>
        <v>0</v>
      </c>
      <c r="D937">
        <f t="shared" si="211"/>
        <v>1176.2747803310458</v>
      </c>
      <c r="E937">
        <f t="shared" si="212"/>
        <v>-484.8505313587176</v>
      </c>
      <c r="F937">
        <f t="shared" si="213"/>
        <v>0</v>
      </c>
      <c r="G937">
        <f t="shared" si="214"/>
        <v>96.970106272103294</v>
      </c>
      <c r="H937">
        <f t="shared" si="215"/>
        <v>235.25495606709592</v>
      </c>
      <c r="I937">
        <f t="shared" si="216"/>
        <v>254.45647145347718</v>
      </c>
      <c r="J937" s="41">
        <f t="shared" si="217"/>
        <v>1272.282357262601</v>
      </c>
      <c r="K937">
        <f t="shared" si="218"/>
        <v>9.5995271664693696E-2</v>
      </c>
      <c r="L937">
        <f t="shared" si="219"/>
        <v>0</v>
      </c>
      <c r="M937" s="41">
        <f t="shared" si="220"/>
        <v>9.5995271664693696E-2</v>
      </c>
      <c r="N937" s="5">
        <f t="shared" si="221"/>
        <v>-6.4179947479045174E-9</v>
      </c>
      <c r="O937" s="4">
        <f>SUM($N$54:N937)*0.1+$O$30</f>
        <v>-7.6366425469516193E-6</v>
      </c>
      <c r="P937" s="4">
        <f>SUM($O$235:O937)</f>
        <v>2.1486043894456135E-5</v>
      </c>
      <c r="Q937" s="5">
        <f t="shared" si="222"/>
        <v>-1.55704178380538E-8</v>
      </c>
      <c r="R937" s="4">
        <f>SUM($Q$54:Q937)*0.1+$O$8</f>
        <v>-9.0647391138959507E-5</v>
      </c>
      <c r="S937" s="4">
        <f>SUM($R$235:R937)</f>
        <v>-7.4945865740674823E-5</v>
      </c>
      <c r="T937">
        <f t="shared" si="223"/>
        <v>9.0968499106500731E-5</v>
      </c>
      <c r="U937">
        <f t="shared" si="224"/>
        <v>7.7964946442960842E-5</v>
      </c>
      <c r="X937" s="1"/>
    </row>
    <row r="938" spans="1:24" x14ac:dyDescent="0.3">
      <c r="A938" s="7"/>
      <c r="B938">
        <f t="shared" si="209"/>
        <v>88.399999999999253</v>
      </c>
      <c r="C938">
        <f t="shared" si="210"/>
        <v>0</v>
      </c>
      <c r="D938">
        <f t="shared" si="211"/>
        <v>1176.2747803310458</v>
      </c>
      <c r="E938">
        <f t="shared" si="212"/>
        <v>-484.8505313587176</v>
      </c>
      <c r="F938">
        <f t="shared" si="213"/>
        <v>0</v>
      </c>
      <c r="G938">
        <f t="shared" si="214"/>
        <v>48.485053136235365</v>
      </c>
      <c r="H938">
        <f t="shared" si="215"/>
        <v>117.62747803398815</v>
      </c>
      <c r="I938">
        <f t="shared" si="216"/>
        <v>127.22823572721558</v>
      </c>
      <c r="J938" s="41">
        <f t="shared" si="217"/>
        <v>1272.282357262601</v>
      </c>
      <c r="K938">
        <f t="shared" si="218"/>
        <v>4.7997635832526794E-2</v>
      </c>
      <c r="L938">
        <f t="shared" si="219"/>
        <v>0</v>
      </c>
      <c r="M938" s="41">
        <f t="shared" si="220"/>
        <v>4.7997635832526794E-2</v>
      </c>
      <c r="N938" s="5">
        <f t="shared" si="221"/>
        <v>-3.2089973739644182E-9</v>
      </c>
      <c r="O938" s="4">
        <f>SUM($N$54:N938)*0.1+$O$30</f>
        <v>-7.6369634466890152E-6</v>
      </c>
      <c r="P938" s="4">
        <f>SUM($O$235:O938)</f>
        <v>1.384908044776712E-5</v>
      </c>
      <c r="Q938" s="5">
        <f t="shared" si="222"/>
        <v>-7.7852089190560331E-9</v>
      </c>
      <c r="R938" s="4">
        <f>SUM($Q$54:Q938)*0.1+$O$8</f>
        <v>-9.0648169659851357E-5</v>
      </c>
      <c r="S938" s="4">
        <f>SUM($R$235:R938)</f>
        <v>-1.6559403540052618E-4</v>
      </c>
      <c r="T938">
        <f t="shared" si="223"/>
        <v>9.0969301818620446E-5</v>
      </c>
      <c r="U938">
        <f t="shared" si="224"/>
        <v>1.6617214444508878E-4</v>
      </c>
      <c r="X938" s="1"/>
    </row>
    <row r="939" spans="1:24" x14ac:dyDescent="0.3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1176.2747803310458</v>
      </c>
      <c r="E939">
        <f t="shared" si="212"/>
        <v>-484.8505313587176</v>
      </c>
      <c r="F939">
        <f t="shared" si="213"/>
        <v>0</v>
      </c>
      <c r="G939">
        <f t="shared" si="214"/>
        <v>3.6743585951626301E-10</v>
      </c>
      <c r="H939">
        <f t="shared" si="215"/>
        <v>9.0949470177292824E-10</v>
      </c>
      <c r="I939">
        <f t="shared" si="216"/>
        <v>9.8091269917943384E-10</v>
      </c>
      <c r="J939" s="41">
        <f t="shared" si="217"/>
        <v>1272.282357262601</v>
      </c>
      <c r="K939">
        <f t="shared" si="218"/>
        <v>3.7005535956389984E-13</v>
      </c>
      <c r="L939">
        <f t="shared" si="219"/>
        <v>0</v>
      </c>
      <c r="M939" s="41">
        <f t="shared" si="220"/>
        <v>3.7005535956389984E-13</v>
      </c>
      <c r="N939" s="5">
        <f t="shared" si="221"/>
        <v>-2.4318849460161661E-20</v>
      </c>
      <c r="O939" s="4">
        <f>SUM($N$54:N939)*0.1+$O$30</f>
        <v>-7.6369634466890186E-6</v>
      </c>
      <c r="P939" s="4">
        <f>SUM($O$235:O939)</f>
        <v>6.212117001078101E-6</v>
      </c>
      <c r="Q939" s="5">
        <f t="shared" si="222"/>
        <v>-6.0195171931093225E-20</v>
      </c>
      <c r="R939" s="4">
        <f>SUM($Q$54:Q939)*0.1+$O$8</f>
        <v>-9.0648169659851357E-5</v>
      </c>
      <c r="S939" s="4">
        <f>SUM($R$235:R939)</f>
        <v>-2.5624220506037754E-4</v>
      </c>
      <c r="T939">
        <f t="shared" si="223"/>
        <v>9.0969301818620446E-5</v>
      </c>
      <c r="U939">
        <f t="shared" si="224"/>
        <v>2.5631749462695609E-4</v>
      </c>
      <c r="X939" s="1"/>
    </row>
    <row r="940" spans="1:24" x14ac:dyDescent="0.3">
      <c r="A940" s="7"/>
      <c r="B940">
        <f t="shared" si="225"/>
        <v>88.599999999999241</v>
      </c>
      <c r="C940">
        <f>ABS(C939+G12)</f>
        <v>0</v>
      </c>
      <c r="D940">
        <f>ABS(D939+B18)</f>
        <v>4.5474735088646412E-13</v>
      </c>
      <c r="E940">
        <f>ABS(E939+B19)</f>
        <v>5.6843418860808015E-14</v>
      </c>
      <c r="F940" s="195" t="s">
        <v>435</v>
      </c>
      <c r="G940">
        <f>ABS(G939)</f>
        <v>3.6743585951626301E-10</v>
      </c>
      <c r="H940">
        <f>ABS(H939)</f>
        <v>9.0949470177292824E-10</v>
      </c>
      <c r="J940" s="190"/>
      <c r="M940" s="41"/>
      <c r="N940" s="5"/>
      <c r="Q940" s="5"/>
      <c r="X940" s="1"/>
    </row>
    <row r="941" spans="1:24" x14ac:dyDescent="0.3">
      <c r="A941" s="7"/>
      <c r="B941" s="192" t="s">
        <v>108</v>
      </c>
      <c r="C941" s="192" t="s">
        <v>72</v>
      </c>
      <c r="D941" s="192" t="s">
        <v>109</v>
      </c>
      <c r="E941" s="192" t="s">
        <v>110</v>
      </c>
      <c r="F941" s="192" t="s">
        <v>112</v>
      </c>
      <c r="G941" s="192" t="s">
        <v>111</v>
      </c>
      <c r="H941" s="192" t="s">
        <v>117</v>
      </c>
      <c r="I941" s="192" t="s">
        <v>121</v>
      </c>
      <c r="J941" s="192" t="s">
        <v>122</v>
      </c>
      <c r="K941" s="192" t="s">
        <v>133</v>
      </c>
      <c r="L941" s="192" t="s">
        <v>134</v>
      </c>
      <c r="M941" s="192" t="s">
        <v>135</v>
      </c>
      <c r="N941" s="192"/>
      <c r="O941" s="192" t="s">
        <v>168</v>
      </c>
      <c r="P941" s="192" t="s">
        <v>169</v>
      </c>
      <c r="Q941" s="192" t="s">
        <v>276</v>
      </c>
      <c r="R941" s="192" t="s">
        <v>170</v>
      </c>
      <c r="S941" s="192" t="s">
        <v>171</v>
      </c>
      <c r="T941" s="192" t="s">
        <v>172</v>
      </c>
      <c r="U941" s="192" t="s">
        <v>173</v>
      </c>
      <c r="X941" s="1"/>
    </row>
    <row r="942" spans="1:2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36" priority="17" operator="containsText" text="Oui">
      <formula>NOT(ISERROR(SEARCH("Oui",B23)))</formula>
    </cfRule>
  </conditionalFormatting>
  <conditionalFormatting sqref="B23 B25 B27">
    <cfRule type="containsText" dxfId="35" priority="15" operator="containsText" text="Non">
      <formula>NOT(ISERROR(SEARCH("Non",B23)))</formula>
    </cfRule>
    <cfRule type="containsText" dxfId="34" priority="16" operator="containsText" text="Oui">
      <formula>NOT(ISERROR(SEARCH("Oui",B23)))</formula>
    </cfRule>
  </conditionalFormatting>
  <conditionalFormatting sqref="B30">
    <cfRule type="cellIs" dxfId="33" priority="13" operator="equal">
      <formula>"Oui"</formula>
    </cfRule>
    <cfRule type="containsText" dxfId="32" priority="14" operator="containsText" text="Non">
      <formula>NOT(ISERROR(SEARCH("Non",B30)))</formula>
    </cfRule>
  </conditionalFormatting>
  <conditionalFormatting sqref="B21">
    <cfRule type="cellIs" dxfId="31" priority="11" operator="equal">
      <formula>"Non"</formula>
    </cfRule>
    <cfRule type="cellIs" dxfId="30" priority="12" operator="equal">
      <formula>"Oui"</formula>
    </cfRule>
  </conditionalFormatting>
  <conditionalFormatting sqref="A38:D38">
    <cfRule type="cellIs" dxfId="29" priority="5" operator="equal">
      <formula>"constante y' valide"</formula>
    </cfRule>
    <cfRule type="cellIs" dxfId="28" priority="9" operator="equal">
      <formula>"constante y' non valide"</formula>
    </cfRule>
    <cfRule type="cellIs" dxfId="27" priority="10" operator="equal">
      <formula>"""constante y' valide"""</formula>
    </cfRule>
  </conditionalFormatting>
  <conditionalFormatting sqref="A39:D39">
    <cfRule type="cellIs" dxfId="26" priority="6" operator="equal">
      <formula>"constante z' valide"</formula>
    </cfRule>
    <cfRule type="cellIs" dxfId="25" priority="7" operator="equal">
      <formula>"""constante z' valide"""</formula>
    </cfRule>
    <cfRule type="cellIs" dxfId="24" priority="8" operator="equal">
      <formula>"constante z' non valide"</formula>
    </cfRule>
  </conditionalFormatting>
  <conditionalFormatting sqref="C940:E940 G940:H940">
    <cfRule type="cellIs" dxfId="23" priority="3" operator="greaterThan">
      <formula>0.00000001</formula>
    </cfRule>
    <cfRule type="cellIs" dxfId="22" priority="4" operator="lessThan">
      <formula>0.00000001</formula>
    </cfRule>
  </conditionalFormatting>
  <conditionalFormatting sqref="C36:D36">
    <cfRule type="cellIs" dxfId="21" priority="1" operator="equal">
      <formula>"Oui"</formula>
    </cfRule>
    <cfRule type="cellIs" dxfId="20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H20" sqref="H20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46" t="s">
        <v>432</v>
      </c>
      <c r="B1" s="246"/>
      <c r="C1" s="246"/>
      <c r="D1" s="246"/>
      <c r="E1" s="1"/>
      <c r="F1" s="246" t="s">
        <v>438</v>
      </c>
      <c r="G1" s="246"/>
      <c r="H1" s="246"/>
      <c r="I1" s="246"/>
      <c r="J1" s="1"/>
      <c r="K1" s="245" t="s">
        <v>320</v>
      </c>
      <c r="L1" s="245"/>
      <c r="M1" s="245"/>
      <c r="N1" s="245"/>
      <c r="O1" s="245"/>
      <c r="P1" s="245"/>
      <c r="Q1" s="1"/>
      <c r="R1" s="158"/>
      <c r="S1" s="158"/>
      <c r="T1" s="177"/>
      <c r="U1" s="177"/>
      <c r="V1" s="177"/>
      <c r="W1" s="177"/>
    </row>
    <row r="2" spans="1:23" ht="15" thickBot="1" x14ac:dyDescent="0.35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3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1272.2823572626016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3">
      <c r="A4" s="69" t="s">
        <v>86</v>
      </c>
      <c r="B4" s="69" cm="1">
        <f t="array" ref="B4">norme('Arbre 7'!B16,'Arbre 7'!B17)</f>
        <v>2520.4891811030357</v>
      </c>
      <c r="C4" s="69" t="s">
        <v>72</v>
      </c>
      <c r="D4" s="70" t="s">
        <v>288</v>
      </c>
      <c r="E4" s="1"/>
      <c r="F4" s="69" t="s">
        <v>82</v>
      </c>
      <c r="G4" s="69">
        <v>17900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69" t="s">
        <v>289</v>
      </c>
      <c r="B5" s="69">
        <v>0.95</v>
      </c>
      <c r="C5" s="69"/>
      <c r="D5" s="70" t="s">
        <v>290</v>
      </c>
      <c r="E5" s="1"/>
      <c r="F5" s="69" t="s">
        <v>293</v>
      </c>
      <c r="G5" s="69">
        <v>17300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69" t="s">
        <v>291</v>
      </c>
      <c r="B6" s="69">
        <v>0.6</v>
      </c>
      <c r="C6" s="69"/>
      <c r="D6" s="70" t="s">
        <v>297</v>
      </c>
      <c r="E6" s="1"/>
      <c r="F6" s="69" t="s">
        <v>72</v>
      </c>
      <c r="G6" s="69">
        <f>'Arbre 7'!B3</f>
        <v>720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69" t="s">
        <v>292</v>
      </c>
      <c r="B7" s="69">
        <v>0.57999999999999996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69" t="s">
        <v>82</v>
      </c>
      <c r="B8" s="69">
        <v>37500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69" t="s">
        <v>293</v>
      </c>
      <c r="B9" s="69">
        <v>30500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69" t="s">
        <v>72</v>
      </c>
      <c r="B10" s="69">
        <f>'Arbre 7'!B3</f>
        <v>720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1272.2823572626016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64465.125360980965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3">
      <c r="A16" s="83" t="s">
        <v>305</v>
      </c>
      <c r="B16" s="83">
        <f>B3/B4</f>
        <v>0.13853460261537789</v>
      </c>
      <c r="C16" s="83"/>
      <c r="D16" s="85" t="s">
        <v>306</v>
      </c>
      <c r="E16" s="1"/>
      <c r="F16" s="69" t="s">
        <v>313</v>
      </c>
      <c r="G16" s="69">
        <f>G15*G7*G8*G9</f>
        <v>64465.125360980965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3">
      <c r="A17" s="83" t="s">
        <v>71</v>
      </c>
      <c r="B17" s="83">
        <f>IF(B16&lt;=B5,B4,B6*B4+B7*B3)</f>
        <v>2520.4891811030357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2784.8934155943775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" thickBot="1" x14ac:dyDescent="0.35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352</v>
      </c>
      <c r="G19" s="56" t="s">
        <v>8</v>
      </c>
      <c r="H19" s="56" t="s">
        <v>355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3">
      <c r="A20" s="69" t="s">
        <v>312</v>
      </c>
      <c r="B20" s="69">
        <f>((10^6)/(60*B10))*B22</f>
        <v>76235.199914765049</v>
      </c>
      <c r="C20" s="69" t="s">
        <v>309</v>
      </c>
      <c r="D20" s="85" t="s">
        <v>314</v>
      </c>
      <c r="E20" s="1"/>
      <c r="F20" s="69" t="s">
        <v>354</v>
      </c>
      <c r="G20" s="69">
        <f>G4/G12</f>
        <v>14.069203976476587</v>
      </c>
      <c r="H20" s="69" t="str">
        <f>IF(G20&lt;2,"NON","OUI")</f>
        <v>OUI</v>
      </c>
      <c r="I20" s="85" t="s">
        <v>353</v>
      </c>
      <c r="J20" s="1"/>
      <c r="P20" s="1"/>
      <c r="Q20" s="1"/>
      <c r="R20" s="1"/>
      <c r="S20" s="1"/>
      <c r="T20" s="1"/>
    </row>
    <row r="21" spans="1:20" x14ac:dyDescent="0.3">
      <c r="A21" s="69" t="s">
        <v>313</v>
      </c>
      <c r="B21" s="69">
        <f>B11*B12*B13*B20</f>
        <v>76235.199914765049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45" t="s">
        <v>325</v>
      </c>
      <c r="R21" s="245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69" t="s">
        <v>311</v>
      </c>
      <c r="B22" s="69">
        <f>(B8/B17)^3</f>
        <v>3293.3606363178501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45" t="s">
        <v>332</v>
      </c>
      <c r="R22" s="245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5" t="s">
        <v>333</v>
      </c>
      <c r="R23" s="245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3">
      <c r="A26" s="69" t="s">
        <v>354</v>
      </c>
      <c r="B26" s="69">
        <f>B8/B17</f>
        <v>14.878064258775737</v>
      </c>
      <c r="C26" s="69" t="str">
        <f>IF(B26&lt;2,"NON","OUI")</f>
        <v>OUI</v>
      </c>
      <c r="D26" s="85" t="s">
        <v>353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5" t="s">
        <v>319</v>
      </c>
      <c r="B29" s="245"/>
      <c r="C29" s="1"/>
    </row>
    <row r="30" spans="1:20" x14ac:dyDescent="0.3">
      <c r="A30" s="177" t="s">
        <v>318</v>
      </c>
      <c r="B30" s="177" t="s">
        <v>294</v>
      </c>
      <c r="C30" s="1"/>
    </row>
    <row r="31" spans="1:20" x14ac:dyDescent="0.3">
      <c r="A31" s="177">
        <v>0.9</v>
      </c>
      <c r="B31" s="177">
        <v>1</v>
      </c>
      <c r="C31" s="1"/>
    </row>
    <row r="32" spans="1:20" x14ac:dyDescent="0.3">
      <c r="A32" s="177">
        <v>0.95</v>
      </c>
      <c r="B32" s="177">
        <v>0.64</v>
      </c>
      <c r="C32" s="1"/>
    </row>
    <row r="33" spans="1:3" x14ac:dyDescent="0.3">
      <c r="A33" s="177">
        <v>0.96</v>
      </c>
      <c r="B33" s="177">
        <v>0.55000000000000004</v>
      </c>
      <c r="C33" s="1"/>
    </row>
    <row r="34" spans="1:3" x14ac:dyDescent="0.3">
      <c r="A34" s="177">
        <v>0.97</v>
      </c>
      <c r="B34" s="177">
        <v>0.47</v>
      </c>
      <c r="C34" s="1"/>
    </row>
    <row r="35" spans="1:3" x14ac:dyDescent="0.3">
      <c r="A35" s="177">
        <v>0.98</v>
      </c>
      <c r="B35" s="177">
        <v>0.37</v>
      </c>
      <c r="C35" s="1"/>
    </row>
    <row r="36" spans="1:3" x14ac:dyDescent="0.3">
      <c r="A36" s="177">
        <v>0.99</v>
      </c>
      <c r="B36" s="177">
        <v>0.25</v>
      </c>
      <c r="C36" s="1"/>
    </row>
    <row r="37" spans="1:3" x14ac:dyDescent="0.3">
      <c r="A37" s="177">
        <v>0.99199999999999999</v>
      </c>
      <c r="B37" s="177">
        <v>0.22</v>
      </c>
      <c r="C37" s="1"/>
    </row>
    <row r="38" spans="1:3" x14ac:dyDescent="0.3">
      <c r="A38" s="177">
        <v>0.99399999999999999</v>
      </c>
      <c r="B38" s="177">
        <v>0.19</v>
      </c>
      <c r="C38" s="1"/>
    </row>
    <row r="39" spans="1:3" x14ac:dyDescent="0.3">
      <c r="A39" s="177">
        <v>0.996</v>
      </c>
      <c r="B39" s="177">
        <v>0.16</v>
      </c>
      <c r="C39" s="1"/>
    </row>
    <row r="40" spans="1:3" x14ac:dyDescent="0.3">
      <c r="A40" s="177">
        <v>0.998</v>
      </c>
      <c r="B40" s="177">
        <v>0.12</v>
      </c>
      <c r="C40" s="1"/>
    </row>
    <row r="41" spans="1:3" x14ac:dyDescent="0.3">
      <c r="A41" s="177">
        <v>0.999</v>
      </c>
      <c r="B41" s="177">
        <v>9.2999999999999999E-2</v>
      </c>
      <c r="C41" s="1"/>
    </row>
    <row r="42" spans="1:3" x14ac:dyDescent="0.3">
      <c r="A42" s="177">
        <v>0.99919999999999998</v>
      </c>
      <c r="B42" s="177">
        <v>8.6999999999999994E-2</v>
      </c>
      <c r="C42" s="1"/>
    </row>
    <row r="43" spans="1:3" x14ac:dyDescent="0.3">
      <c r="A43" s="177">
        <v>0.99939999999999996</v>
      </c>
      <c r="B43" s="177">
        <v>0.08</v>
      </c>
      <c r="C43" s="1"/>
    </row>
    <row r="44" spans="1:3" x14ac:dyDescent="0.3">
      <c r="A44" s="177">
        <v>0.99950000000000006</v>
      </c>
      <c r="B44" s="177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0" priority="6" operator="lessThan">
      <formula>$H$20</formula>
    </cfRule>
    <cfRule type="cellIs" dxfId="1" priority="2" operator="equal">
      <formula>"OUI"</formula>
    </cfRule>
    <cfRule type="cellIs" dxfId="2" priority="1" operator="equal">
      <formula>"NON"</formula>
    </cfRule>
  </conditionalFormatting>
  <conditionalFormatting sqref="C26">
    <cfRule type="cellIs" dxfId="10" priority="5" operator="lessThan">
      <formula>$C$26</formula>
    </cfRule>
    <cfRule type="cellIs" dxfId="9" priority="4" operator="equal">
      <formula>"OUI"</formula>
    </cfRule>
    <cfRule type="cellIs" dxfId="8" priority="3" operator="equal">
      <formula>"NON"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29" sqref="E29:G29"/>
    </sheetView>
  </sheetViews>
  <sheetFormatPr baseColWidth="10" defaultRowHeight="14.4" x14ac:dyDescent="0.3"/>
  <cols>
    <col min="1" max="1" width="33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45" t="s">
        <v>430</v>
      </c>
      <c r="J1" s="245"/>
      <c r="K1" s="245"/>
      <c r="L1" s="245"/>
      <c r="M1" s="245"/>
      <c r="N1" s="245"/>
      <c r="O1" s="245"/>
      <c r="P1" s="1"/>
      <c r="Q1" s="245" t="s">
        <v>431</v>
      </c>
      <c r="R1" s="245"/>
      <c r="S1" s="245"/>
      <c r="T1" s="245"/>
      <c r="U1" s="245"/>
      <c r="V1" s="245"/>
      <c r="W1" s="245"/>
      <c r="X1" s="245"/>
      <c r="Y1" s="1"/>
    </row>
    <row r="2" spans="1:25" x14ac:dyDescent="0.3">
      <c r="A2" s="71" t="s">
        <v>338</v>
      </c>
      <c r="B2" s="177">
        <v>6007</v>
      </c>
      <c r="C2" s="189" t="s">
        <v>441</v>
      </c>
      <c r="D2" s="189" t="s">
        <v>443</v>
      </c>
      <c r="E2" s="177" t="s">
        <v>445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3">
      <c r="A3" s="71" t="s">
        <v>340</v>
      </c>
      <c r="B3" t="s">
        <v>439</v>
      </c>
      <c r="C3" t="s">
        <v>440</v>
      </c>
      <c r="D3" t="s">
        <v>442</v>
      </c>
      <c r="E3" t="s">
        <v>444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3">
      <c r="A4" s="71" t="s">
        <v>339</v>
      </c>
      <c r="B4">
        <v>35</v>
      </c>
      <c r="C4">
        <v>35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3">
      <c r="A5" s="71" t="s">
        <v>127</v>
      </c>
      <c r="B5">
        <v>62</v>
      </c>
      <c r="C5">
        <v>55</v>
      </c>
      <c r="D5">
        <v>62</v>
      </c>
      <c r="E5">
        <v>55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3">
      <c r="A6" s="71" t="s">
        <v>342</v>
      </c>
      <c r="B6">
        <f>'Arbre 6'!B3</f>
        <v>1500</v>
      </c>
      <c r="C6">
        <f>'Arbre 6'!B3</f>
        <v>1500</v>
      </c>
      <c r="D6">
        <f>'Arbre 7'!B3</f>
        <v>720</v>
      </c>
      <c r="E6">
        <f>'Arbre 7'!B3</f>
        <v>720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" thickBot="1" x14ac:dyDescent="0.35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3">
      <c r="A9" s="32" t="s">
        <v>341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411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3">
      <c r="A10" s="32" t="s">
        <v>343</v>
      </c>
      <c r="B10">
        <v>14</v>
      </c>
      <c r="C10">
        <v>14</v>
      </c>
      <c r="D10">
        <v>25</v>
      </c>
      <c r="E10">
        <v>25</v>
      </c>
      <c r="F10" s="70" t="s">
        <v>412</v>
      </c>
      <c r="G10" s="70" t="s">
        <v>413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3">
      <c r="A11" s="32" t="s">
        <v>351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414</v>
      </c>
      <c r="G11" s="70" t="s">
        <v>413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3">
      <c r="A12" s="32" t="s">
        <v>350</v>
      </c>
      <c r="B12">
        <v>320</v>
      </c>
      <c r="C12">
        <v>320</v>
      </c>
      <c r="D12">
        <v>320</v>
      </c>
      <c r="E12">
        <v>320</v>
      </c>
      <c r="F12" s="70" t="s">
        <v>415</v>
      </c>
      <c r="G12" s="70" t="s">
        <v>413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3">
      <c r="A13" s="32" t="s">
        <v>416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417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3">
      <c r="A14" s="32" t="s">
        <v>462</v>
      </c>
      <c r="B14">
        <v>68</v>
      </c>
      <c r="C14">
        <v>68</v>
      </c>
      <c r="D14">
        <v>100</v>
      </c>
      <c r="E14">
        <v>100</v>
      </c>
      <c r="F14" s="70" t="s">
        <v>349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" thickBot="1" x14ac:dyDescent="0.35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3">
      <c r="A17" s="69" t="s">
        <v>348</v>
      </c>
      <c r="B17">
        <v>100</v>
      </c>
      <c r="C17">
        <v>100</v>
      </c>
      <c r="D17">
        <v>100</v>
      </c>
      <c r="E17">
        <v>100</v>
      </c>
      <c r="F17" s="70" t="s">
        <v>418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3">
      <c r="A18" s="69" t="s">
        <v>338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3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3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3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3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3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3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" thickBot="1" x14ac:dyDescent="0.35">
      <c r="A26" s="1"/>
      <c r="B26" t="s">
        <v>453</v>
      </c>
      <c r="C26" t="s">
        <v>454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" thickBot="1" x14ac:dyDescent="0.35">
      <c r="A27" s="56" t="s">
        <v>307</v>
      </c>
      <c r="B27" s="56" t="s">
        <v>451</v>
      </c>
      <c r="C27" s="56" t="s">
        <v>452</v>
      </c>
      <c r="D27" s="56" t="s">
        <v>105</v>
      </c>
      <c r="E27" s="276" t="s">
        <v>10</v>
      </c>
      <c r="F27" s="277"/>
      <c r="G27" s="277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3">
      <c r="A28" s="68" t="s">
        <v>446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71"/>
      <c r="F28" s="271"/>
      <c r="G28" s="271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3">
      <c r="A29" s="68" t="s">
        <v>447</v>
      </c>
      <c r="B29" s="85">
        <f>'Arbre 6'!B8</f>
        <v>636.61977236758128</v>
      </c>
      <c r="C29" s="85">
        <f>'Arbre 7'!B10</f>
        <v>604.78878374920225</v>
      </c>
      <c r="D29" s="85" t="s">
        <v>72</v>
      </c>
      <c r="E29" s="271"/>
      <c r="F29" s="271"/>
      <c r="G29" s="271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3">
      <c r="A30" s="68" t="s">
        <v>448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71"/>
      <c r="F30" s="271"/>
      <c r="G30" s="271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3">
      <c r="A31" s="68" t="s">
        <v>449</v>
      </c>
      <c r="B31" s="85">
        <f>1/'Résistance des engrenages'!G4</f>
        <v>2.0833333333333335</v>
      </c>
      <c r="C31" s="85">
        <f>1/'Résistance des engrenages'!G5</f>
        <v>6.7704807041299935</v>
      </c>
      <c r="D31" s="85" t="s">
        <v>17</v>
      </c>
      <c r="E31" s="271"/>
      <c r="F31" s="271"/>
      <c r="G31" s="271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3">
      <c r="A32" s="68" t="s">
        <v>450</v>
      </c>
      <c r="B32" s="85">
        <v>3</v>
      </c>
      <c r="C32" s="85">
        <v>3</v>
      </c>
      <c r="D32" s="85" t="s">
        <v>17</v>
      </c>
      <c r="E32" s="271"/>
      <c r="F32" s="271"/>
      <c r="G32" s="271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3">
      <c r="A33" s="68" t="s">
        <v>304</v>
      </c>
      <c r="B33" s="85">
        <f>'Arbre 6'!B3</f>
        <v>1500</v>
      </c>
      <c r="C33" s="85">
        <f>'Arbre 7'!B3</f>
        <v>720</v>
      </c>
      <c r="D33" s="85" t="s">
        <v>2</v>
      </c>
      <c r="E33" s="269"/>
      <c r="F33" s="269"/>
      <c r="G33" s="269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3">
      <c r="A34" s="68" t="s">
        <v>465</v>
      </c>
      <c r="B34" s="85">
        <v>1.5</v>
      </c>
      <c r="C34" s="85">
        <v>1.5</v>
      </c>
      <c r="D34" s="85" t="s">
        <v>17</v>
      </c>
      <c r="E34" s="271" t="s">
        <v>466</v>
      </c>
      <c r="F34" s="271"/>
      <c r="G34" s="271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" thickBot="1" x14ac:dyDescent="0.35">
      <c r="A35" s="1"/>
      <c r="B35" s="1"/>
      <c r="C35" s="1"/>
      <c r="D35" s="1"/>
      <c r="E35" s="270"/>
      <c r="F35" s="270"/>
      <c r="G35" s="270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" thickBot="1" x14ac:dyDescent="0.35">
      <c r="A36" s="57" t="s">
        <v>308</v>
      </c>
      <c r="B36" s="56" t="s">
        <v>451</v>
      </c>
      <c r="C36" s="56" t="s">
        <v>452</v>
      </c>
      <c r="D36" s="56" t="s">
        <v>105</v>
      </c>
      <c r="E36" s="273" t="s">
        <v>10</v>
      </c>
      <c r="F36" s="274"/>
      <c r="G36" s="274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3">
      <c r="A37" s="74" t="s">
        <v>457</v>
      </c>
      <c r="B37" s="85">
        <f>(B29/(B30*B28))*((B31+1)/B31)*B32</f>
        <v>4.7109863155201017</v>
      </c>
      <c r="C37" s="85">
        <f>(C29/(C30*C28))*((C31+1)/C31)*C32</f>
        <v>2.9663080645682025</v>
      </c>
      <c r="D37" s="85" t="s">
        <v>138</v>
      </c>
      <c r="E37" s="275"/>
      <c r="F37" s="275"/>
      <c r="G37" s="275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3">
      <c r="A38" s="74" t="s">
        <v>458</v>
      </c>
      <c r="B38" s="85">
        <f>((B28/2)*10^-3)*B33*2*PI()/60</f>
        <v>4.7123889803846897</v>
      </c>
      <c r="C38" s="85">
        <f>((C28/2)*10^-3)*C33*2*PI()/60</f>
        <v>1.4702653618800232</v>
      </c>
      <c r="D38" s="85" t="s">
        <v>463</v>
      </c>
      <c r="E38" s="275"/>
      <c r="F38" s="275"/>
      <c r="G38" s="275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3">
      <c r="A39" s="74" t="s">
        <v>459</v>
      </c>
      <c r="B39" s="85">
        <f>B37/B38</f>
        <v>0.99970234527106605</v>
      </c>
      <c r="C39" s="85">
        <f>C37/C38</f>
        <v>2.0175324410657369</v>
      </c>
      <c r="D39" s="85" t="s">
        <v>464</v>
      </c>
      <c r="E39" s="271"/>
      <c r="F39" s="271"/>
      <c r="G39" s="271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3">
      <c r="A40" s="104" t="s">
        <v>467</v>
      </c>
      <c r="B40" s="85">
        <f>B39*B34</f>
        <v>1.4995535179065991</v>
      </c>
      <c r="C40" s="85">
        <f>C39*C34</f>
        <v>3.0262986615986054</v>
      </c>
      <c r="D40" s="85" t="s">
        <v>17</v>
      </c>
      <c r="E40" s="272" t="s">
        <v>468</v>
      </c>
      <c r="F40" s="272"/>
      <c r="G40" s="272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" thickBo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" thickBot="1" x14ac:dyDescent="0.35">
      <c r="A42" s="57" t="s">
        <v>317</v>
      </c>
      <c r="B42" s="56" t="s">
        <v>8</v>
      </c>
      <c r="C42" s="56" t="s">
        <v>105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3">
      <c r="A43" s="199" t="s">
        <v>461</v>
      </c>
      <c r="B43">
        <v>320</v>
      </c>
      <c r="C43" t="s">
        <v>460</v>
      </c>
      <c r="D43" s="3" t="s">
        <v>469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267" t="s">
        <v>470</v>
      </c>
      <c r="E44" s="268"/>
      <c r="F44" s="268"/>
      <c r="G44" s="268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E32:G32"/>
    <mergeCell ref="I1:O1"/>
    <mergeCell ref="Q1:X1"/>
    <mergeCell ref="E27:G27"/>
    <mergeCell ref="E28:G28"/>
    <mergeCell ref="E29:G29"/>
    <mergeCell ref="E30:G30"/>
    <mergeCell ref="E31:G31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2" sqref="G22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6" t="s">
        <v>356</v>
      </c>
      <c r="B1" s="6" t="s">
        <v>8</v>
      </c>
      <c r="C1" s="6" t="s">
        <v>357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386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28.8" x14ac:dyDescent="0.3">
      <c r="A2" s="68" t="s">
        <v>358</v>
      </c>
      <c r="B2" s="68">
        <f>17</f>
        <v>17</v>
      </c>
      <c r="C2" s="69" t="s">
        <v>28</v>
      </c>
      <c r="D2" s="70" t="s">
        <v>362</v>
      </c>
      <c r="E2" s="1"/>
      <c r="F2" s="68" t="s">
        <v>392</v>
      </c>
      <c r="G2" s="68">
        <v>60</v>
      </c>
      <c r="H2" s="69" t="s">
        <v>394</v>
      </c>
      <c r="I2" s="163" t="s">
        <v>396</v>
      </c>
      <c r="J2" s="159"/>
      <c r="K2" s="60" t="s">
        <v>387</v>
      </c>
      <c r="L2" s="278" t="s">
        <v>368</v>
      </c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3">
      <c r="A3" s="68" t="s">
        <v>359</v>
      </c>
      <c r="B3" s="68">
        <f>'Arbre 6'!B7</f>
        <v>19098.593171027438</v>
      </c>
      <c r="C3" s="69" t="s">
        <v>264</v>
      </c>
      <c r="D3" s="70" t="s">
        <v>364</v>
      </c>
      <c r="E3" s="1"/>
      <c r="F3" s="68"/>
      <c r="G3" s="68"/>
      <c r="H3" s="69"/>
      <c r="I3" s="70"/>
      <c r="J3" s="159"/>
      <c r="K3" s="60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28.8" x14ac:dyDescent="0.3">
      <c r="A4" s="68" t="s">
        <v>360</v>
      </c>
      <c r="B4" s="68">
        <v>20</v>
      </c>
      <c r="C4" s="69" t="s">
        <v>28</v>
      </c>
      <c r="D4" s="70" t="s">
        <v>363</v>
      </c>
      <c r="E4" s="1"/>
      <c r="F4" s="68" t="s">
        <v>366</v>
      </c>
      <c r="G4" s="68"/>
      <c r="H4" s="69"/>
      <c r="I4" s="163" t="s">
        <v>427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3">
      <c r="A5" s="68" t="s">
        <v>361</v>
      </c>
      <c r="B5" s="68">
        <f>'Arbre 7'!B9</f>
        <v>37799.298984325142</v>
      </c>
      <c r="C5" s="69" t="s">
        <v>264</v>
      </c>
      <c r="D5" s="70" t="s">
        <v>365</v>
      </c>
      <c r="E5" s="1"/>
      <c r="F5" s="68" t="s">
        <v>377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3">
      <c r="A6" s="1"/>
      <c r="B6" s="1"/>
      <c r="C6" s="1"/>
      <c r="D6" s="1"/>
      <c r="E6" s="1"/>
      <c r="F6" s="68" t="s">
        <v>378</v>
      </c>
      <c r="G6" s="68">
        <v>8</v>
      </c>
      <c r="H6" s="69" t="s">
        <v>28</v>
      </c>
      <c r="I6" s="70"/>
      <c r="J6" s="159"/>
      <c r="K6" s="13"/>
      <c r="L6" s="13"/>
      <c r="M6" s="278" t="s">
        <v>369</v>
      </c>
      <c r="N6" s="278"/>
      <c r="O6" s="278"/>
      <c r="P6" s="278"/>
      <c r="Q6" s="13"/>
      <c r="R6" s="13"/>
      <c r="S6" s="13"/>
      <c r="T6" s="13"/>
      <c r="U6" s="13"/>
      <c r="V6" s="278" t="s">
        <v>370</v>
      </c>
      <c r="W6" s="278"/>
      <c r="X6" s="278"/>
      <c r="Y6" s="278"/>
      <c r="Z6" s="13"/>
      <c r="AA6" s="13"/>
      <c r="AB6" s="13"/>
      <c r="AC6" s="13"/>
      <c r="AD6" s="13"/>
      <c r="AE6" s="278" t="s">
        <v>391</v>
      </c>
      <c r="AF6" s="278"/>
      <c r="AG6" s="278"/>
      <c r="AH6" s="278"/>
      <c r="AI6" s="278"/>
      <c r="AJ6" s="13"/>
      <c r="AK6" s="13"/>
      <c r="AL6" s="13"/>
      <c r="AM6" s="1"/>
    </row>
    <row r="7" spans="1:39" x14ac:dyDescent="0.3">
      <c r="A7" s="6" t="s">
        <v>367</v>
      </c>
      <c r="B7" s="6" t="s">
        <v>8</v>
      </c>
      <c r="C7" s="6" t="s">
        <v>222</v>
      </c>
      <c r="D7" s="6" t="s">
        <v>10</v>
      </c>
      <c r="E7" s="1"/>
      <c r="F7" s="68" t="s">
        <v>379</v>
      </c>
      <c r="G7" s="68">
        <v>5</v>
      </c>
      <c r="H7" s="69" t="s">
        <v>28</v>
      </c>
      <c r="I7" s="70"/>
      <c r="J7" s="159"/>
      <c r="K7" s="13"/>
      <c r="L7" s="13"/>
      <c r="M7" s="278"/>
      <c r="N7" s="278"/>
      <c r="O7" s="278"/>
      <c r="P7" s="278"/>
      <c r="Q7" s="13"/>
      <c r="R7" s="13"/>
      <c r="S7" s="13"/>
      <c r="T7" s="13"/>
      <c r="U7" s="13"/>
      <c r="V7" s="278"/>
      <c r="W7" s="278"/>
      <c r="X7" s="278"/>
      <c r="Y7" s="278"/>
      <c r="Z7" s="13"/>
      <c r="AA7" s="13"/>
      <c r="AB7" s="13"/>
      <c r="AC7" s="13"/>
      <c r="AD7" s="13"/>
      <c r="AE7" s="278"/>
      <c r="AF7" s="278"/>
      <c r="AG7" s="278"/>
      <c r="AH7" s="278"/>
      <c r="AI7" s="278"/>
      <c r="AJ7" s="13"/>
      <c r="AK7" s="13"/>
      <c r="AL7" s="13"/>
      <c r="AM7" s="1"/>
    </row>
    <row r="8" spans="1:39" ht="28.8" x14ac:dyDescent="0.3">
      <c r="A8" s="74" t="s">
        <v>373</v>
      </c>
      <c r="B8" s="164">
        <f>2*B3/(G2*B2*(G6-G7-G8-G9-G10))</f>
        <v>17.305093301282518</v>
      </c>
      <c r="C8" s="83" t="s">
        <v>28</v>
      </c>
      <c r="D8" s="170" t="s">
        <v>401</v>
      </c>
      <c r="E8" s="1"/>
      <c r="F8" s="68" t="s">
        <v>380</v>
      </c>
      <c r="G8" s="162">
        <v>3.5999999999999997E-2</v>
      </c>
      <c r="H8" s="69" t="s">
        <v>28</v>
      </c>
      <c r="I8" s="70" t="s">
        <v>428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3">
      <c r="A9" s="74" t="s">
        <v>371</v>
      </c>
      <c r="B9" s="164">
        <f>B8/B2</f>
        <v>1.0179466647813247</v>
      </c>
      <c r="C9" s="83">
        <v>1</v>
      </c>
      <c r="D9" s="85" t="s">
        <v>372</v>
      </c>
      <c r="E9" s="1"/>
      <c r="F9" s="68" t="s">
        <v>381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3">
      <c r="A10" s="74" t="s">
        <v>388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382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3">
      <c r="A11" s="74" t="s">
        <v>397</v>
      </c>
      <c r="B11" s="164">
        <f>B8+G5</f>
        <v>27.305093301282518</v>
      </c>
      <c r="C11" s="83" t="s">
        <v>28</v>
      </c>
      <c r="D11" s="85" t="s">
        <v>399</v>
      </c>
      <c r="E11" s="1"/>
      <c r="F11" s="68" t="s">
        <v>384</v>
      </c>
      <c r="G11" s="72" t="s">
        <v>386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3">
      <c r="A12" s="13"/>
      <c r="B12" s="13"/>
      <c r="C12" s="13"/>
      <c r="D12" s="13"/>
      <c r="E12" s="1"/>
      <c r="F12" s="68" t="s">
        <v>425</v>
      </c>
      <c r="G12" s="72">
        <v>0.4</v>
      </c>
      <c r="H12" s="69" t="s">
        <v>28</v>
      </c>
      <c r="I12" s="163" t="s">
        <v>426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3.2" x14ac:dyDescent="0.3">
      <c r="A13" s="74" t="s">
        <v>374</v>
      </c>
      <c r="B13" s="165">
        <f>2*B5/(G2*B4*(G15-G16-G17-G18-G19))</f>
        <v>23.648210075278495</v>
      </c>
      <c r="C13" s="83" t="s">
        <v>28</v>
      </c>
      <c r="D13" s="170" t="s">
        <v>402</v>
      </c>
      <c r="E13" s="1"/>
      <c r="F13" s="68" t="s">
        <v>383</v>
      </c>
      <c r="G13" s="72"/>
      <c r="H13" s="69"/>
      <c r="I13" s="163" t="s">
        <v>403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3">
      <c r="A14" s="74" t="s">
        <v>375</v>
      </c>
      <c r="B14" s="164">
        <f>B13/B4</f>
        <v>1.1824105037639248</v>
      </c>
      <c r="C14" s="83">
        <v>1</v>
      </c>
      <c r="D14" s="85" t="s">
        <v>376</v>
      </c>
      <c r="E14" s="1"/>
      <c r="F14" s="68" t="s">
        <v>377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3">
      <c r="A15" s="74" t="s">
        <v>388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378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3">
      <c r="A16" s="74" t="s">
        <v>397</v>
      </c>
      <c r="B16" s="164">
        <f>B13+G14</f>
        <v>37.648210075278499</v>
      </c>
      <c r="C16" s="83"/>
      <c r="D16" s="85" t="s">
        <v>399</v>
      </c>
      <c r="E16" s="1"/>
      <c r="F16" s="68" t="s">
        <v>379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3">
      <c r="A17" s="74" t="s">
        <v>398</v>
      </c>
      <c r="B17" s="164">
        <f>B13+G14/2</f>
        <v>30.648210075278495</v>
      </c>
      <c r="C17" s="83" t="s">
        <v>28</v>
      </c>
      <c r="D17" s="85" t="s">
        <v>400</v>
      </c>
      <c r="E17" s="1"/>
      <c r="F17" s="68" t="s">
        <v>380</v>
      </c>
      <c r="G17" s="73">
        <v>3.5999999999999997E-2</v>
      </c>
      <c r="H17" s="69" t="s">
        <v>28</v>
      </c>
      <c r="I17" s="70" t="s">
        <v>429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3">
      <c r="A18" s="166"/>
      <c r="B18" s="167"/>
      <c r="C18" s="168"/>
      <c r="D18" s="169"/>
      <c r="E18" s="1"/>
      <c r="F18" s="68" t="s">
        <v>381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3">
      <c r="A19" s="7" t="s">
        <v>405</v>
      </c>
      <c r="B19" s="7" t="s">
        <v>406</v>
      </c>
      <c r="C19" s="7" t="s">
        <v>404</v>
      </c>
      <c r="D19" s="13"/>
      <c r="E19" s="1"/>
      <c r="F19" s="68" t="s">
        <v>382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3">
      <c r="A20" s="7" t="s">
        <v>404</v>
      </c>
      <c r="B20" s="172" t="s">
        <v>410</v>
      </c>
      <c r="C20" s="173"/>
      <c r="D20" s="13"/>
      <c r="E20" s="1"/>
      <c r="F20" s="68" t="s">
        <v>385</v>
      </c>
      <c r="G20" s="72" t="s">
        <v>386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3">
      <c r="A21" s="7" t="s">
        <v>407</v>
      </c>
      <c r="B21" s="175" t="s">
        <v>409</v>
      </c>
      <c r="C21" s="174" t="s">
        <v>408</v>
      </c>
      <c r="D21" s="13"/>
      <c r="E21" s="1"/>
      <c r="F21" s="68" t="s">
        <v>425</v>
      </c>
      <c r="G21" s="68">
        <v>0.4</v>
      </c>
      <c r="H21" s="69" t="s">
        <v>28</v>
      </c>
      <c r="I21" s="163" t="s">
        <v>426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3">
      <c r="A22" s="13"/>
      <c r="B22" s="13"/>
      <c r="C22" s="13"/>
      <c r="D22" s="13"/>
      <c r="E22" s="1"/>
      <c r="F22" s="68" t="s">
        <v>389</v>
      </c>
      <c r="G22" s="68">
        <v>0.6</v>
      </c>
      <c r="H22" s="69">
        <v>1</v>
      </c>
      <c r="I22" s="70" t="s">
        <v>390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3">
      <c r="A23" s="13"/>
      <c r="B23" s="13"/>
      <c r="C23" s="13"/>
      <c r="D23" s="13"/>
      <c r="E23" s="1"/>
      <c r="F23" s="279" t="s">
        <v>395</v>
      </c>
      <c r="G23" s="280"/>
      <c r="H23" s="280"/>
      <c r="I23" s="28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3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3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3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3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3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3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3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3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3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3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3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3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3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3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78" t="s">
        <v>393</v>
      </c>
      <c r="AF37" s="278"/>
      <c r="AG37" s="278"/>
      <c r="AH37" s="278"/>
      <c r="AI37" s="278"/>
      <c r="AJ37" s="278"/>
      <c r="AK37" s="13"/>
      <c r="AL37" s="13"/>
      <c r="AM37" s="1"/>
    </row>
    <row r="38" spans="10:39" x14ac:dyDescent="0.3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78"/>
      <c r="AF38" s="278"/>
      <c r="AG38" s="278"/>
      <c r="AH38" s="278"/>
      <c r="AI38" s="278"/>
      <c r="AJ38" s="278"/>
      <c r="AK38" s="13"/>
      <c r="AL38" s="13"/>
      <c r="AM38" s="1"/>
    </row>
    <row r="39" spans="10:39" x14ac:dyDescent="0.3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3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3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3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3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3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3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3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3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3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3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3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3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3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3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3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3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3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3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3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3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3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3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3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3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3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3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3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3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3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3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3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3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3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3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3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3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3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3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3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3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3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3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3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7"/>
  <sheetViews>
    <sheetView zoomScale="70" zoomScaleNormal="70" workbookViewId="0">
      <selection activeCell="G32" sqref="G32"/>
    </sheetView>
  </sheetViews>
  <sheetFormatPr baseColWidth="10" defaultRowHeight="14.4" x14ac:dyDescent="0.3"/>
  <cols>
    <col min="1" max="1" width="23.33203125" customWidth="1"/>
    <col min="4" max="4" width="21.5546875" customWidth="1"/>
    <col min="6" max="6" width="22.109375" customWidth="1"/>
    <col min="7" max="7" width="23.6640625" customWidth="1"/>
    <col min="9" max="9" width="25.88671875" customWidth="1"/>
  </cols>
  <sheetData>
    <row r="1" spans="1:9" x14ac:dyDescent="0.3">
      <c r="A1" s="7" t="s">
        <v>472</v>
      </c>
      <c r="B1" s="7" t="s">
        <v>8</v>
      </c>
      <c r="C1" s="7" t="s">
        <v>222</v>
      </c>
      <c r="D1" s="7" t="s">
        <v>10</v>
      </c>
      <c r="E1" s="1"/>
      <c r="F1" s="7" t="s">
        <v>25</v>
      </c>
      <c r="G1" s="7" t="s">
        <v>477</v>
      </c>
      <c r="H1" s="7" t="s">
        <v>222</v>
      </c>
      <c r="I1" s="7" t="s">
        <v>10</v>
      </c>
    </row>
    <row r="2" spans="1:9" x14ac:dyDescent="0.3">
      <c r="A2" s="282" t="s">
        <v>482</v>
      </c>
      <c r="B2" s="283"/>
      <c r="C2" s="283"/>
      <c r="D2" s="284"/>
      <c r="E2" s="1"/>
      <c r="F2" s="281" t="s">
        <v>494</v>
      </c>
      <c r="G2" s="281"/>
      <c r="H2" s="281"/>
      <c r="I2" s="281"/>
    </row>
    <row r="3" spans="1:9" x14ac:dyDescent="0.3">
      <c r="A3" s="68" t="s">
        <v>473</v>
      </c>
      <c r="B3" s="68">
        <f>'Résistance des engrenages'!B2*'Arbre 6'!G11*2*PI()/60/1000</f>
        <v>5.3407075111026492</v>
      </c>
      <c r="C3" s="69" t="s">
        <v>463</v>
      </c>
      <c r="D3" s="70" t="s">
        <v>474</v>
      </c>
      <c r="E3" s="1"/>
      <c r="F3" s="68" t="s">
        <v>491</v>
      </c>
      <c r="G3" s="68" t="s">
        <v>478</v>
      </c>
      <c r="H3" s="69" t="s">
        <v>479</v>
      </c>
      <c r="I3" s="70" t="s">
        <v>481</v>
      </c>
    </row>
    <row r="4" spans="1:9" x14ac:dyDescent="0.3">
      <c r="A4" s="68" t="s">
        <v>72</v>
      </c>
      <c r="B4" s="68">
        <f>'Résistance des engrenages'!B2</f>
        <v>1500</v>
      </c>
      <c r="C4" s="69" t="s">
        <v>2</v>
      </c>
      <c r="D4" s="70" t="s">
        <v>476</v>
      </c>
      <c r="E4" s="1"/>
      <c r="F4" s="68" t="s">
        <v>339</v>
      </c>
      <c r="G4" s="68">
        <v>30</v>
      </c>
      <c r="H4" s="69" t="s">
        <v>28</v>
      </c>
      <c r="I4" s="70" t="s">
        <v>483</v>
      </c>
    </row>
    <row r="5" spans="1:9" x14ac:dyDescent="0.3">
      <c r="A5" s="68" t="s">
        <v>127</v>
      </c>
      <c r="B5" s="68">
        <f>'Arbre 6'!G11</f>
        <v>34</v>
      </c>
      <c r="C5" s="69" t="s">
        <v>28</v>
      </c>
      <c r="D5" s="70" t="s">
        <v>475</v>
      </c>
      <c r="E5" s="1"/>
      <c r="F5" s="68" t="s">
        <v>127</v>
      </c>
      <c r="G5" s="68">
        <v>40</v>
      </c>
      <c r="H5" s="69" t="s">
        <v>28</v>
      </c>
      <c r="I5" s="70" t="s">
        <v>484</v>
      </c>
    </row>
    <row r="6" spans="1:9" x14ac:dyDescent="0.3">
      <c r="E6" s="1"/>
      <c r="F6" s="68" t="s">
        <v>480</v>
      </c>
      <c r="G6" s="68">
        <v>7</v>
      </c>
      <c r="H6" s="69" t="s">
        <v>28</v>
      </c>
      <c r="I6" s="70" t="s">
        <v>485</v>
      </c>
    </row>
    <row r="7" spans="1:9" x14ac:dyDescent="0.3">
      <c r="E7" s="1"/>
      <c r="F7" s="68" t="s">
        <v>486</v>
      </c>
      <c r="G7" s="68" t="s">
        <v>487</v>
      </c>
      <c r="H7" s="69"/>
      <c r="I7" s="70" t="s">
        <v>489</v>
      </c>
    </row>
    <row r="8" spans="1:9" x14ac:dyDescent="0.3">
      <c r="E8" s="1"/>
      <c r="F8" s="68"/>
      <c r="G8" s="68" t="s">
        <v>488</v>
      </c>
      <c r="H8" s="69"/>
      <c r="I8" s="70"/>
    </row>
    <row r="9" spans="1:9" x14ac:dyDescent="0.3">
      <c r="E9" s="1"/>
      <c r="F9" s="285" t="s">
        <v>495</v>
      </c>
      <c r="G9" s="285"/>
      <c r="H9" s="285"/>
      <c r="I9" s="285"/>
    </row>
    <row r="10" spans="1:9" x14ac:dyDescent="0.3">
      <c r="E10" s="1"/>
      <c r="F10" t="s">
        <v>492</v>
      </c>
    </row>
    <row r="11" spans="1:9" x14ac:dyDescent="0.3">
      <c r="E11" s="1"/>
    </row>
    <row r="12" spans="1:9" x14ac:dyDescent="0.3">
      <c r="E12" s="1"/>
    </row>
    <row r="13" spans="1:9" x14ac:dyDescent="0.3">
      <c r="E13" s="1"/>
    </row>
    <row r="14" spans="1:9" x14ac:dyDescent="0.3">
      <c r="E14" s="1"/>
    </row>
    <row r="15" spans="1:9" x14ac:dyDescent="0.3">
      <c r="E15" s="1"/>
    </row>
    <row r="16" spans="1:9" x14ac:dyDescent="0.3">
      <c r="E16" s="1"/>
      <c r="F16" s="285" t="s">
        <v>490</v>
      </c>
      <c r="G16" s="285"/>
      <c r="H16" s="285"/>
      <c r="I16" s="285"/>
    </row>
    <row r="17" spans="5:9" x14ac:dyDescent="0.3">
      <c r="E17" s="1"/>
      <c r="F17" s="202" t="s">
        <v>492</v>
      </c>
    </row>
    <row r="18" spans="5:9" x14ac:dyDescent="0.3">
      <c r="E18" s="1"/>
    </row>
    <row r="19" spans="5:9" x14ac:dyDescent="0.3">
      <c r="E19" s="1"/>
    </row>
    <row r="20" spans="5:9" x14ac:dyDescent="0.3">
      <c r="E20" s="1"/>
    </row>
    <row r="21" spans="5:9" x14ac:dyDescent="0.3">
      <c r="E21" s="1"/>
    </row>
    <row r="22" spans="5:9" x14ac:dyDescent="0.3">
      <c r="E22" s="1"/>
    </row>
    <row r="23" spans="5:9" x14ac:dyDescent="0.3">
      <c r="E23" s="1"/>
    </row>
    <row r="24" spans="5:9" x14ac:dyDescent="0.3">
      <c r="E24" s="1"/>
    </row>
    <row r="25" spans="5:9" x14ac:dyDescent="0.3">
      <c r="E25" s="1"/>
    </row>
    <row r="26" spans="5:9" x14ac:dyDescent="0.3">
      <c r="E26" s="1"/>
      <c r="F26" s="285" t="s">
        <v>496</v>
      </c>
      <c r="G26" s="285"/>
      <c r="H26" s="285"/>
      <c r="I26" s="285"/>
    </row>
    <row r="27" spans="5:9" x14ac:dyDescent="0.3">
      <c r="E27" s="1"/>
      <c r="F27" t="s">
        <v>497</v>
      </c>
    </row>
    <row r="28" spans="5:9" x14ac:dyDescent="0.3">
      <c r="E28" s="1"/>
    </row>
    <row r="29" spans="5:9" x14ac:dyDescent="0.3">
      <c r="E29" s="1"/>
    </row>
    <row r="30" spans="5:9" x14ac:dyDescent="0.3">
      <c r="E30" s="1"/>
    </row>
    <row r="31" spans="5:9" x14ac:dyDescent="0.3">
      <c r="E31" s="1"/>
    </row>
    <row r="32" spans="5:9" x14ac:dyDescent="0.3">
      <c r="E32" s="1"/>
    </row>
    <row r="33" spans="5:9" x14ac:dyDescent="0.3">
      <c r="E33" s="1"/>
    </row>
    <row r="36" spans="5:9" x14ac:dyDescent="0.3">
      <c r="F36" s="285" t="s">
        <v>493</v>
      </c>
      <c r="G36" s="285"/>
      <c r="H36" s="285"/>
      <c r="I36" s="285"/>
    </row>
    <row r="37" spans="5:9" x14ac:dyDescent="0.3">
      <c r="F37" t="s">
        <v>492</v>
      </c>
    </row>
  </sheetData>
  <mergeCells count="6">
    <mergeCell ref="F36:I36"/>
    <mergeCell ref="F2:I2"/>
    <mergeCell ref="A2:D2"/>
    <mergeCell ref="F9:I9"/>
    <mergeCell ref="F16:I16"/>
    <mergeCell ref="F26:I26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"/>
  <sheetViews>
    <sheetView workbookViewId="0">
      <selection activeCell="G11" sqref="G11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  <vt:lpstr>Etancheite</vt:lpstr>
      <vt:lpstr>Arbre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2021-01-02T20:36:59Z</dcterms:modified>
</cp:coreProperties>
</file>